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8"/>
  <Override ContentType="application/binary" PartName="/xl/commentsmeta6"/>
  <Override ContentType="application/binary" PartName="/xl/commentsmeta7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Isi" sheetId="1" r:id="rId4"/>
    <sheet state="visible" name="Master Data" sheetId="2" r:id="rId5"/>
    <sheet state="visible" name="Matriks Asesmen" sheetId="3" r:id="rId6"/>
    <sheet state="visible" name="0.Daftar Kelengkapan Portofolio" sheetId="4" r:id="rId7"/>
    <sheet state="visible" name="1.Portofolio MK" sheetId="5" r:id="rId8"/>
    <sheet state="visible" name="2.RPS" sheetId="6" r:id="rId9"/>
    <sheet state="visible" name="3.Kontrak Kuliah" sheetId="7" r:id="rId10"/>
    <sheet state="visible" name="4.Presensi SIPA" sheetId="8" r:id="rId11"/>
    <sheet state="visible" name="5.Rekap Presensi" sheetId="9" r:id="rId12"/>
    <sheet state="visible" name="6.Soal Ujian" sheetId="10" r:id="rId13"/>
    <sheet state="visible" name="7.Rekap Nilai" sheetId="11" r:id="rId14"/>
    <sheet state="visible" name="8.CPMK A" sheetId="12" r:id="rId15"/>
    <sheet state="visible" name="9.CPMK B" sheetId="13" r:id="rId16"/>
    <sheet state="visible" name="10.CPMK C" sheetId="14" r:id="rId17"/>
    <sheet state="visible" name="11.CPMK D" sheetId="15" r:id="rId18"/>
    <sheet state="visible" name="12.CPMK E" sheetId="16" r:id="rId19"/>
    <sheet state="visible" name="13. Laporan OBE" sheetId="17" r:id="rId20"/>
  </sheets>
  <definedNames/>
  <calcPr/>
  <extLst>
    <ext uri="GoogleSheetsCustomDataVersion2">
      <go:sheetsCustomData xmlns:go="http://customooxmlschemas.google.com/" r:id="rId21" roundtripDataChecksum="Z6hpKxkDzio/dQY7Wum4rmIqiEe5Y5CNkOGgPbkyh4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ID#AAABfty6gP0
admin    (2025-03-14 01:55:54)
Isi dengan jumlah dosen yang mengajar</t>
      </text>
    </comment>
    <comment authorId="0" ref="B8">
      <text>
        <t xml:space="preserve">======
ID#AAABfty6gQk
admin    (2025-03-14 01:55:54)
Isi dengan A atau B</t>
      </text>
    </comment>
    <comment authorId="0" ref="B7">
      <text>
        <t xml:space="preserve">======
ID#AAABfty6gPw
admin    (2025-03-14 01:55:54)
Isi dengan Jenjang Semester dari 1-8</t>
      </text>
    </comment>
    <comment authorId="0" ref="B6">
      <text>
        <t xml:space="preserve">======
ID#AAABfty6gQA
admin    (2025-03-14 01:55:54)
Isi dengan Jumlah SKS</t>
      </text>
    </comment>
    <comment authorId="0" ref="B19">
      <text>
        <t xml:space="preserve">======
ID#AAACAELubr0
    (2026-07-16 02:47:31)
Silahkan ditambahkan dan dikurangkan sesuai dengan jumlah peserta perkuliahan. Data ini akan digunakan pada Sheet 3 dst, DAN SESUIKAN DENGAN RUBRIK PENILAIAN. Gunakan data Mahasiswa yg ada di SIPA</t>
      </text>
    </comment>
    <comment authorId="0" ref="B3">
      <text>
        <t xml:space="preserve">======
ID#AAABfty6gQs
admin    (2025-03-14 01:55:54)
Contoh : 2022/2023</t>
      </text>
    </comment>
  </commentList>
  <extLst>
    <ext uri="GoogleSheetsCustomDataVersion2">
      <go:sheetsCustomData xmlns:go="http://customooxmlschemas.google.com/" r:id="rId1" roundtripDataSignature="AMtx7mgWbZeaXC97EHOyZHEG2ZS+tp40f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======
ID#AAACAELubsE
Diptavioletta    (2026-07-16 02:47:31)
Silakan edit sesuai dengan bentuk penilaian pada MK ini</t>
      </text>
    </comment>
    <comment authorId="0" ref="A8">
      <text>
        <t xml:space="preserve">======
ID#AAACAELubrs
Diptavioletta    (2026-07-16 02:47:31)
Silakan edit sesuai dengan bentuk penilaian pada MK ini</t>
      </text>
    </comment>
    <comment authorId="0" ref="A7">
      <text>
        <t xml:space="preserve">======
ID#AAACAELubr8
Diptavioletta    (2026-07-16 02:47:31)
Silakan edit sesuai dengan bentuk penilaian pada MK ini</t>
      </text>
    </comment>
    <comment authorId="0" ref="A6">
      <text>
        <t xml:space="preserve">======
ID#AAACAELubrw
Diptavioletta    (2026-07-16 02:47:31)
Silakan edit sesuai dengan bentuk penilaian pada MK ini</t>
      </text>
    </comment>
  </commentList>
  <extLst>
    <ext uri="GoogleSheetsCustomDataVersion2">
      <go:sheetsCustomData xmlns:go="http://customooxmlschemas.google.com/" r:id="rId1" roundtripDataSignature="AMtx7mjJPM0y8MRiMQOlLX6hp+6gHZdSj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4">
      <text>
        <t xml:space="preserve">======
ID#AAABfty6gQ4
admin    (2025-03-14 01:55:54)
Banyaknya CPMK disesuaikan dengan jumlah CPMK di RPS.
Silahkan tambahkan baris jika CPMK nya melebihi 4 atau
Hapus baris jika CPMK nya kurang dari yang ada di sheet ini.</t>
      </text>
    </comment>
    <comment authorId="0" ref="B62">
      <text>
        <t xml:space="preserve">======
ID#AAABfty6gQY
admin    (2025-03-14 01:55:54)
Silakan diisi rekomendasi perbaikan yang harus dilakukan pada MK ini agar kedepannya bisa lebih baik</t>
      </text>
    </comment>
    <comment authorId="0" ref="B61">
      <text>
        <t xml:space="preserve">======
ID#AAABfty6gQg
admin    (2025-03-14 01:55:54)
Silahkan diisi</t>
      </text>
    </comment>
    <comment authorId="0" ref="B27">
      <text>
        <t xml:space="preserve">======
ID#AAABfty6gQQ
admin    (2025-03-14 01:55:54)
Tabel capaian diisi dengan jumlah mahasiswa yang mencapai tiap kategori</t>
      </text>
    </comment>
    <comment authorId="0" ref="B26">
      <text>
        <t xml:space="preserve">======
ID#AAABfty6gPs
admin    (2025-03-14 01:55:54)
silahkan diisi</t>
      </text>
    </comment>
    <comment authorId="0" ref="B22">
      <text>
        <t xml:space="preserve">======
ID#AAABfty6gQU
admin    (2025-03-14 01:55:54)
silahkan diisi</t>
      </text>
    </comment>
    <comment authorId="0" ref="B20">
      <text>
        <t xml:space="preserve">======
ID#AAABfty6gQM
admin    (2025-03-14 01:55:54)
silahkan diisi sesuai materi yang diajarkan</t>
      </text>
    </comment>
    <comment authorId="0" ref="B18">
      <text>
        <t xml:space="preserve">======
ID#AAABya4vAJs
    (2026-01-09 02:54:35)
silahkan diisi</t>
      </text>
    </comment>
    <comment authorId="0" ref="B16">
      <text>
        <t xml:space="preserve">======
ID#AAABya4vAJc
    (2026-01-09 02:54:35)
silahkan diisi</t>
      </text>
    </comment>
    <comment authorId="0" ref="B14">
      <text>
        <t xml:space="preserve">======
ID#AAABya4vAJI
    (2026-01-09 02:54:35)
Silahkan diisi</t>
      </text>
    </comment>
    <comment authorId="0" ref="D47">
      <text>
        <t xml:space="preserve">======
ID#AAABfty6gP4
admin    (2025-03-14 01:55:54)
Data diperoleh dari Sheet Rekap Nilai</t>
      </text>
    </comment>
    <comment authorId="0" ref="E47">
      <text>
        <t xml:space="preserve">======
ID#AAABfty6gP8
admin    (2025-03-14 01:55:54)
Perhitungan dilakukan otomatis</t>
      </text>
    </comment>
  </commentList>
  <extLst>
    <ext uri="GoogleSheetsCustomDataVersion2">
      <go:sheetsCustomData xmlns:go="http://customooxmlschemas.google.com/" r:id="rId1" roundtripDataSignature="AMtx7mi6K76MdpNJRQ7/PRa4w/OxVyJOo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0">
      <text>
        <t xml:space="preserve">======
ID#AAABya4vAJU
Arie Afriadi    (2026-01-09 02:54:35)
CELL UAS JANGAN DI RUBAH POSISNYA</t>
      </text>
    </comment>
  </commentList>
  <extLst>
    <ext uri="GoogleSheetsCustomDataVersion2">
      <go:sheetsCustomData xmlns:go="http://customooxmlschemas.google.com/" r:id="rId1" roundtripDataSignature="AMtx7mifAHUMnssBSrhsFmOZPsnDjrx6v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6">
      <text>
        <t xml:space="preserve">======
ID#AAACAELubsA
Arie Afriadi    (2026-01-09 02:54:35)
CELL UAS JANGAN DI RUBAH POSISNYA</t>
      </text>
    </comment>
  </commentList>
  <extLst>
    <ext uri="GoogleSheetsCustomDataVersion2">
      <go:sheetsCustomData xmlns:go="http://customooxmlschemas.google.com/" r:id="rId1" roundtripDataSignature="AMtx7mjJp7Q6NRIsMHQBft9fs7bndzY6hw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6">
      <text>
        <t xml:space="preserve">======
ID#AAABya4vAJo
Arie Afriadi    (2026-01-09 02:54:35)
CELL UAS JANGAN DI RUBAH POSISNYA</t>
      </text>
    </comment>
  </commentList>
  <extLst>
    <ext uri="GoogleSheetsCustomDataVersion2">
      <go:sheetsCustomData xmlns:go="http://customooxmlschemas.google.com/" r:id="rId1" roundtripDataSignature="AMtx7mgm/ybpO+zcf72Gr7negVMKJp6X4w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6">
      <text>
        <t xml:space="preserve">======
ID#AAACAELubsM
Arie Afriadi    (2026-01-09 02:54:35)
CELL UAS JANGAN DI RUBAH POSISNYA</t>
      </text>
    </comment>
  </commentList>
  <extLst>
    <ext uri="GoogleSheetsCustomDataVersion2">
      <go:sheetsCustomData xmlns:go="http://customooxmlschemas.google.com/" r:id="rId1" roundtripDataSignature="AMtx7mijgGXdY401elUmQxov8zmSVpA/Sw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7">
      <text>
        <t xml:space="preserve">======
ID#AAACAELubr4
Arie Afriadi    (2026-01-09 02:54:35)
CELL UAS JANGAN DI RUBAH POSISNYA</t>
      </text>
    </comment>
  </commentList>
  <extLst>
    <ext uri="GoogleSheetsCustomDataVersion2">
      <go:sheetsCustomData xmlns:go="http://customooxmlschemas.google.com/" r:id="rId1" roundtripDataSignature="AMtx7mi6hwWkokqnxt0iIZaUmAg08AE4qQ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7">
      <text>
        <t xml:space="preserve">======
ID#AAACAELubsI
Arie Afriadi    (2026-01-09 02:54:35)
CELL UAS JANGAN DI RUBAH POSISNYA</t>
      </text>
    </comment>
  </commentList>
  <extLst>
    <ext uri="GoogleSheetsCustomDataVersion2">
      <go:sheetsCustomData xmlns:go="http://customooxmlschemas.google.com/" r:id="rId1" roundtripDataSignature="AMtx7mjTUTSoE0ZITg1juK/wHERv7RUciw=="/>
    </ext>
  </extLst>
</comments>
</file>

<file path=xl/sharedStrings.xml><?xml version="1.0" encoding="utf-8"?>
<sst xmlns="http://schemas.openxmlformats.org/spreadsheetml/2006/main" count="1221" uniqueCount="223">
  <si>
    <t>Daftar Isi Portofolio Mata Kuliah</t>
  </si>
  <si>
    <t>No.</t>
  </si>
  <si>
    <t>Nama Sheet</t>
  </si>
  <si>
    <t>Keterangan</t>
  </si>
  <si>
    <t>1</t>
  </si>
  <si>
    <t>Master Data</t>
  </si>
  <si>
    <t>Isi identitas mata kuliah</t>
  </si>
  <si>
    <t>2</t>
  </si>
  <si>
    <t>Matriks Asesmen</t>
  </si>
  <si>
    <t>Isi bobot tiap bentuk penilaian sesuai dengan tiap CPMK</t>
  </si>
  <si>
    <t>3</t>
  </si>
  <si>
    <t>0. Daftar Kelengkapan Portofolio</t>
  </si>
  <si>
    <t>Beri centang pada kolom yang telah selesai dikerjakan</t>
  </si>
  <si>
    <t>4</t>
  </si>
  <si>
    <t>1. Portofolio MK</t>
  </si>
  <si>
    <t xml:space="preserve">Tulis deskripsi tentang proses pembelajaran pada MK sesuai dengan kolom yang disediakan. </t>
  </si>
  <si>
    <t>5</t>
  </si>
  <si>
    <t>2. RPS</t>
  </si>
  <si>
    <t>Masukkan tautan RPS</t>
  </si>
  <si>
    <t>6</t>
  </si>
  <si>
    <t>3. Kontrak Kuliah</t>
  </si>
  <si>
    <t>Masukkan tautan Kontrak Kuliah</t>
  </si>
  <si>
    <t>7</t>
  </si>
  <si>
    <t>4. Presensi SIPA</t>
  </si>
  <si>
    <t>Masukkan tautan Presensi SIPA</t>
  </si>
  <si>
    <t>8</t>
  </si>
  <si>
    <t>5. Rekap Presensi</t>
  </si>
  <si>
    <t>Isi dengan presensi mahasiswa</t>
  </si>
  <si>
    <t>9</t>
  </si>
  <si>
    <t>6. Soal Ujian</t>
  </si>
  <si>
    <t>Masukkan tautan Soal Ujian</t>
  </si>
  <si>
    <t>10</t>
  </si>
  <si>
    <t>7. Rekap Nilai</t>
  </si>
  <si>
    <t>Isi dengan nilai mahasiswa</t>
  </si>
  <si>
    <t>11</t>
  </si>
  <si>
    <t>8. CPMK A</t>
  </si>
  <si>
    <t>Terisi otomatis jika pengisian data sheet-sheet sebelumnya sudah benar</t>
  </si>
  <si>
    <t>12</t>
  </si>
  <si>
    <t>9. CPMK B</t>
  </si>
  <si>
    <t>13</t>
  </si>
  <si>
    <t>10. CPMK C</t>
  </si>
  <si>
    <t>14</t>
  </si>
  <si>
    <t>11. CPMK D</t>
  </si>
  <si>
    <t>15</t>
  </si>
  <si>
    <t>12. CPMK E</t>
  </si>
  <si>
    <t>16</t>
  </si>
  <si>
    <t>13. Laporan OBE</t>
  </si>
  <si>
    <t>MASTER DATA</t>
  </si>
  <si>
    <t>I</t>
  </si>
  <si>
    <t>Tahun Akademik</t>
  </si>
  <si>
    <t>II</t>
  </si>
  <si>
    <t>Nama MK</t>
  </si>
  <si>
    <t>III</t>
  </si>
  <si>
    <t>Kode MK</t>
  </si>
  <si>
    <t>IV</t>
  </si>
  <si>
    <t>SKS</t>
  </si>
  <si>
    <t>V</t>
  </si>
  <si>
    <t>Semester</t>
  </si>
  <si>
    <t>VI</t>
  </si>
  <si>
    <t>Kelas</t>
  </si>
  <si>
    <t>VII</t>
  </si>
  <si>
    <t>Jumlah Dosen Pengampu</t>
  </si>
  <si>
    <t>VIII</t>
  </si>
  <si>
    <t>Nama Dosen Pengampu 1</t>
  </si>
  <si>
    <t>IX</t>
  </si>
  <si>
    <t>Nama Dosen Pengampu 2</t>
  </si>
  <si>
    <t>X</t>
  </si>
  <si>
    <t>Koordinator Program Studi</t>
  </si>
  <si>
    <t>XI</t>
  </si>
  <si>
    <t>Jumlah Mahasiswa</t>
  </si>
  <si>
    <t>XII</t>
  </si>
  <si>
    <t>Jumlah Pertemuan</t>
  </si>
  <si>
    <t>XIII</t>
  </si>
  <si>
    <t>Fakultas</t>
  </si>
  <si>
    <t>Fakultas …</t>
  </si>
  <si>
    <t>XIV</t>
  </si>
  <si>
    <t>Jurusan</t>
  </si>
  <si>
    <t>Jurusan …</t>
  </si>
  <si>
    <t>XV</t>
  </si>
  <si>
    <t>Program Studi</t>
  </si>
  <si>
    <t>Program Studi …</t>
  </si>
  <si>
    <t>DAFTAR PESERTA KULIAH</t>
  </si>
  <si>
    <t>No</t>
  </si>
  <si>
    <t>NIM</t>
  </si>
  <si>
    <t>NAMA</t>
  </si>
  <si>
    <t>MATRIK PENILAIAN TERHADAP CPMK</t>
  </si>
  <si>
    <t>ASSESMENT</t>
  </si>
  <si>
    <t>CPMK A</t>
  </si>
  <si>
    <t>CPMK B</t>
  </si>
  <si>
    <t>CPMK C</t>
  </si>
  <si>
    <t>CPMK D</t>
  </si>
  <si>
    <t>CPMK E</t>
  </si>
  <si>
    <t>TOTAL</t>
  </si>
  <si>
    <t>Tentukan Proporsi Yang Diinginkan</t>
  </si>
  <si>
    <t>UTS</t>
  </si>
  <si>
    <t>UAS</t>
  </si>
  <si>
    <t>Keaktifan</t>
  </si>
  <si>
    <t>Tugas 1</t>
  </si>
  <si>
    <t>Tugas 2</t>
  </si>
  <si>
    <t>Tugas 3</t>
  </si>
  <si>
    <t>Tugas 4</t>
  </si>
  <si>
    <t>(bentuk penilaian lainnya)</t>
  </si>
  <si>
    <t>PROPORSI</t>
  </si>
  <si>
    <t>UNIVERSITAS MARITIM RAJA ALI HAJI</t>
  </si>
  <si>
    <t>DAFTAR KELENGKAPAN PORTOFOLIO MATA KULIAH</t>
  </si>
  <si>
    <t>Dosen Pengampu:</t>
  </si>
  <si>
    <t>1)</t>
  </si>
  <si>
    <t>Daftar Kelengkapan Portofolio MK</t>
  </si>
  <si>
    <t>Status Kelengkapan</t>
  </si>
  <si>
    <t xml:space="preserve">Ada </t>
  </si>
  <si>
    <t>Tidak Ada</t>
  </si>
  <si>
    <t>Portofolio MK</t>
  </si>
  <si>
    <t>Analisis Pembelajaran</t>
  </si>
  <si>
    <t>Rencana Pembelajaran Semester (RPS)</t>
  </si>
  <si>
    <t>Basis Evaluasi Penilaian</t>
  </si>
  <si>
    <t>Lembar Tugas Mahasiswa</t>
  </si>
  <si>
    <t>Kontrak Perkuliahan</t>
  </si>
  <si>
    <t>Jurnal Perkuliahan (SIPA)</t>
  </si>
  <si>
    <t>Rekapitulasi Presensi</t>
  </si>
  <si>
    <t>Soal Asesmen:</t>
  </si>
  <si>
    <t>a)</t>
  </si>
  <si>
    <t>UTS*</t>
  </si>
  <si>
    <t>b)</t>
  </si>
  <si>
    <t>UAS*</t>
  </si>
  <si>
    <t>c)</t>
  </si>
  <si>
    <t>Proyek/Case Method*</t>
  </si>
  <si>
    <t>Rekapitulasi Nilai Akhir</t>
  </si>
  <si>
    <t>Rekapitulasi Hasil Pencapaian Tiap CPMK</t>
  </si>
  <si>
    <t>OBE: Laporan Pencapaian Keseluruhan Capaian Pembelajaran Mata Kuliah (CPMK)</t>
  </si>
  <si>
    <r>
      <rPr>
        <rFont val="Times New Roman"/>
        <b/>
        <color theme="1"/>
        <sz val="11.0"/>
        <u/>
      </rPr>
      <t>Catatan:</t>
    </r>
    <r>
      <rPr>
        <rFont val="Times New Roman"/>
        <color theme="1"/>
        <sz val="11.0"/>
      </rPr>
      <t xml:space="preserve">
1. *) Coret yang tidak perlu
2. Berilah tanda pada status kelengkapan dengan ✓ pada kolom yang tersedia
3. Berikan tanda tangan untuk dosen pengampu MK yang bersangkutan</t>
    </r>
  </si>
  <si>
    <t>Dosen Pengampu I,</t>
  </si>
  <si>
    <t>PORTOFOLIO MATA KULIAH</t>
  </si>
  <si>
    <t>Pendahuluan (Ceritakan penjelasan yang diperlukan tentang mata kuliah ini)</t>
  </si>
  <si>
    <r>
      <rPr>
        <rFont val="Times New Roman"/>
        <b/>
        <color theme="1"/>
        <sz val="11.0"/>
      </rPr>
      <t>Tujuan</t>
    </r>
    <r>
      <rPr>
        <rFont val="Times New Roman"/>
        <color theme="1"/>
        <sz val="11.0"/>
      </rPr>
      <t xml:space="preserve"> (Jelaskan tujuan perkuliahan umum maupun khusus)</t>
    </r>
  </si>
  <si>
    <r>
      <rPr>
        <rFont val="Times New Roman"/>
        <b/>
        <color theme="1"/>
        <sz val="11.0"/>
      </rPr>
      <t xml:space="preserve">Metode Pembelajaran </t>
    </r>
    <r>
      <rPr>
        <rFont val="Times New Roman"/>
        <color theme="1"/>
        <sz val="11.0"/>
      </rPr>
      <t xml:space="preserve">( Jelaskan strategi yang digunakan untuk mencapai tujuan perkuliahan - CPMK)
</t>
    </r>
  </si>
  <si>
    <r>
      <rPr>
        <rFont val="Times New Roman"/>
        <b/>
        <color theme="1"/>
        <sz val="11.0"/>
      </rPr>
      <t xml:space="preserve">Isi Perkuliahan </t>
    </r>
    <r>
      <rPr>
        <rFont val="Times New Roman"/>
        <b val="0"/>
        <color theme="1"/>
        <sz val="11.0"/>
      </rPr>
      <t xml:space="preserve">(jelaskan kesuaiannya dengan kurikulum yang berlaku) </t>
    </r>
  </si>
  <si>
    <r>
      <rPr>
        <rFont val="Times New Roman"/>
        <b/>
        <color theme="1"/>
        <sz val="11.0"/>
      </rPr>
      <t xml:space="preserve">Peserta Kuliah </t>
    </r>
    <r>
      <rPr>
        <rFont val="Times New Roman"/>
        <b val="0"/>
        <color theme="1"/>
        <sz val="11.0"/>
      </rPr>
      <t xml:space="preserve">(berikan gambaran tentang peserta kuliah) </t>
    </r>
  </si>
  <si>
    <r>
      <rPr>
        <rFont val="Times New Roman"/>
        <b/>
        <color theme="1"/>
        <sz val="11.0"/>
      </rPr>
      <t xml:space="preserve">Persentase Kehadiran </t>
    </r>
    <r>
      <rPr>
        <rFont val="Times New Roman"/>
        <b val="0"/>
        <color theme="1"/>
        <sz val="11.0"/>
      </rPr>
      <t xml:space="preserve">(% kehadiran dosen ; % kehadiran mahasiswa) </t>
    </r>
  </si>
  <si>
    <r>
      <rPr>
        <rFont val="Times New Roman"/>
        <b/>
        <color theme="1"/>
        <sz val="11.0"/>
      </rPr>
      <t xml:space="preserve">Sistem Evaluasi </t>
    </r>
    <r>
      <rPr>
        <rFont val="Times New Roman"/>
        <b val="0"/>
        <color theme="1"/>
        <sz val="11.0"/>
      </rPr>
      <t xml:space="preserve">(jelaskan tentang PR, Kuis, tugas kelompok, praktikum , dll) </t>
    </r>
  </si>
  <si>
    <r>
      <rPr>
        <rFont val="Times New Roman"/>
        <b/>
        <color theme="1"/>
        <sz val="12.0"/>
      </rPr>
      <t xml:space="preserve">Hasil Capaian Pembelajaran </t>
    </r>
    <r>
      <rPr>
        <rFont val="Times New Roman"/>
        <b val="0"/>
        <color theme="1"/>
        <sz val="12.0"/>
      </rPr>
      <t xml:space="preserve">(jelaskan tentang capaian atas tujuan yang telah ditetapkan, masukkan pula ketercapaian pembelajaran yang dapat dijelaskan) </t>
    </r>
  </si>
  <si>
    <t>SANGAT BAIK</t>
  </si>
  <si>
    <t>BAIK</t>
  </si>
  <si>
    <t>CUKUP</t>
  </si>
  <si>
    <t>KURANG</t>
  </si>
  <si>
    <t>Distribusi Nilai</t>
  </si>
  <si>
    <t xml:space="preserve">Indikator ketercapaian (achieved) adalah apabila 50% jumlah mahasiswa peserta kuliah mendapatkan nilai akhir &gt; 55 </t>
  </si>
  <si>
    <t>Statistik:</t>
  </si>
  <si>
    <t>Nilai</t>
  </si>
  <si>
    <t>Jumlah</t>
  </si>
  <si>
    <t>Persentase</t>
  </si>
  <si>
    <t>A</t>
  </si>
  <si>
    <t>A-</t>
  </si>
  <si>
    <t>B+</t>
  </si>
  <si>
    <t>B</t>
  </si>
  <si>
    <t>B-</t>
  </si>
  <si>
    <t>C+</t>
  </si>
  <si>
    <t>C</t>
  </si>
  <si>
    <t>D</t>
  </si>
  <si>
    <t>E</t>
  </si>
  <si>
    <t>Grafik:</t>
  </si>
  <si>
    <t>Kesimpulan</t>
  </si>
  <si>
    <t xml:space="preserve">Rekomendasi Perbaikan </t>
  </si>
  <si>
    <r>
      <rPr>
        <rFont val="Times New Roman"/>
        <b/>
        <color theme="1"/>
        <sz val="11.0"/>
      </rPr>
      <t xml:space="preserve">Lampiran:
</t>
    </r>
    <r>
      <rPr>
        <rFont val="Times New Roman"/>
        <b val="0"/>
        <color theme="1"/>
        <sz val="11.0"/>
      </rPr>
      <t>1. RPS MK
2. Presensi Perkuliahan
3. Soal Ujian
4. Rekapitulasi Nilai
5. OBE: Laporan Pencapaian Keseluruhan CPMK</t>
    </r>
  </si>
  <si>
    <t>RENCANA PEMBELAJARAN SEMESTER</t>
  </si>
  <si>
    <t>Tautan RPS:</t>
  </si>
  <si>
    <t>KONTRAK PERKULIAHAN</t>
  </si>
  <si>
    <t>Tautan Kontrak Kuliah:</t>
  </si>
  <si>
    <t>PRESENSI SIPA</t>
  </si>
  <si>
    <t>Tautan Presensi SIPA:</t>
  </si>
  <si>
    <t>JUMLAH REALISASI KELAS TATAP MUKA SELAMA 1 SEMESTER
(TIDAK TERMASUK EVALUASI CPMK)</t>
  </si>
  <si>
    <t>Realisasi total perkuliahan tatap muka dengan dosen pengampu:</t>
  </si>
  <si>
    <t>kali tatap muka</t>
  </si>
  <si>
    <t>IDENTITAS DAN PRESENSI PESERTA KULIAH</t>
  </si>
  <si>
    <t xml:space="preserve">REALISASI  TATAP MUKA </t>
  </si>
  <si>
    <t>Nama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</si>
  <si>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</si>
  <si>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</si>
  <si>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</si>
  <si>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</si>
  <si>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</si>
  <si>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</si>
  <si>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</si>
  <si>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</si>
  <si>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</si>
  <si>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</si>
  <si>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</si>
  <si>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</si>
  <si>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</si>
  <si>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</si>
  <si>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</si>
  <si>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</si>
  <si>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Hadir</t>
  </si>
  <si>
    <t>Izin</t>
  </si>
  <si>
    <t>Sakit</t>
  </si>
  <si>
    <t>Tanpa Keterangan</t>
  </si>
  <si>
    <t>Skor Kehadiran (%)</t>
  </si>
  <si>
    <t>H</t>
  </si>
  <si>
    <t>TK</t>
  </si>
  <si>
    <t>S</t>
  </si>
  <si>
    <t xml:space="preserve">H </t>
  </si>
  <si>
    <t>SOAL UJIAN</t>
  </si>
  <si>
    <t>Tautan Soal Ujian:</t>
  </si>
  <si>
    <t>REKAPITULASI NILAI AKHIR MAHASISWA</t>
  </si>
  <si>
    <t>Jumlah Minimal Presensi</t>
  </si>
  <si>
    <t>Nilai Angka</t>
  </si>
  <si>
    <t>Nilai Huruf</t>
  </si>
  <si>
    <t>Bobot Penilaian-1</t>
  </si>
  <si>
    <t>Bobot Penilaian-2</t>
  </si>
  <si>
    <t>Bobot Penilaian-3</t>
  </si>
  <si>
    <t>Bobot Penilaian-4</t>
  </si>
  <si>
    <t>Bobot Penilaian-5</t>
  </si>
  <si>
    <t>Bobot Penilaian-6</t>
  </si>
  <si>
    <t>Bobot Penilaian-7</t>
  </si>
  <si>
    <t>Bobot Penilaian-8</t>
  </si>
  <si>
    <t>Bobot Penilaian-9</t>
  </si>
  <si>
    <t>Bobot Penilaian-10</t>
  </si>
  <si>
    <t>NILAI CAPAIAN</t>
  </si>
  <si>
    <t>STATUS KELULUSAN CPMK</t>
  </si>
  <si>
    <t>ASSESMENT CPMK</t>
  </si>
  <si>
    <t>TIDAK LULUS CPMK</t>
  </si>
  <si>
    <t>PERSENTASE KELULUSAN</t>
  </si>
  <si>
    <t>REKAPITULASI HASIL CAPAIAN PEMBELAJARAN MATA KULIAH</t>
  </si>
  <si>
    <t>Skala Rubrik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</si>
</sst>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;[Red]0"/>
    <numFmt numFmtId="166" formatCode="0.0"/>
  </numFmts>
  <fonts count="36">
    <font>
      <sz val="11.0"/>
      <color theme="1"/>
      <name val="Liberation Sans"/>
      <scheme val="minor"/>
    </font>
    <font>
      <sz val="16.0"/>
      <color theme="1"/>
      <name val="Liberation Sans"/>
    </font>
    <font>
      <sz val="11.0"/>
      <color theme="1"/>
      <name val="Liberation Sans"/>
    </font>
    <font>
      <u/>
      <sz val="11.0"/>
      <color theme="10"/>
      <name val="Liberation Sans"/>
    </font>
    <font>
      <sz val="11.0"/>
      <color theme="1"/>
      <name val="Times New Roman"/>
    </font>
    <font>
      <b/>
      <sz val="11.0"/>
      <color theme="0"/>
      <name val="Times New Roman"/>
    </font>
    <font/>
    <font>
      <sz val="11.0"/>
      <color theme="1"/>
      <name val="Arial"/>
    </font>
    <font>
      <b/>
      <sz val="12.0"/>
      <color rgb="FF000000"/>
      <name val="Times New Roman"/>
    </font>
    <font>
      <sz val="12.0"/>
      <color rgb="FF000000"/>
      <name val="Times New Roman"/>
    </font>
    <font>
      <sz val="11.0"/>
      <color rgb="FF000000"/>
      <name val="Times New Roman"/>
    </font>
    <font>
      <sz val="11.0"/>
      <color rgb="FF000000"/>
      <name val="Arial"/>
    </font>
    <font>
      <sz val="11.0"/>
      <color theme="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20.0"/>
      <color theme="1"/>
      <name val="Times New Roman"/>
    </font>
    <font>
      <sz val="16.0"/>
      <color theme="1"/>
      <name val="Times New Roman"/>
    </font>
    <font>
      <b/>
      <sz val="14.0"/>
      <color theme="1"/>
      <name val="Times New Roman"/>
    </font>
    <font>
      <b/>
      <sz val="11.0"/>
      <color theme="1"/>
      <name val="Times New Roman"/>
    </font>
    <font>
      <sz val="11.0"/>
      <color theme="1"/>
      <name val="Calibri"/>
    </font>
    <font>
      <b/>
      <sz val="14.0"/>
      <color theme="0"/>
      <name val="Times New Roman"/>
    </font>
    <font>
      <sz val="14.0"/>
      <color rgb="FF000000"/>
      <name val="Times"/>
    </font>
    <font>
      <sz val="14.0"/>
      <color theme="1"/>
      <name val="Liberation Sans"/>
    </font>
    <font>
      <sz val="14.0"/>
      <color theme="1"/>
      <name val="Times New Roman"/>
    </font>
    <font>
      <sz val="12.0"/>
      <color rgb="FFFFFFFF"/>
      <name val="Times New Roman"/>
    </font>
    <font>
      <sz val="14.0"/>
      <color rgb="FFFFFFFF"/>
      <name val="Times New Roman"/>
    </font>
    <font>
      <b/>
      <sz val="20.0"/>
      <color rgb="FF000000"/>
      <name val="Times New Roman"/>
    </font>
    <font>
      <b/>
      <sz val="11.0"/>
      <color rgb="FF000000"/>
      <name val="Times New Roman"/>
    </font>
    <font>
      <sz val="9.0"/>
      <color theme="1"/>
      <name val="Arial"/>
    </font>
    <font>
      <sz val="10.0"/>
      <color theme="1"/>
      <name val="Arial"/>
    </font>
    <font>
      <sz val="10.0"/>
      <color theme="1"/>
      <name val="Times New Roman"/>
    </font>
    <font>
      <b/>
      <i/>
      <sz val="10.0"/>
      <color theme="0"/>
      <name val="Times New Roman"/>
    </font>
    <font>
      <b/>
      <sz val="10.0"/>
      <color theme="1"/>
      <name val="Times New Roman"/>
    </font>
    <font>
      <b/>
      <sz val="10.0"/>
      <color rgb="FF000000"/>
      <name val="Times New Roman"/>
    </font>
    <font>
      <sz val="12.0"/>
      <color theme="1"/>
      <name val="Liberation Sans"/>
    </font>
    <font>
      <b/>
      <sz val="18.0"/>
      <color theme="1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953734"/>
        <bgColor rgb="FF953734"/>
      </patternFill>
    </fill>
    <fill>
      <patternFill patternType="solid">
        <fgColor rgb="FF76923C"/>
        <bgColor rgb="FF76923C"/>
      </patternFill>
    </fill>
    <fill>
      <patternFill patternType="solid">
        <fgColor rgb="FFFF0000"/>
        <bgColor rgb="FFFF0000"/>
      </patternFill>
    </fill>
    <fill>
      <patternFill patternType="solid">
        <fgColor rgb="FFCCC0D9"/>
        <bgColor rgb="FFCCC0D9"/>
      </patternFill>
    </fill>
    <fill>
      <patternFill patternType="solid">
        <fgColor rgb="FFDAEEF3"/>
        <bgColor rgb="FFDAEEF3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quotePrefix="1" borderId="1" fillId="0" fontId="2" numFmtId="0" xfId="0" applyBorder="1" applyFont="1"/>
    <xf borderId="1" fillId="0" fontId="3" numFmtId="0" xfId="0" applyBorder="1" applyFont="1"/>
    <xf borderId="2" fillId="2" fontId="4" numFmtId="0" xfId="0" applyBorder="1" applyFill="1" applyFont="1"/>
    <xf borderId="3" fillId="2" fontId="5" numFmtId="0" xfId="0" applyAlignment="1" applyBorder="1" applyFont="1">
      <alignment horizontal="center" vertical="top"/>
    </xf>
    <xf borderId="4" fillId="0" fontId="6" numFmtId="0" xfId="0" applyBorder="1" applyFont="1"/>
    <xf borderId="0" fillId="0" fontId="7" numFmtId="0" xfId="0" applyFont="1"/>
    <xf borderId="5" fillId="0" fontId="4" numFmtId="0" xfId="0" applyBorder="1" applyFont="1"/>
    <xf borderId="1" fillId="0" fontId="4" numFmtId="0" xfId="0" applyBorder="1" applyFont="1"/>
    <xf borderId="6" fillId="0" fontId="4" numFmtId="0" xfId="0" applyBorder="1" applyFont="1"/>
    <xf borderId="5" fillId="0" fontId="4" numFmtId="0" xfId="0" applyAlignment="1" applyBorder="1" applyFont="1">
      <alignment vertical="top"/>
    </xf>
    <xf borderId="1" fillId="0" fontId="4" numFmtId="0" xfId="0" applyAlignment="1" applyBorder="1" applyFont="1">
      <alignment vertical="top"/>
    </xf>
    <xf borderId="1" fillId="0" fontId="7" numFmtId="0" xfId="0" applyAlignment="1" applyBorder="1" applyFont="1">
      <alignment vertical="top"/>
    </xf>
    <xf borderId="0" fillId="0" fontId="7" numFmtId="0" xfId="0" applyAlignment="1" applyFont="1">
      <alignment vertical="center"/>
    </xf>
    <xf borderId="0" fillId="0" fontId="7" numFmtId="0" xfId="0" applyAlignment="1" applyFont="1">
      <alignment shrinkToFit="0" wrapText="1"/>
    </xf>
    <xf borderId="1" fillId="0" fontId="7" numFmtId="0" xfId="0" applyBorder="1" applyFont="1"/>
    <xf borderId="0" fillId="0" fontId="7" numFmtId="0" xfId="0" applyAlignment="1" applyFont="1">
      <alignment vertical="top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top" wrapText="1"/>
    </xf>
    <xf borderId="0" fillId="0" fontId="9" numFmtId="9" xfId="0" applyAlignment="1" applyFont="1" applyNumberFormat="1">
      <alignment horizontal="center" vertical="center"/>
    </xf>
    <xf borderId="0" fillId="0" fontId="7" numFmtId="9" xfId="0" applyAlignment="1" applyFont="1" applyNumberFormat="1">
      <alignment horizontal="right" shrinkToFit="0" vertical="top" wrapText="1"/>
    </xf>
    <xf borderId="1" fillId="0" fontId="7" numFmtId="0" xfId="0" applyAlignment="1" applyBorder="1" applyFont="1">
      <alignment horizontal="left"/>
    </xf>
    <xf borderId="1" fillId="0" fontId="10" numFmtId="0" xfId="0" applyAlignment="1" applyBorder="1" applyFont="1">
      <alignment horizontal="left" vertical="center"/>
    </xf>
    <xf borderId="7" fillId="0" fontId="10" numFmtId="0" xfId="0" applyAlignment="1" applyBorder="1" applyFont="1">
      <alignment horizontal="left" vertical="top"/>
    </xf>
    <xf borderId="1" fillId="0" fontId="11" numFmtId="0" xfId="0" applyAlignment="1" applyBorder="1" applyFont="1">
      <alignment horizontal="left" vertical="top"/>
    </xf>
    <xf borderId="8" fillId="0" fontId="4" numFmtId="0" xfId="0" applyBorder="1" applyFont="1"/>
    <xf borderId="1" fillId="0" fontId="10" numFmtId="0" xfId="0" applyAlignment="1" applyBorder="1" applyFont="1">
      <alignment vertical="center"/>
    </xf>
    <xf borderId="7" fillId="0" fontId="11" numFmtId="0" xfId="0" applyAlignment="1" applyBorder="1" applyFont="1">
      <alignment horizontal="left" vertical="center"/>
    </xf>
    <xf borderId="0" fillId="0" fontId="11" numFmtId="0" xfId="0" applyAlignment="1" applyFont="1">
      <alignment vertical="top"/>
    </xf>
    <xf borderId="0" fillId="0" fontId="11" numFmtId="0" xfId="0" applyAlignment="1" applyFont="1">
      <alignment horizontal="left" vertical="top"/>
    </xf>
    <xf borderId="0" fillId="0" fontId="11" numFmtId="0" xfId="0" applyAlignment="1" applyFont="1">
      <alignment horizontal="left" shrinkToFit="0" vertical="top" wrapText="1"/>
    </xf>
    <xf borderId="9" fillId="0" fontId="10" numFmtId="0" xfId="0" applyAlignment="1" applyBorder="1" applyFont="1">
      <alignment horizontal="left" vertical="center"/>
    </xf>
    <xf borderId="10" fillId="0" fontId="6" numFmtId="0" xfId="0" applyBorder="1" applyFont="1"/>
    <xf borderId="0" fillId="0" fontId="11" numFmtId="0" xfId="0" applyAlignment="1" applyFont="1">
      <alignment vertical="center"/>
    </xf>
    <xf borderId="0" fillId="0" fontId="11" numFmtId="0" xfId="0" applyAlignment="1" applyFont="1">
      <alignment horizontal="left" vertical="center"/>
    </xf>
    <xf borderId="0" fillId="0" fontId="11" numFmtId="49" xfId="0" applyAlignment="1" applyFont="1" applyNumberFormat="1">
      <alignment horizontal="left" vertical="top"/>
    </xf>
    <xf borderId="9" fillId="0" fontId="4" numFmtId="0" xfId="0" applyAlignment="1" applyBorder="1" applyFont="1">
      <alignment horizontal="center" vertical="center"/>
    </xf>
    <xf borderId="0" fillId="0" fontId="11" numFmtId="0" xfId="0" applyFont="1"/>
    <xf borderId="1" fillId="2" fontId="12" numFmtId="1" xfId="0" applyAlignment="1" applyBorder="1" applyFont="1" applyNumberFormat="1">
      <alignment horizontal="center" shrinkToFit="0" vertical="top" wrapText="1"/>
    </xf>
    <xf borderId="11" fillId="2" fontId="12" numFmtId="1" xfId="0" applyAlignment="1" applyBorder="1" applyFont="1" applyNumberFormat="1">
      <alignment horizontal="center" shrinkToFit="0" vertical="top" wrapText="1"/>
    </xf>
    <xf borderId="11" fillId="2" fontId="12" numFmtId="0" xfId="0" applyAlignment="1" applyBorder="1" applyFont="1">
      <alignment horizontal="center" shrinkToFit="0" vertical="top" wrapText="1"/>
    </xf>
    <xf borderId="9" fillId="0" fontId="4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2" fillId="3" fontId="13" numFmtId="0" xfId="0" applyAlignment="1" applyBorder="1" applyFill="1" applyFont="1">
      <alignment horizontal="center" vertical="center"/>
    </xf>
    <xf borderId="13" fillId="0" fontId="6" numFmtId="0" xfId="0" applyBorder="1" applyFont="1"/>
    <xf borderId="0" fillId="0" fontId="14" numFmtId="0" xfId="0" applyFont="1"/>
    <xf borderId="1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4" numFmtId="9" xfId="0" applyAlignment="1" applyBorder="1" applyFont="1" applyNumberFormat="1">
      <alignment horizontal="center" vertical="center"/>
    </xf>
    <xf borderId="1" fillId="0" fontId="13" numFmtId="9" xfId="0" applyAlignment="1" applyBorder="1" applyFont="1" applyNumberFormat="1">
      <alignment horizontal="center" vertical="center"/>
    </xf>
    <xf borderId="1" fillId="0" fontId="14" numFmtId="0" xfId="0" applyBorder="1" applyFont="1"/>
    <xf borderId="1" fillId="0" fontId="7" numFmtId="9" xfId="0" applyAlignment="1" applyBorder="1" applyFont="1" applyNumberFormat="1">
      <alignment horizontal="center" readingOrder="0"/>
    </xf>
    <xf borderId="1" fillId="0" fontId="2" numFmtId="9" xfId="0" applyAlignment="1" applyBorder="1" applyFont="1" applyNumberFormat="1">
      <alignment horizontal="center"/>
    </xf>
    <xf borderId="1" fillId="0" fontId="14" numFmtId="0" xfId="0" applyAlignment="1" applyBorder="1" applyFont="1">
      <alignment readingOrder="0"/>
    </xf>
    <xf borderId="0" fillId="0" fontId="14" numFmtId="9" xfId="0" applyFont="1" applyNumberFormat="1"/>
    <xf borderId="1" fillId="0" fontId="13" numFmtId="0" xfId="0" applyAlignment="1" applyBorder="1" applyFont="1">
      <alignment horizontal="center"/>
    </xf>
    <xf borderId="1" fillId="0" fontId="13" numFmtId="164" xfId="0" applyAlignment="1" applyBorder="1" applyFont="1" applyNumberFormat="1">
      <alignment horizontal="center" vertical="center"/>
    </xf>
    <xf borderId="14" fillId="0" fontId="14" numFmtId="0" xfId="0" applyAlignment="1" applyBorder="1" applyFont="1">
      <alignment shrinkToFit="0" wrapText="1"/>
    </xf>
    <xf borderId="0" fillId="0" fontId="14" numFmtId="10" xfId="0" applyFont="1" applyNumberFormat="1"/>
    <xf borderId="0" fillId="0" fontId="4" numFmtId="1" xfId="0" applyAlignment="1" applyFont="1" applyNumberFormat="1">
      <alignment vertical="center"/>
    </xf>
    <xf borderId="0" fillId="0" fontId="15" numFmtId="0" xfId="0" applyAlignment="1" applyFont="1">
      <alignment horizontal="center" vertical="center"/>
    </xf>
    <xf borderId="0" fillId="0" fontId="4" numFmtId="0" xfId="0" applyFont="1"/>
    <xf borderId="0" fillId="0" fontId="16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9" fillId="0" fontId="17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9" fillId="0" fontId="4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vertical="top"/>
    </xf>
    <xf borderId="16" fillId="0" fontId="4" numFmtId="0" xfId="0" applyAlignment="1" applyBorder="1" applyFont="1">
      <alignment horizontal="left" vertical="center"/>
    </xf>
    <xf borderId="17" fillId="0" fontId="6" numFmtId="0" xfId="0" applyBorder="1" applyFont="1"/>
    <xf borderId="18" fillId="0" fontId="6" numFmtId="0" xfId="0" applyBorder="1" applyFont="1"/>
    <xf borderId="16" fillId="0" fontId="4" numFmtId="0" xfId="0" applyAlignment="1" applyBorder="1" applyFont="1">
      <alignment horizontal="left" shrinkToFit="0" vertical="center" wrapText="1"/>
    </xf>
    <xf borderId="19" fillId="0" fontId="4" numFmtId="0" xfId="0" applyAlignment="1" applyBorder="1" applyFont="1">
      <alignment horizontal="right" shrinkToFit="0" vertical="center" wrapText="1"/>
    </xf>
    <xf borderId="0" fillId="0" fontId="4" numFmtId="0" xfId="0" applyAlignment="1" applyFont="1">
      <alignment horizontal="left" vertical="center"/>
    </xf>
    <xf borderId="20" fillId="0" fontId="6" numFmtId="0" xfId="0" applyBorder="1" applyFont="1"/>
    <xf borderId="21" fillId="0" fontId="4" numFmtId="0" xfId="0" applyAlignment="1" applyBorder="1" applyFont="1">
      <alignment horizontal="right" shrinkToFit="0" vertical="center" wrapText="1"/>
    </xf>
    <xf borderId="22" fillId="0" fontId="4" numFmtId="0" xfId="0" applyAlignment="1" applyBorder="1" applyFont="1">
      <alignment horizontal="left" vertical="center"/>
    </xf>
    <xf borderId="22" fillId="0" fontId="6" numFmtId="0" xfId="0" applyBorder="1" applyFont="1"/>
    <xf borderId="23" fillId="0" fontId="6" numFmtId="0" xfId="0" applyBorder="1" applyFont="1"/>
    <xf borderId="24" fillId="0" fontId="18" numFmtId="1" xfId="0" applyAlignment="1" applyBorder="1" applyFont="1" applyNumberFormat="1">
      <alignment horizontal="center" vertical="center"/>
    </xf>
    <xf borderId="16" fillId="0" fontId="18" numFmtId="0" xfId="0" applyAlignment="1" applyBorder="1" applyFont="1">
      <alignment horizontal="center" vertical="center"/>
    </xf>
    <xf borderId="9" fillId="0" fontId="18" numFmtId="0" xfId="0" applyAlignment="1" applyBorder="1" applyFont="1">
      <alignment horizontal="center" vertical="center"/>
    </xf>
    <xf borderId="25" fillId="0" fontId="6" numFmtId="0" xfId="0" applyBorder="1" applyFont="1"/>
    <xf borderId="21" fillId="0" fontId="6" numFmtId="0" xfId="0" applyBorder="1" applyFont="1"/>
    <xf borderId="1" fillId="0" fontId="18" numFmtId="0" xfId="0" applyAlignment="1" applyBorder="1" applyFon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9" fillId="0" fontId="4" numFmtId="0" xfId="0" applyAlignment="1" applyBorder="1" applyFont="1">
      <alignment horizontal="left"/>
    </xf>
    <xf borderId="9" fillId="0" fontId="7" numFmtId="0" xfId="0" applyAlignment="1" applyBorder="1" applyFont="1">
      <alignment horizontal="center"/>
    </xf>
    <xf borderId="9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vertical="center"/>
    </xf>
    <xf borderId="7" fillId="0" fontId="4" numFmtId="165" xfId="0" applyAlignment="1" applyBorder="1" applyFont="1" applyNumberFormat="1">
      <alignment horizontal="center" vertical="center"/>
    </xf>
    <xf borderId="9" fillId="0" fontId="4" numFmtId="0" xfId="0" applyAlignment="1" applyBorder="1" applyFont="1">
      <alignment horizontal="left" shrinkToFit="0" wrapText="1"/>
    </xf>
    <xf borderId="9" fillId="0" fontId="4" numFmtId="0" xfId="0" applyAlignment="1" applyBorder="1" applyFont="1">
      <alignment horizontal="center" shrinkToFit="0" wrapText="1"/>
    </xf>
    <xf borderId="24" fillId="0" fontId="6" numFmtId="0" xfId="0" applyBorder="1" applyFont="1"/>
    <xf borderId="9" fillId="0" fontId="4" numFmtId="1" xfId="0" applyAlignment="1" applyBorder="1" applyFont="1" applyNumberFormat="1">
      <alignment horizontal="left"/>
    </xf>
    <xf borderId="1" fillId="0" fontId="4" numFmtId="0" xfId="0" applyAlignment="1" applyBorder="1" applyFont="1">
      <alignment shrinkToFit="0" vertical="center" wrapText="1"/>
    </xf>
    <xf borderId="1" fillId="0" fontId="4" numFmtId="1" xfId="0" applyAlignment="1" applyBorder="1" applyFont="1" applyNumberFormat="1">
      <alignment horizontal="center" vertical="top"/>
    </xf>
    <xf borderId="16" fillId="0" fontId="4" numFmtId="0" xfId="0" applyAlignment="1" applyBorder="1" applyFont="1">
      <alignment horizontal="left" shrinkToFit="0" vertical="top" wrapText="1"/>
    </xf>
    <xf borderId="16" fillId="0" fontId="4" numFmtId="1" xfId="0" applyAlignment="1" applyBorder="1" applyFont="1" applyNumberForma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9" fillId="0" fontId="4" numFmtId="1" xfId="0" applyAlignment="1" applyBorder="1" applyFont="1" applyNumberFormat="1">
      <alignment horizontal="center" shrinkToFit="0" vertical="center" wrapText="1"/>
    </xf>
    <xf borderId="0" fillId="0" fontId="4" numFmtId="1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0" fillId="0" fontId="4" numFmtId="0" xfId="0" applyAlignment="1" applyBorder="1" applyFont="1">
      <alignment horizontal="center" shrinkToFit="0" vertical="center" wrapText="1"/>
    </xf>
    <xf borderId="19" fillId="0" fontId="4" numFmtId="1" xfId="0" applyAlignment="1" applyBorder="1" applyFont="1" applyNumberFormat="1">
      <alignment horizontal="center" shrinkToFit="0" wrapText="1"/>
    </xf>
    <xf borderId="0" fillId="0" fontId="4" numFmtId="1" xfId="0" applyAlignment="1" applyFont="1" applyNumberForma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20" fillId="0" fontId="4" numFmtId="0" xfId="0" applyAlignment="1" applyBorder="1" applyFont="1">
      <alignment horizontal="center" shrinkToFit="0" wrapText="1"/>
    </xf>
    <xf borderId="21" fillId="0" fontId="4" numFmtId="1" xfId="0" applyAlignment="1" applyBorder="1" applyFont="1" applyNumberFormat="1">
      <alignment horizontal="center" vertical="top"/>
    </xf>
    <xf borderId="22" fillId="0" fontId="4" numFmtId="0" xfId="0" applyAlignment="1" applyBorder="1" applyFont="1">
      <alignment horizontal="center" vertical="top"/>
    </xf>
    <xf borderId="19" fillId="0" fontId="4" numFmtId="1" xfId="0" applyAlignment="1" applyBorder="1" applyFont="1" applyNumberFormat="1">
      <alignment horizontal="center" vertical="top"/>
    </xf>
    <xf borderId="0" fillId="0" fontId="4" numFmtId="1" xfId="0" applyAlignment="1" applyFont="1" applyNumberFormat="1">
      <alignment horizontal="center" vertical="top"/>
    </xf>
    <xf borderId="0" fillId="0" fontId="4" numFmtId="0" xfId="0" applyAlignment="1" applyFont="1">
      <alignment horizontal="center" vertical="top"/>
    </xf>
    <xf borderId="20" fillId="0" fontId="4" numFmtId="0" xfId="0" applyAlignment="1" applyBorder="1" applyFont="1">
      <alignment horizontal="center" vertical="top"/>
    </xf>
    <xf borderId="0" fillId="0" fontId="4" numFmtId="0" xfId="0" applyAlignment="1" applyFont="1">
      <alignment horizontal="center" shrinkToFit="0" vertical="top" wrapText="1"/>
    </xf>
    <xf borderId="21" fillId="0" fontId="4" numFmtId="1" xfId="0" applyAlignment="1" applyBorder="1" applyFont="1" applyNumberFormat="1">
      <alignment horizontal="center" shrinkToFit="0" vertical="center" wrapText="1"/>
    </xf>
    <xf borderId="22" fillId="0" fontId="4" numFmtId="1" xfId="0" applyAlignment="1" applyBorder="1" applyFont="1" applyNumberFormat="1">
      <alignment horizontal="center" shrinkToFit="0" vertical="center" wrapText="1"/>
    </xf>
    <xf borderId="0" fillId="0" fontId="4" numFmtId="1" xfId="0" applyFont="1" applyNumberFormat="1"/>
    <xf borderId="0" fillId="0" fontId="19" numFmtId="1" xfId="0" applyAlignment="1" applyFont="1" applyNumberFormat="1">
      <alignment vertical="center"/>
    </xf>
    <xf borderId="0" fillId="0" fontId="19" numFmtId="0" xfId="0" applyFont="1"/>
    <xf borderId="0" fillId="0" fontId="1" numFmtId="0" xfId="0" applyFont="1"/>
    <xf borderId="12" fillId="0" fontId="15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vertical="center"/>
    </xf>
    <xf borderId="26" fillId="0" fontId="6" numFmtId="0" xfId="0" applyBorder="1" applyFont="1"/>
    <xf borderId="0" fillId="0" fontId="19" numFmtId="0" xfId="0" applyAlignment="1" applyFont="1">
      <alignment vertical="center"/>
    </xf>
    <xf borderId="8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right" shrinkToFit="0" vertical="center" wrapText="1"/>
    </xf>
    <xf borderId="27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left" vertical="top"/>
    </xf>
    <xf borderId="6" fillId="0" fontId="4" numFmtId="0" xfId="0" applyAlignment="1" applyBorder="1" applyFont="1">
      <alignment horizontal="left" vertical="top"/>
    </xf>
    <xf borderId="28" fillId="0" fontId="6" numFmtId="0" xfId="0" applyBorder="1" applyFont="1"/>
    <xf borderId="9" fillId="0" fontId="4" numFmtId="0" xfId="0" applyAlignment="1" applyBorder="1" applyFont="1">
      <alignment horizontal="left" shrinkToFit="0" vertical="top" wrapText="1"/>
    </xf>
    <xf borderId="27" fillId="0" fontId="4" numFmtId="165" xfId="0" applyAlignment="1" applyBorder="1" applyFont="1" applyNumberFormat="1">
      <alignment horizontal="center" vertical="top"/>
    </xf>
    <xf borderId="9" fillId="0" fontId="18" numFmtId="0" xfId="0" applyAlignment="1" applyBorder="1" applyFont="1">
      <alignment horizontal="left" vertical="top"/>
    </xf>
    <xf borderId="9" fillId="0" fontId="13" numFmtId="0" xfId="0" applyAlignment="1" applyBorder="1" applyFont="1">
      <alignment horizontal="left" shrinkToFit="0" vertical="top" wrapText="1"/>
    </xf>
    <xf borderId="29" fillId="0" fontId="6" numFmtId="0" xfId="0" applyBorder="1" applyFont="1"/>
    <xf borderId="1" fillId="4" fontId="13" numFmtId="0" xfId="0" applyAlignment="1" applyBorder="1" applyFill="1" applyFont="1">
      <alignment horizontal="center" shrinkToFit="0" vertical="top" wrapText="1"/>
    </xf>
    <xf borderId="1" fillId="5" fontId="13" numFmtId="0" xfId="0" applyAlignment="1" applyBorder="1" applyFill="1" applyFont="1">
      <alignment horizontal="center" shrinkToFit="0" vertical="top" wrapText="1"/>
    </xf>
    <xf borderId="1" fillId="6" fontId="13" numFmtId="0" xfId="0" applyAlignment="1" applyBorder="1" applyFill="1" applyFont="1">
      <alignment horizontal="center" shrinkToFit="0" vertical="top" wrapText="1"/>
    </xf>
    <xf borderId="6" fillId="7" fontId="13" numFmtId="0" xfId="0" applyAlignment="1" applyBorder="1" applyFill="1" applyFont="1">
      <alignment horizontal="center" shrinkToFit="0" vertical="top" wrapText="1"/>
    </xf>
    <xf borderId="1" fillId="0" fontId="13" numFmtId="0" xfId="0" applyAlignment="1" applyBorder="1" applyFont="1">
      <alignment horizontal="center" shrinkToFit="0" vertical="top" wrapText="1"/>
    </xf>
    <xf borderId="6" fillId="0" fontId="13" numFmtId="0" xfId="0" applyAlignment="1" applyBorder="1" applyFont="1">
      <alignment horizontal="center" shrinkToFit="0" vertical="top" wrapText="1"/>
    </xf>
    <xf borderId="5" fillId="0" fontId="2" numFmtId="0" xfId="0" applyBorder="1" applyFont="1"/>
    <xf borderId="27" fillId="0" fontId="4" numFmtId="1" xfId="0" applyAlignment="1" applyBorder="1" applyFont="1" applyNumberFormat="1">
      <alignment horizontal="center" vertical="top"/>
    </xf>
    <xf borderId="9" fillId="0" fontId="18" numFmtId="0" xfId="0" applyAlignment="1" applyBorder="1" applyFont="1">
      <alignment horizontal="left" shrinkToFit="0" vertical="top" wrapText="1"/>
    </xf>
    <xf borderId="9" fillId="0" fontId="14" numFmtId="0" xfId="0" applyAlignment="1" applyBorder="1" applyFont="1">
      <alignment horizontal="left" shrinkToFit="0" vertical="center" wrapText="1"/>
    </xf>
    <xf borderId="9" fillId="0" fontId="13" numFmtId="0" xfId="0" applyAlignment="1" applyBorder="1" applyFont="1">
      <alignment horizontal="center" shrinkToFit="0" vertical="top" wrapText="1"/>
    </xf>
    <xf borderId="9" fillId="0" fontId="7" numFmtId="0" xfId="0" applyAlignment="1" applyBorder="1" applyFont="1">
      <alignment horizontal="center" vertical="center"/>
    </xf>
    <xf borderId="6" fillId="0" fontId="13" numFmtId="9" xfId="0" applyAlignment="1" applyBorder="1" applyFont="1" applyNumberFormat="1">
      <alignment horizontal="center" shrinkToFit="0" vertical="top" wrapText="1"/>
    </xf>
    <xf borderId="0" fillId="0" fontId="2" numFmtId="9" xfId="0" applyFont="1" applyNumberFormat="1"/>
    <xf borderId="9" fillId="0" fontId="18" numFmtId="0" xfId="0" applyAlignment="1" applyBorder="1" applyFont="1">
      <alignment horizontal="left" shrinkToFit="0" vertical="center" wrapText="1"/>
    </xf>
    <xf borderId="5" fillId="0" fontId="4" numFmtId="1" xfId="0" applyAlignment="1" applyBorder="1" applyFont="1" applyNumberFormat="1">
      <alignment vertical="top"/>
    </xf>
    <xf borderId="9" fillId="0" fontId="13" numFmtId="0" xfId="0" applyAlignment="1" applyBorder="1" applyFont="1">
      <alignment horizontal="left" vertical="center"/>
    </xf>
    <xf borderId="5" fillId="0" fontId="19" numFmtId="1" xfId="0" applyAlignment="1" applyBorder="1" applyFont="1" applyNumberFormat="1">
      <alignment vertical="top"/>
    </xf>
    <xf borderId="9" fillId="0" fontId="19" numFmtId="0" xfId="0" applyAlignment="1" applyBorder="1" applyFont="1">
      <alignment horizontal="left" shrinkToFit="0" vertical="center" wrapText="1"/>
    </xf>
    <xf borderId="30" fillId="0" fontId="19" numFmtId="1" xfId="0" applyAlignment="1" applyBorder="1" applyFont="1" applyNumberFormat="1">
      <alignment vertical="top"/>
    </xf>
    <xf borderId="31" fillId="0" fontId="18" numFmtId="0" xfId="0" applyAlignment="1" applyBorder="1" applyFont="1">
      <alignment horizontal="left" shrinkToFit="0" vertical="center" wrapText="1"/>
    </xf>
    <xf borderId="32" fillId="0" fontId="6" numFmtId="0" xfId="0" applyBorder="1" applyFont="1"/>
    <xf borderId="33" fillId="0" fontId="6" numFmtId="0" xfId="0" applyBorder="1" applyFont="1"/>
    <xf borderId="0" fillId="0" fontId="19" numFmtId="1" xfId="0" applyFont="1" applyNumberFormat="1"/>
    <xf borderId="9" fillId="0" fontId="15" numFmtId="0" xfId="0" applyAlignment="1" applyBorder="1" applyFont="1">
      <alignment horizontal="center" shrinkToFit="0" vertical="center" wrapText="1"/>
    </xf>
    <xf borderId="17" fillId="0" fontId="4" numFmtId="1" xfId="0" applyAlignment="1" applyBorder="1" applyFont="1" applyNumberFormat="1">
      <alignment horizontal="left"/>
    </xf>
    <xf borderId="9" fillId="8" fontId="20" numFmtId="0" xfId="0" applyAlignment="1" applyBorder="1" applyFill="1" applyFont="1">
      <alignment horizontal="center" shrinkToFit="0" vertical="center" wrapText="1"/>
    </xf>
    <xf borderId="0" fillId="0" fontId="20" numFmtId="0" xfId="0" applyAlignment="1" applyFont="1">
      <alignment vertical="top"/>
    </xf>
    <xf borderId="0" fillId="0" fontId="2" numFmtId="0" xfId="0" applyFont="1"/>
    <xf borderId="9" fillId="0" fontId="21" numFmtId="0" xfId="0" applyAlignment="1" applyBorder="1" applyFont="1">
      <alignment vertical="top"/>
    </xf>
    <xf borderId="15" fillId="0" fontId="22" numFmtId="0" xfId="0" applyBorder="1" applyFont="1"/>
    <xf borderId="15" fillId="0" fontId="17" numFmtId="0" xfId="0" applyAlignment="1" applyBorder="1" applyFont="1">
      <alignment horizontal="center" vertical="top"/>
    </xf>
    <xf borderId="15" fillId="0" fontId="23" numFmtId="0" xfId="0" applyAlignment="1" applyBorder="1" applyFont="1">
      <alignment vertical="top"/>
    </xf>
    <xf borderId="10" fillId="0" fontId="22" numFmtId="0" xfId="0" applyBorder="1" applyFont="1"/>
    <xf borderId="1" fillId="0" fontId="24" numFmtId="0" xfId="0" applyAlignment="1" applyBorder="1" applyFont="1">
      <alignment horizontal="center" shrinkToFit="0" vertical="top" wrapText="1"/>
    </xf>
    <xf borderId="1" fillId="0" fontId="25" numFmtId="0" xfId="0" applyAlignment="1" applyBorder="1" applyFont="1">
      <alignment horizontal="center" shrinkToFit="0" vertical="top" wrapText="1"/>
    </xf>
    <xf borderId="1" fillId="9" fontId="25" numFmtId="0" xfId="0" applyAlignment="1" applyBorder="1" applyFill="1" applyFont="1">
      <alignment horizontal="center" shrinkToFit="0" vertical="top" wrapText="1"/>
    </xf>
    <xf borderId="1" fillId="10" fontId="25" numFmtId="0" xfId="0" applyAlignment="1" applyBorder="1" applyFill="1" applyFont="1">
      <alignment horizontal="center" shrinkToFit="0" vertical="top" wrapText="1"/>
    </xf>
    <xf borderId="1" fillId="11" fontId="25" numFmtId="0" xfId="0" applyAlignment="1" applyBorder="1" applyFill="1" applyFont="1">
      <alignment horizontal="center" shrinkToFit="0" vertical="top" wrapText="1"/>
    </xf>
    <xf borderId="1" fillId="0" fontId="23" numFmtId="0" xfId="0" applyAlignment="1" applyBorder="1" applyFont="1">
      <alignment horizontal="center" shrinkToFit="0" vertical="top" wrapText="1"/>
    </xf>
    <xf borderId="1" fillId="0" fontId="23" numFmtId="0" xfId="0" applyAlignment="1" applyBorder="1" applyFont="1">
      <alignment horizontal="left" shrinkToFit="0" vertical="top" wrapText="1"/>
    </xf>
    <xf borderId="1" fillId="0" fontId="22" numFmtId="0" xfId="0" applyBorder="1" applyFont="1"/>
    <xf borderId="1" fillId="0" fontId="22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shrinkToFit="0" vertical="center" wrapText="1"/>
    </xf>
    <xf borderId="0" fillId="0" fontId="2" numFmtId="9" xfId="0" applyAlignment="1" applyFont="1" applyNumberFormat="1">
      <alignment horizontal="center" vertical="top"/>
    </xf>
    <xf borderId="9" fillId="0" fontId="23" numFmtId="0" xfId="0" applyAlignment="1" applyBorder="1" applyFont="1">
      <alignment horizontal="center" shrinkToFit="0" vertical="center" wrapText="1"/>
    </xf>
    <xf borderId="34" fillId="0" fontId="15" numFmtId="0" xfId="0" applyAlignment="1" applyBorder="1" applyFont="1">
      <alignment horizontal="center" vertical="top"/>
    </xf>
    <xf borderId="35" fillId="0" fontId="6" numFmtId="0" xfId="0" applyBorder="1" applyFont="1"/>
    <xf borderId="36" fillId="0" fontId="6" numFmtId="0" xfId="0" applyBorder="1" applyFont="1"/>
    <xf borderId="37" fillId="0" fontId="16" numFmtId="0" xfId="0" applyAlignment="1" applyBorder="1" applyFont="1">
      <alignment horizontal="center" vertical="top"/>
    </xf>
    <xf borderId="38" fillId="0" fontId="6" numFmtId="0" xfId="0" applyBorder="1" applyFont="1"/>
    <xf borderId="39" fillId="0" fontId="16" numFmtId="0" xfId="0" applyAlignment="1" applyBorder="1" applyFont="1">
      <alignment horizontal="center" vertical="center"/>
    </xf>
    <xf borderId="40" fillId="0" fontId="16" numFmtId="0" xfId="0" applyAlignment="1" applyBorder="1" applyFont="1">
      <alignment horizontal="center" vertical="center"/>
    </xf>
    <xf borderId="41" fillId="0" fontId="16" numFmtId="0" xfId="0" applyAlignment="1" applyBorder="1" applyFont="1">
      <alignment horizontal="center" vertical="center"/>
    </xf>
    <xf borderId="21" fillId="0" fontId="26" numFmtId="0" xfId="0" applyAlignment="1" applyBorder="1" applyFont="1">
      <alignment horizontal="center" vertical="center"/>
    </xf>
    <xf borderId="29" fillId="0" fontId="27" numFmtId="0" xfId="0" applyAlignment="1" applyBorder="1" applyFont="1">
      <alignment horizontal="center" vertical="center"/>
    </xf>
    <xf borderId="24" fillId="0" fontId="27" numFmtId="0" xfId="0" applyAlignment="1" applyBorder="1" applyFont="1">
      <alignment horizontal="center" vertical="center"/>
    </xf>
    <xf borderId="24" fillId="0" fontId="27" numFmtId="0" xfId="0" applyAlignment="1" applyBorder="1" applyFont="1">
      <alignment horizontal="center" shrinkToFit="0" vertical="center" wrapText="1"/>
    </xf>
    <xf borderId="25" fillId="0" fontId="27" numFmtId="0" xfId="0" applyAlignment="1" applyBorder="1" applyFont="1">
      <alignment horizontal="center" shrinkToFit="0" vertical="center" wrapText="1"/>
    </xf>
    <xf borderId="24" fillId="0" fontId="27" numFmtId="166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left"/>
    </xf>
    <xf borderId="7" fillId="0" fontId="27" numFmtId="9" xfId="0" applyAlignment="1" applyBorder="1" applyFont="1" applyNumberFormat="1">
      <alignment horizontal="center" vertical="center"/>
    </xf>
    <xf borderId="27" fillId="0" fontId="10" numFmtId="0" xfId="0" applyAlignment="1" applyBorder="1" applyFont="1">
      <alignment horizontal="center" vertical="center"/>
    </xf>
    <xf borderId="7" fillId="0" fontId="4" numFmtId="1" xfId="0" applyAlignment="1" applyBorder="1" applyFont="1" applyNumberFormat="1">
      <alignment horizontal="center" shrinkToFit="0" wrapText="1"/>
    </xf>
    <xf borderId="7" fillId="0" fontId="4" numFmtId="1" xfId="0" applyAlignment="1" applyBorder="1" applyFont="1" applyNumberFormat="1">
      <alignment horizontal="left" shrinkToFit="0" wrapText="1"/>
    </xf>
    <xf borderId="16" fillId="0" fontId="4" numFmtId="1" xfId="0" applyAlignment="1" applyBorder="1" applyFont="1" applyNumberFormat="1">
      <alignment horizontal="center" shrinkToFit="0" vertical="top" wrapText="1"/>
    </xf>
    <xf borderId="7" fillId="0" fontId="2" numFmtId="0" xfId="0" applyBorder="1" applyFont="1"/>
    <xf borderId="18" fillId="0" fontId="10" numFmtId="2" xfId="0" applyAlignment="1" applyBorder="1" applyFont="1" applyNumberFormat="1">
      <alignment horizontal="center"/>
    </xf>
    <xf borderId="7" fillId="0" fontId="27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center" vertical="center"/>
    </xf>
    <xf borderId="1" fillId="0" fontId="4" numFmtId="1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shrinkToFit="0" wrapText="1"/>
    </xf>
    <xf borderId="1" fillId="0" fontId="4" numFmtId="1" xfId="0" applyAlignment="1" applyBorder="1" applyFont="1" applyNumberFormat="1">
      <alignment horizontal="center" shrinkToFit="0" vertical="top" wrapText="1"/>
    </xf>
    <xf borderId="1" fillId="0" fontId="10" numFmtId="2" xfId="0" applyAlignment="1" applyBorder="1" applyFont="1" applyNumberFormat="1">
      <alignment horizontal="center"/>
    </xf>
    <xf borderId="1" fillId="0" fontId="27" numFmtId="0" xfId="0" applyAlignment="1" applyBorder="1" applyFont="1">
      <alignment horizontal="left" vertical="center"/>
    </xf>
    <xf borderId="0" fillId="0" fontId="4" numFmtId="0" xfId="0" applyAlignment="1" applyFont="1">
      <alignment horizontal="center"/>
    </xf>
    <xf borderId="0" fillId="0" fontId="4" numFmtId="1" xfId="0" applyAlignment="1" applyFont="1" applyNumberFormat="1">
      <alignment shrinkToFit="0" vertical="center" wrapText="1"/>
    </xf>
    <xf borderId="0" fillId="0" fontId="28" numFmtId="0" xfId="0" applyAlignment="1" applyFont="1">
      <alignment horizontal="center" shrinkToFit="0" vertical="top" wrapText="1"/>
    </xf>
    <xf borderId="0" fillId="0" fontId="2" numFmtId="1" xfId="0" applyFont="1" applyNumberFormat="1"/>
    <xf borderId="0" fillId="0" fontId="4" numFmtId="9" xfId="0" applyFont="1" applyNumberFormat="1"/>
    <xf borderId="0" fillId="0" fontId="29" numFmtId="0" xfId="0" applyAlignment="1" applyFont="1">
      <alignment horizontal="center" shrinkToFit="0" vertical="top" wrapText="1"/>
    </xf>
    <xf borderId="1" fillId="0" fontId="10" numFmtId="1" xfId="0" applyAlignment="1" applyBorder="1" applyFont="1" applyNumberFormat="1">
      <alignment horizontal="center" shrinkToFit="0" wrapText="1"/>
    </xf>
    <xf borderId="1" fillId="0" fontId="10" numFmtId="1" xfId="0" applyAlignment="1" applyBorder="1" applyFont="1" applyNumberFormat="1">
      <alignment horizontal="center" shrinkToFit="0" vertical="center" wrapText="1"/>
    </xf>
    <xf borderId="0" fillId="0" fontId="2" numFmtId="166" xfId="0" applyFont="1" applyNumberFormat="1"/>
    <xf borderId="12" fillId="0" fontId="13" numFmtId="0" xfId="0" applyAlignment="1" applyBorder="1" applyFont="1">
      <alignment horizontal="center" shrinkToFit="0" vertical="center" wrapText="1"/>
    </xf>
    <xf borderId="0" fillId="0" fontId="30" numFmtId="0" xfId="0" applyFont="1"/>
    <xf borderId="8" fillId="0" fontId="31" numFmtId="0" xfId="0" applyAlignment="1" applyBorder="1" applyFont="1">
      <alignment horizontal="center" shrinkToFit="0" vertical="center" wrapText="1"/>
    </xf>
    <xf borderId="8" fillId="0" fontId="30" numFmtId="0" xfId="0" applyAlignment="1" applyBorder="1" applyFont="1">
      <alignment horizontal="center"/>
    </xf>
    <xf borderId="6" fillId="0" fontId="30" numFmtId="164" xfId="0" applyBorder="1" applyFont="1" applyNumberFormat="1"/>
    <xf borderId="9" fillId="0" fontId="30" numFmtId="0" xfId="0" applyAlignment="1" applyBorder="1" applyFont="1">
      <alignment horizontal="center" shrinkToFit="0" vertical="top" wrapText="1"/>
    </xf>
    <xf borderId="42" fillId="0" fontId="30" numFmtId="0" xfId="0" applyAlignment="1" applyBorder="1" applyFont="1">
      <alignment horizontal="center"/>
    </xf>
    <xf borderId="9" fillId="0" fontId="30" numFmtId="0" xfId="0" applyAlignment="1" applyBorder="1" applyFont="1">
      <alignment horizontal="center"/>
    </xf>
    <xf borderId="8" fillId="3" fontId="18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vertical="center"/>
    </xf>
    <xf borderId="1" fillId="0" fontId="33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1" fillId="0" fontId="30" numFmtId="0" xfId="0" applyBorder="1" applyFont="1"/>
    <xf borderId="1" fillId="0" fontId="30" numFmtId="1" xfId="0" applyBorder="1" applyFont="1" applyNumberFormat="1"/>
    <xf borderId="1" fillId="0" fontId="2" numFmtId="1" xfId="0" applyAlignment="1" applyBorder="1" applyFont="1" applyNumberFormat="1">
      <alignment horizontal="center" vertical="center"/>
    </xf>
    <xf borderId="1" fillId="0" fontId="30" numFmtId="1" xfId="0" applyAlignment="1" applyBorder="1" applyFont="1" applyNumberFormat="1">
      <alignment horizontal="center" vertical="center"/>
    </xf>
    <xf borderId="0" fillId="0" fontId="30" numFmtId="1" xfId="0" applyFont="1" applyNumberFormat="1"/>
    <xf borderId="1" fillId="11" fontId="30" numFmtId="0" xfId="0" applyBorder="1" applyFont="1"/>
    <xf borderId="43" fillId="3" fontId="18" numFmtId="0" xfId="0" applyAlignment="1" applyBorder="1" applyFont="1">
      <alignment horizontal="center" shrinkToFit="0" vertical="center" wrapText="1"/>
    </xf>
    <xf borderId="44" fillId="0" fontId="6" numFmtId="0" xfId="0" applyBorder="1" applyFont="1"/>
    <xf borderId="45" fillId="0" fontId="6" numFmtId="0" xfId="0" applyBorder="1" applyFont="1"/>
    <xf borderId="25" fillId="0" fontId="32" numFmtId="0" xfId="0" applyAlignment="1" applyBorder="1" applyFont="1">
      <alignment horizontal="center" vertical="center"/>
    </xf>
    <xf borderId="25" fillId="0" fontId="33" numFmtId="0" xfId="0" applyAlignment="1" applyBorder="1" applyFont="1">
      <alignment horizontal="center" shrinkToFit="0" vertical="center" wrapText="1"/>
    </xf>
    <xf borderId="25" fillId="0" fontId="32" numFmtId="0" xfId="0" applyAlignment="1" applyBorder="1" applyFont="1">
      <alignment horizontal="center" shrinkToFit="0" vertical="center" wrapText="1"/>
    </xf>
    <xf borderId="0" fillId="0" fontId="34" numFmtId="0" xfId="0" applyFont="1"/>
    <xf borderId="1" fillId="0" fontId="30" numFmtId="1" xfId="0" applyAlignment="1" applyBorder="1" applyFont="1" applyNumberFormat="1">
      <alignment horizontal="center"/>
    </xf>
    <xf borderId="9" fillId="0" fontId="13" numFmtId="0" xfId="0" applyAlignment="1" applyBorder="1" applyFont="1">
      <alignment horizontal="center" shrinkToFit="0" vertical="center" wrapText="1"/>
    </xf>
    <xf borderId="9" fillId="0" fontId="31" numFmtId="0" xfId="0" applyAlignment="1" applyBorder="1" applyFont="1">
      <alignment horizontal="center" shrinkToFit="0" vertical="center" wrapText="1"/>
    </xf>
    <xf borderId="1" fillId="0" fontId="30" numFmtId="164" xfId="0" applyBorder="1" applyFont="1" applyNumberFormat="1"/>
    <xf borderId="21" fillId="0" fontId="30" numFmtId="0" xfId="0" applyAlignment="1" applyBorder="1" applyFont="1">
      <alignment horizontal="center"/>
    </xf>
    <xf borderId="21" fillId="0" fontId="30" numFmtId="0" xfId="0" applyAlignment="1" applyBorder="1" applyFont="1">
      <alignment horizontal="center" shrinkToFit="0" vertical="top" wrapText="1"/>
    </xf>
    <xf borderId="25" fillId="0" fontId="30" numFmtId="164" xfId="0" applyBorder="1" applyFont="1" applyNumberFormat="1"/>
    <xf borderId="16" fillId="0" fontId="30" numFmtId="0" xfId="0" applyAlignment="1" applyBorder="1" applyFont="1">
      <alignment horizontal="center"/>
    </xf>
    <xf borderId="16" fillId="0" fontId="30" numFmtId="0" xfId="0" applyAlignment="1" applyBorder="1" applyFont="1">
      <alignment horizontal="center" shrinkToFit="0" vertical="top" wrapText="1"/>
    </xf>
    <xf borderId="7" fillId="0" fontId="30" numFmtId="164" xfId="0" applyBorder="1" applyFont="1" applyNumberFormat="1"/>
    <xf borderId="0" fillId="0" fontId="30" numFmtId="0" xfId="0" applyAlignment="1" applyFont="1">
      <alignment horizontal="center"/>
    </xf>
    <xf borderId="0" fillId="0" fontId="30" numFmtId="0" xfId="0" applyAlignment="1" applyFont="1">
      <alignment horizontal="center" shrinkToFit="0" vertical="top" wrapText="1"/>
    </xf>
    <xf borderId="0" fillId="0" fontId="30" numFmtId="164" xfId="0" applyFont="1" applyNumberFormat="1"/>
    <xf borderId="9" fillId="0" fontId="30" numFmtId="0" xfId="0" applyBorder="1" applyFont="1"/>
    <xf borderId="15" fillId="0" fontId="30" numFmtId="0" xfId="0" applyBorder="1" applyFont="1"/>
    <xf borderId="10" fillId="0" fontId="30" numFmtId="0" xfId="0" applyBorder="1" applyFont="1"/>
    <xf borderId="46" fillId="3" fontId="18" numFmtId="0" xfId="0" applyAlignment="1" applyBorder="1" applyFont="1">
      <alignment horizontal="center" shrinkToFit="0" vertical="center" wrapText="1"/>
    </xf>
    <xf borderId="47" fillId="0" fontId="6" numFmtId="0" xfId="0" applyBorder="1" applyFont="1"/>
    <xf borderId="48" fillId="0" fontId="6" numFmtId="0" xfId="0" applyBorder="1" applyFont="1"/>
    <xf borderId="7" fillId="3" fontId="32" numFmtId="0" xfId="0" applyAlignment="1" applyBorder="1" applyFont="1">
      <alignment horizontal="center" vertical="center"/>
    </xf>
    <xf borderId="7" fillId="3" fontId="32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horizontal="center" vertical="center"/>
    </xf>
    <xf borderId="1" fillId="0" fontId="30" numFmtId="9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16" fillId="0" fontId="35" numFmtId="0" xfId="0" applyAlignment="1" applyBorder="1" applyFont="1">
      <alignment horizontal="center" shrinkToFit="0" vertical="center" wrapText="1"/>
    </xf>
    <xf borderId="19" fillId="0" fontId="6" numFmtId="0" xfId="0" applyBorder="1" applyFont="1"/>
    <xf borderId="19" fillId="0" fontId="4" numFmtId="0" xfId="0" applyAlignment="1" applyBorder="1" applyFont="1">
      <alignment horizontal="left" vertical="top"/>
    </xf>
    <xf borderId="0" fillId="0" fontId="30" numFmtId="10" xfId="0" applyFont="1" applyNumberFormat="1"/>
    <xf borderId="15" fillId="0" fontId="2" numFmtId="0" xfId="0" applyBorder="1" applyFont="1"/>
    <xf borderId="15" fillId="0" fontId="4" numFmtId="0" xfId="0" applyAlignment="1" applyBorder="1" applyFont="1">
      <alignment horizontal="left" vertical="top"/>
    </xf>
    <xf borderId="10" fillId="0" fontId="2" numFmtId="0" xfId="0" applyBorder="1" applyFont="1"/>
    <xf borderId="25" fillId="0" fontId="18" numFmtId="0" xfId="0" applyAlignment="1" applyBorder="1" applyFont="1">
      <alignment horizontal="center" shrinkToFit="0" vertical="center" wrapText="1"/>
    </xf>
    <xf borderId="25" fillId="0" fontId="18" numFmtId="0" xfId="0" applyAlignment="1" applyBorder="1" applyFont="1">
      <alignment horizontal="center" shrinkToFit="0" vertical="top" wrapText="1"/>
    </xf>
    <xf borderId="49" fillId="12" fontId="18" numFmtId="0" xfId="0" applyAlignment="1" applyBorder="1" applyFill="1" applyFont="1">
      <alignment horizontal="center" shrinkToFit="0" vertical="top" wrapText="1"/>
    </xf>
    <xf borderId="49" fillId="13" fontId="18" numFmtId="0" xfId="0" applyAlignment="1" applyBorder="1" applyFill="1" applyFont="1">
      <alignment horizontal="center" shrinkToFit="0" vertical="top" wrapText="1"/>
    </xf>
    <xf borderId="49" fillId="14" fontId="18" numFmtId="0" xfId="0" applyAlignment="1" applyBorder="1" applyFill="1" applyFont="1">
      <alignment horizontal="center" shrinkToFit="0" vertical="top" wrapText="1"/>
    </xf>
    <xf borderId="49" fillId="15" fontId="18" numFmtId="0" xfId="0" applyAlignment="1" applyBorder="1" applyFill="1" applyFont="1">
      <alignment horizontal="center" shrinkToFit="0" vertical="top" wrapText="1"/>
    </xf>
    <xf borderId="49" fillId="16" fontId="18" numFmtId="0" xfId="0" applyAlignment="1" applyBorder="1" applyFill="1" applyFont="1">
      <alignment horizontal="center" shrinkToFit="0" vertical="top" wrapText="1"/>
    </xf>
    <xf borderId="1" fillId="0" fontId="4" numFmtId="1" xfId="0" applyAlignment="1" applyBorder="1" applyFont="1" applyNumberFormat="1">
      <alignment shrinkToFit="0" vertical="center" wrapText="1"/>
    </xf>
    <xf borderId="1" fillId="0" fontId="4" numFmtId="9" xfId="0" applyAlignment="1" applyBorder="1" applyFont="1" applyNumberFormat="1">
      <alignment horizontal="center" shrinkToFit="0" vertical="center" wrapText="1"/>
    </xf>
    <xf borderId="1" fillId="0" fontId="4" numFmtId="166" xfId="0" applyAlignment="1" applyBorder="1" applyFont="1" applyNumberFormat="1">
      <alignment horizontal="center" shrinkToFit="0" vertical="center" wrapText="1"/>
    </xf>
    <xf borderId="1" fillId="0" fontId="4" numFmtId="1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none"/>
      </fill>
      <border/>
    </dxf>
  </dxfs>
  <tableStyles count="1">
    <tableStyle count="3" pivot="0" name="5.Rekap Presensi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126618547681539"/>
          <c:y val="0.07619049696710556"/>
          <c:w val="0.848178258967629"/>
          <c:h val="0.7069321899123128"/>
        </c:manualLayout>
      </c:layout>
      <c:lineChart>
        <c:varyColors val="0"/>
        <c:ser>
          <c:idx val="0"/>
          <c:order val="0"/>
          <c:tx>
            <c:v>Jumlah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cat>
            <c:strRef>
              <c:f>'1.Portofolio MK'!$B$47:$B$55</c:f>
            </c:strRef>
          </c:cat>
          <c:val>
            <c:numRef>
              <c:f>'1.Portofolio MK'!$D$47:$D$55</c:f>
              <c:numCache/>
            </c:numRef>
          </c:val>
          <c:smooth val="0"/>
        </c:ser>
        <c:axId val="1646164614"/>
        <c:axId val="920616271"/>
      </c:lineChart>
      <c:catAx>
        <c:axId val="1646164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Times New Roman"/>
                  </a:rPr>
                  <a:t>Huruf Mutu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Times New Roman"/>
              </a:defRPr>
            </a:pPr>
          </a:p>
        </c:txPr>
        <c:crossAx val="920616271"/>
      </c:catAx>
      <c:valAx>
        <c:axId val="9206162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Times New Roman"/>
                  </a:rPr>
                  <a:t>Jumlah Mahasiswa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Times New Roman"/>
              </a:defRPr>
            </a:pPr>
          </a:p>
        </c:txPr>
        <c:crossAx val="1646164614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'Daftar%20Isi'!A1" TargetMode="Externa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#'Daftar%20Isi'!A1" TargetMode="Externa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#'Daftar%20Isi'!A1" TargetMode="External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hyperlink" Target="#'Daftar%20Isi'!A1" TargetMode="Externa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hyperlink" Target="#'Daftar%20Isi'!A1" TargetMode="External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hyperlink" Target="#'Daftar%20Isi'!A1" TargetMode="External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hyperlink" Target="#'Daftar%20Isi'!A1" TargetMode="External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hyperlink" Target="#'Daftar%20Isi'!A1" TargetMode="Externa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hyperlink" Target="#'Daftar%20Isi'!A1" TargetMode="External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hyperlink" Target="#'Daftar%20Isi'!A1" TargetMode="External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hyperlink" Target="#'Daftar%20Isi'!A1" TargetMode="Externa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hyperlink" Target="#'Daftar%20Isi'!A1" TargetMode="Externa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hyperlink" Target="#'Daftar%20Isi'!A1" TargetMode="Externa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hyperlink" Target="#'Daftar%20Isi'!A1" TargetMode="Externa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hyperlink" Target="#'Daftar%20Isi'!A1" TargetMode="Externa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hyperlink" Target="#'Daftar%20Isi'!A1" TargetMode="External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0</xdr:row>
      <xdr:rowOff>28575</xdr:rowOff>
    </xdr:from>
    <xdr:ext cx="971550" cy="485775"/>
    <xdr:sp>
      <xdr:nvSpPr>
        <xdr:cNvPr id="3" name="Shape 3">
          <a:hlinkClick r:id="rId1"/>
        </xdr:cNvPr>
        <xdr:cNvSpPr/>
      </xdr:nvSpPr>
      <xdr:spPr>
        <a:xfrm>
          <a:off x="4864988" y="3541875"/>
          <a:ext cx="962025" cy="47625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38100</xdr:colOff>
      <xdr:row>0</xdr:row>
      <xdr:rowOff>19050</xdr:rowOff>
    </xdr:from>
    <xdr:ext cx="971550" cy="476250"/>
    <xdr:sp>
      <xdr:nvSpPr>
        <xdr:cNvPr id="4" name="Shape 4">
          <a:hlinkClick r:id="rId1"/>
        </xdr:cNvPr>
        <xdr:cNvSpPr/>
      </xdr:nvSpPr>
      <xdr:spPr>
        <a:xfrm>
          <a:off x="4864988" y="3546638"/>
          <a:ext cx="962025" cy="46672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</xdr:row>
      <xdr:rowOff>0</xdr:rowOff>
    </xdr:from>
    <xdr:ext cx="971550" cy="428625"/>
    <xdr:sp>
      <xdr:nvSpPr>
        <xdr:cNvPr id="5" name="Shape 5">
          <a:hlinkClick r:id="rId1"/>
        </xdr:cNvPr>
        <xdr:cNvSpPr/>
      </xdr:nvSpPr>
      <xdr:spPr>
        <a:xfrm>
          <a:off x="4864988" y="3575213"/>
          <a:ext cx="962025" cy="40957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990600" cy="971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56</xdr:row>
      <xdr:rowOff>314325</xdr:rowOff>
    </xdr:from>
    <xdr:ext cx="5495925" cy="1828800"/>
    <xdr:graphicFrame>
      <xdr:nvGraphicFramePr>
        <xdr:cNvPr id="6385709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</xdr:row>
      <xdr:rowOff>0</xdr:rowOff>
    </xdr:from>
    <xdr:ext cx="971550" cy="419100"/>
    <xdr:sp>
      <xdr:nvSpPr>
        <xdr:cNvPr id="6" name="Shape 6">
          <a:hlinkClick r:id="rId2"/>
        </xdr:cNvPr>
        <xdr:cNvSpPr/>
      </xdr:nvSpPr>
      <xdr:spPr>
        <a:xfrm>
          <a:off x="4864988" y="3575213"/>
          <a:ext cx="962025" cy="40957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22</xdr:row>
      <xdr:rowOff>0</xdr:rowOff>
    </xdr:from>
    <xdr:ext cx="381000" cy="0"/>
    <xdr:pic>
      <xdr:nvPicPr>
        <xdr:cNvPr descr="page2image43882688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90600" cy="9715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95250</xdr:rowOff>
    </xdr:from>
    <xdr:ext cx="971550" cy="314325"/>
    <xdr:sp>
      <xdr:nvSpPr>
        <xdr:cNvPr id="7" name="Shape 7">
          <a:hlinkClick r:id="rId1"/>
        </xdr:cNvPr>
        <xdr:cNvSpPr/>
      </xdr:nvSpPr>
      <xdr:spPr>
        <a:xfrm>
          <a:off x="4864988" y="3627600"/>
          <a:ext cx="962025" cy="3048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12</xdr:row>
      <xdr:rowOff>0</xdr:rowOff>
    </xdr:from>
    <xdr:ext cx="381000" cy="0"/>
    <xdr:pic>
      <xdr:nvPicPr>
        <xdr:cNvPr descr="page2image43882688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90600" cy="9715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0</xdr:row>
      <xdr:rowOff>38100</xdr:rowOff>
    </xdr:from>
    <xdr:ext cx="971550" cy="361950"/>
    <xdr:sp>
      <xdr:nvSpPr>
        <xdr:cNvPr id="8" name="Shape 8">
          <a:hlinkClick r:id="rId1"/>
        </xdr:cNvPr>
        <xdr:cNvSpPr/>
      </xdr:nvSpPr>
      <xdr:spPr>
        <a:xfrm>
          <a:off x="4864988" y="3603788"/>
          <a:ext cx="962025" cy="35242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12</xdr:row>
      <xdr:rowOff>0</xdr:rowOff>
    </xdr:from>
    <xdr:ext cx="381000" cy="0"/>
    <xdr:pic>
      <xdr:nvPicPr>
        <xdr:cNvPr descr="page2image43882688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90600" cy="9715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90600" cy="9715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971550" cy="419100"/>
    <xdr:sp>
      <xdr:nvSpPr>
        <xdr:cNvPr id="9" name="Shape 9">
          <a:hlinkClick r:id="rId1"/>
        </xdr:cNvPr>
        <xdr:cNvSpPr/>
      </xdr:nvSpPr>
      <xdr:spPr>
        <a:xfrm>
          <a:off x="4864988" y="3575213"/>
          <a:ext cx="962025" cy="40957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12</xdr:row>
      <xdr:rowOff>0</xdr:rowOff>
    </xdr:from>
    <xdr:ext cx="381000" cy="0"/>
    <xdr:pic>
      <xdr:nvPicPr>
        <xdr:cNvPr descr="page2image43882688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90600" cy="9715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600075</xdr:colOff>
      <xdr:row>0</xdr:row>
      <xdr:rowOff>200025</xdr:rowOff>
    </xdr:from>
    <xdr:ext cx="971550" cy="485775"/>
    <xdr:sp>
      <xdr:nvSpPr>
        <xdr:cNvPr id="10" name="Shape 10">
          <a:hlinkClick r:id="rId1"/>
        </xdr:cNvPr>
        <xdr:cNvSpPr/>
      </xdr:nvSpPr>
      <xdr:spPr>
        <a:xfrm>
          <a:off x="4864988" y="3541875"/>
          <a:ext cx="962025" cy="47625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133350</xdr:rowOff>
    </xdr:from>
    <xdr:ext cx="971550" cy="314325"/>
    <xdr:sp>
      <xdr:nvSpPr>
        <xdr:cNvPr id="11" name="Shape 11">
          <a:hlinkClick r:id="rId1"/>
        </xdr:cNvPr>
        <xdr:cNvSpPr/>
      </xdr:nvSpPr>
      <xdr:spPr>
        <a:xfrm>
          <a:off x="4864988" y="3627600"/>
          <a:ext cx="962025" cy="3048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12</xdr:row>
      <xdr:rowOff>0</xdr:rowOff>
    </xdr:from>
    <xdr:ext cx="381000" cy="0"/>
    <xdr:pic>
      <xdr:nvPicPr>
        <xdr:cNvPr descr="page2image43882688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90600" cy="9715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104775</xdr:colOff>
      <xdr:row>0</xdr:row>
      <xdr:rowOff>76200</xdr:rowOff>
    </xdr:from>
    <xdr:ext cx="971550" cy="485775"/>
    <xdr:sp>
      <xdr:nvSpPr>
        <xdr:cNvPr id="12" name="Shape 12">
          <a:hlinkClick r:id="rId1"/>
        </xdr:cNvPr>
        <xdr:cNvSpPr/>
      </xdr:nvSpPr>
      <xdr:spPr>
        <a:xfrm>
          <a:off x="4869750" y="3541875"/>
          <a:ext cx="952500" cy="47625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  <xdr:oneCellAnchor>
    <xdr:from>
      <xdr:col>0</xdr:col>
      <xdr:colOff>304800</xdr:colOff>
      <xdr:row>0</xdr:row>
      <xdr:rowOff>57150</xdr:rowOff>
    </xdr:from>
    <xdr:ext cx="990600" cy="971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152400</xdr:colOff>
      <xdr:row>0</xdr:row>
      <xdr:rowOff>76200</xdr:rowOff>
    </xdr:from>
    <xdr:ext cx="971550" cy="504825"/>
    <xdr:sp>
      <xdr:nvSpPr>
        <xdr:cNvPr id="13" name="Shape 13">
          <a:hlinkClick r:id="rId1"/>
        </xdr:cNvPr>
        <xdr:cNvSpPr/>
      </xdr:nvSpPr>
      <xdr:spPr>
        <a:xfrm>
          <a:off x="4864988" y="3537113"/>
          <a:ext cx="962025" cy="48577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142875</xdr:colOff>
      <xdr:row>0</xdr:row>
      <xdr:rowOff>85725</xdr:rowOff>
    </xdr:from>
    <xdr:ext cx="971550" cy="504825"/>
    <xdr:sp>
      <xdr:nvSpPr>
        <xdr:cNvPr id="14" name="Shape 14">
          <a:hlinkClick r:id="rId1"/>
        </xdr:cNvPr>
        <xdr:cNvSpPr/>
      </xdr:nvSpPr>
      <xdr:spPr>
        <a:xfrm>
          <a:off x="4864988" y="3537113"/>
          <a:ext cx="962025" cy="48577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171450</xdr:colOff>
      <xdr:row>0</xdr:row>
      <xdr:rowOff>76200</xdr:rowOff>
    </xdr:from>
    <xdr:ext cx="971550" cy="504825"/>
    <xdr:sp>
      <xdr:nvSpPr>
        <xdr:cNvPr id="15" name="Shape 15">
          <a:hlinkClick r:id="rId1"/>
        </xdr:cNvPr>
        <xdr:cNvSpPr/>
      </xdr:nvSpPr>
      <xdr:spPr>
        <a:xfrm>
          <a:off x="4864988" y="3537113"/>
          <a:ext cx="962025" cy="48577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95250</xdr:colOff>
      <xdr:row>0</xdr:row>
      <xdr:rowOff>66675</xdr:rowOff>
    </xdr:from>
    <xdr:ext cx="971550" cy="504825"/>
    <xdr:sp>
      <xdr:nvSpPr>
        <xdr:cNvPr id="16" name="Shape 16">
          <a:hlinkClick r:id="rId1"/>
        </xdr:cNvPr>
        <xdr:cNvSpPr/>
      </xdr:nvSpPr>
      <xdr:spPr>
        <a:xfrm>
          <a:off x="4864988" y="3537113"/>
          <a:ext cx="962025" cy="48577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133350</xdr:colOff>
      <xdr:row>0</xdr:row>
      <xdr:rowOff>76200</xdr:rowOff>
    </xdr:from>
    <xdr:ext cx="971550" cy="504825"/>
    <xdr:sp>
      <xdr:nvSpPr>
        <xdr:cNvPr id="17" name="Shape 17">
          <a:hlinkClick r:id="rId1"/>
        </xdr:cNvPr>
        <xdr:cNvSpPr/>
      </xdr:nvSpPr>
      <xdr:spPr>
        <a:xfrm>
          <a:off x="4864988" y="3537113"/>
          <a:ext cx="962025" cy="48577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161925</xdr:colOff>
      <xdr:row>9</xdr:row>
      <xdr:rowOff>19050</xdr:rowOff>
    </xdr:from>
    <xdr:ext cx="971550" cy="485775"/>
    <xdr:sp>
      <xdr:nvSpPr>
        <xdr:cNvPr id="18" name="Shape 18">
          <a:hlinkClick r:id="rId1"/>
        </xdr:cNvPr>
        <xdr:cNvSpPr/>
      </xdr:nvSpPr>
      <xdr:spPr>
        <a:xfrm>
          <a:off x="4864988" y="3546638"/>
          <a:ext cx="962025" cy="46672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21364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Kembali</a:t>
          </a: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ke Daftar Isi</a:t>
          </a:r>
          <a:endParaRPr sz="1100"/>
        </a:p>
      </xdr:txBody>
    </xdr:sp>
    <xdr:clientData fLocksWithSheet="0"/>
  </xdr:oneCellAnchor>
  <xdr:oneCellAnchor>
    <xdr:from>
      <xdr:col>1</xdr:col>
      <xdr:colOff>409575</xdr:colOff>
      <xdr:row>0</xdr:row>
      <xdr:rowOff>0</xdr:rowOff>
    </xdr:from>
    <xdr:ext cx="990600" cy="971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4:Y59" displayName="Table_1" name="Table_1" id="1">
  <tableColumns count="25">
    <tableColumn name="NIM" id="1"/>
    <tableColumn name="Nama" id="2"/>
    <tableColumn name="Kelas" id="3"/>
    <tableColumn name="P1" id="4"/>
    <tableColumn name="P2" id="5"/>
    <tableColumn name="P3" id="6"/>
    <tableColumn name="P4" id="7"/>
    <tableColumn name="P5" id="8"/>
    <tableColumn name="P6" id="9"/>
    <tableColumn name="P7" id="10"/>
    <tableColumn name="P8" id="11"/>
    <tableColumn name="P9" id="12"/>
    <tableColumn name="P10" id="13"/>
    <tableColumn name="P11" id="14"/>
    <tableColumn name="P12" id="15"/>
    <tableColumn name="P13" id="16"/>
    <tableColumn name="P14" id="17"/>
    <tableColumn name="P15" id="18"/>
    <tableColumn name="P16" id="19"/>
    <tableColumn name="Hadir" id="20"/>
    <tableColumn name="Izin" id="21"/>
    <tableColumn name="Sakit" id="22"/>
    <tableColumn name="Tanpa Keterangan" id="23"/>
    <tableColumn name="Skor Kehadiran (%)" id="24"/>
    <tableColumn name="Keterangan" id="25"/>
  </tableColumns>
  <tableStyleInfo name="5.Rekap Presens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6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7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8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9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7.13"/>
    <col customWidth="1" min="3" max="3" width="43.63"/>
    <col customWidth="1" min="4" max="26" width="8.63"/>
  </cols>
  <sheetData>
    <row r="1" ht="13.5" customHeight="1">
      <c r="A1" s="1" t="s">
        <v>0</v>
      </c>
    </row>
    <row r="2" ht="13.5" customHeight="1">
      <c r="C2" s="2"/>
    </row>
    <row r="3" ht="13.5" customHeight="1">
      <c r="A3" s="3" t="s">
        <v>1</v>
      </c>
      <c r="B3" s="3" t="s">
        <v>2</v>
      </c>
      <c r="C3" s="4" t="s">
        <v>3</v>
      </c>
    </row>
    <row r="4" ht="13.5" customHeight="1">
      <c r="A4" s="5" t="s">
        <v>4</v>
      </c>
      <c r="B4" s="6" t="s">
        <v>5</v>
      </c>
      <c r="C4" s="4" t="s">
        <v>6</v>
      </c>
    </row>
    <row r="5" ht="13.5" customHeight="1">
      <c r="A5" s="5" t="s">
        <v>7</v>
      </c>
      <c r="B5" s="6" t="s">
        <v>8</v>
      </c>
      <c r="C5" s="4" t="s">
        <v>9</v>
      </c>
    </row>
    <row r="6" ht="13.5" customHeight="1">
      <c r="A6" s="5" t="s">
        <v>10</v>
      </c>
      <c r="B6" s="6" t="s">
        <v>11</v>
      </c>
      <c r="C6" s="4" t="s">
        <v>12</v>
      </c>
    </row>
    <row r="7" ht="13.5" customHeight="1">
      <c r="A7" s="5" t="s">
        <v>13</v>
      </c>
      <c r="B7" s="6" t="s">
        <v>14</v>
      </c>
      <c r="C7" s="4" t="s">
        <v>15</v>
      </c>
    </row>
    <row r="8" ht="13.5" customHeight="1">
      <c r="A8" s="5" t="s">
        <v>16</v>
      </c>
      <c r="B8" s="6" t="s">
        <v>17</v>
      </c>
      <c r="C8" s="4" t="s">
        <v>18</v>
      </c>
    </row>
    <row r="9" ht="13.5" customHeight="1">
      <c r="A9" s="5" t="s">
        <v>19</v>
      </c>
      <c r="B9" s="6" t="s">
        <v>20</v>
      </c>
      <c r="C9" s="4" t="s">
        <v>21</v>
      </c>
    </row>
    <row r="10" ht="13.5" customHeight="1">
      <c r="A10" s="5" t="s">
        <v>22</v>
      </c>
      <c r="B10" s="6" t="s">
        <v>23</v>
      </c>
      <c r="C10" s="4" t="s">
        <v>24</v>
      </c>
    </row>
    <row r="11" ht="13.5" customHeight="1">
      <c r="A11" s="5" t="s">
        <v>25</v>
      </c>
      <c r="B11" s="6" t="s">
        <v>26</v>
      </c>
      <c r="C11" s="4" t="s">
        <v>27</v>
      </c>
    </row>
    <row r="12" ht="13.5" customHeight="1">
      <c r="A12" s="5" t="s">
        <v>28</v>
      </c>
      <c r="B12" s="6" t="s">
        <v>29</v>
      </c>
      <c r="C12" s="4" t="s">
        <v>30</v>
      </c>
    </row>
    <row r="13" ht="13.5" customHeight="1">
      <c r="A13" s="5" t="s">
        <v>31</v>
      </c>
      <c r="B13" s="6" t="s">
        <v>32</v>
      </c>
      <c r="C13" s="4" t="s">
        <v>33</v>
      </c>
    </row>
    <row r="14" ht="13.5" customHeight="1">
      <c r="A14" s="5" t="s">
        <v>34</v>
      </c>
      <c r="B14" s="6" t="s">
        <v>35</v>
      </c>
      <c r="C14" s="4" t="s">
        <v>36</v>
      </c>
    </row>
    <row r="15" ht="13.5" customHeight="1">
      <c r="A15" s="5" t="s">
        <v>37</v>
      </c>
      <c r="B15" s="6" t="s">
        <v>38</v>
      </c>
      <c r="C15" s="4" t="s">
        <v>36</v>
      </c>
    </row>
    <row r="16" ht="13.5" customHeight="1">
      <c r="A16" s="5" t="s">
        <v>39</v>
      </c>
      <c r="B16" s="6" t="s">
        <v>40</v>
      </c>
      <c r="C16" s="4" t="s">
        <v>36</v>
      </c>
    </row>
    <row r="17" ht="13.5" customHeight="1">
      <c r="A17" s="5" t="s">
        <v>41</v>
      </c>
      <c r="B17" s="6" t="s">
        <v>42</v>
      </c>
      <c r="C17" s="4" t="s">
        <v>36</v>
      </c>
    </row>
    <row r="18" ht="13.5" customHeight="1">
      <c r="A18" s="5" t="s">
        <v>43</v>
      </c>
      <c r="B18" s="6" t="s">
        <v>44</v>
      </c>
      <c r="C18" s="4" t="s">
        <v>36</v>
      </c>
    </row>
    <row r="19" ht="13.5" customHeight="1">
      <c r="A19" s="5" t="s">
        <v>45</v>
      </c>
      <c r="B19" s="6" t="s">
        <v>46</v>
      </c>
      <c r="C19" s="4" t="s">
        <v>36</v>
      </c>
    </row>
    <row r="20" ht="13.5" customHeight="1">
      <c r="C20" s="2"/>
    </row>
    <row r="21" ht="13.5" customHeight="1">
      <c r="C21" s="2"/>
    </row>
    <row r="22" ht="13.5" customHeight="1">
      <c r="C22" s="2"/>
    </row>
    <row r="23" ht="13.5" customHeight="1">
      <c r="C23" s="2"/>
    </row>
    <row r="24" ht="13.5" customHeight="1">
      <c r="C24" s="2"/>
    </row>
    <row r="25" ht="13.5" customHeight="1">
      <c r="C25" s="2"/>
    </row>
    <row r="26" ht="13.5" customHeight="1">
      <c r="C26" s="2"/>
    </row>
    <row r="27" ht="13.5" customHeight="1">
      <c r="C27" s="2"/>
    </row>
    <row r="28" ht="13.5" customHeight="1">
      <c r="C28" s="2"/>
    </row>
    <row r="29" ht="13.5" customHeight="1">
      <c r="C29" s="2"/>
    </row>
    <row r="30" ht="13.5" customHeight="1">
      <c r="C30" s="2"/>
    </row>
    <row r="31" ht="13.5" customHeight="1">
      <c r="C31" s="2"/>
    </row>
    <row r="32" ht="13.5" customHeight="1">
      <c r="C32" s="2"/>
    </row>
    <row r="33" ht="13.5" customHeight="1">
      <c r="C33" s="2"/>
    </row>
    <row r="34" ht="13.5" customHeight="1">
      <c r="C34" s="2"/>
    </row>
    <row r="35" ht="13.5" customHeight="1">
      <c r="C35" s="2"/>
    </row>
    <row r="36" ht="13.5" customHeight="1">
      <c r="C36" s="2"/>
    </row>
    <row r="37" ht="13.5" customHeight="1">
      <c r="C37" s="2"/>
    </row>
    <row r="38" ht="13.5" customHeight="1">
      <c r="C38" s="2"/>
    </row>
    <row r="39" ht="13.5" customHeight="1">
      <c r="C39" s="2"/>
    </row>
    <row r="40" ht="13.5" customHeight="1">
      <c r="C40" s="2"/>
    </row>
    <row r="41" ht="13.5" customHeight="1">
      <c r="C41" s="2"/>
    </row>
    <row r="42" ht="13.5" customHeight="1">
      <c r="C42" s="2"/>
    </row>
    <row r="43" ht="13.5" customHeight="1">
      <c r="C43" s="2"/>
    </row>
    <row r="44" ht="13.5" customHeight="1">
      <c r="C44" s="2"/>
    </row>
    <row r="45" ht="13.5" customHeight="1">
      <c r="C45" s="2"/>
    </row>
    <row r="46" ht="13.5" customHeight="1">
      <c r="C46" s="2"/>
    </row>
    <row r="47" ht="13.5" customHeight="1">
      <c r="C47" s="2"/>
    </row>
    <row r="48" ht="13.5" customHeight="1">
      <c r="C48" s="2"/>
    </row>
    <row r="49" ht="13.5" customHeight="1">
      <c r="C49" s="2"/>
    </row>
    <row r="50" ht="13.5" customHeight="1">
      <c r="C50" s="2"/>
    </row>
    <row r="51" ht="13.5" customHeight="1">
      <c r="C51" s="2"/>
    </row>
    <row r="52" ht="13.5" customHeight="1">
      <c r="C52" s="2"/>
    </row>
    <row r="53" ht="13.5" customHeight="1">
      <c r="C53" s="2"/>
    </row>
    <row r="54" ht="13.5" customHeight="1">
      <c r="C54" s="2"/>
    </row>
    <row r="55" ht="13.5" customHeight="1">
      <c r="C55" s="2"/>
    </row>
    <row r="56" ht="13.5" customHeight="1">
      <c r="C56" s="2"/>
    </row>
    <row r="57" ht="13.5" customHeight="1">
      <c r="C57" s="2"/>
    </row>
    <row r="58" ht="13.5" customHeight="1">
      <c r="C58" s="2"/>
    </row>
    <row r="59" ht="13.5" customHeight="1">
      <c r="C59" s="2"/>
    </row>
    <row r="60" ht="13.5" customHeight="1">
      <c r="C60" s="2"/>
    </row>
    <row r="61" ht="13.5" customHeight="1">
      <c r="C61" s="2"/>
    </row>
    <row r="62" ht="13.5" customHeight="1">
      <c r="C62" s="2"/>
    </row>
    <row r="63" ht="13.5" customHeight="1">
      <c r="C63" s="2"/>
    </row>
    <row r="64" ht="13.5" customHeight="1">
      <c r="C64" s="2"/>
    </row>
    <row r="65" ht="13.5" customHeight="1">
      <c r="C65" s="2"/>
    </row>
    <row r="66" ht="13.5" customHeight="1">
      <c r="C66" s="2"/>
    </row>
    <row r="67" ht="13.5" customHeight="1">
      <c r="C67" s="2"/>
    </row>
    <row r="68" ht="13.5" customHeight="1">
      <c r="C68" s="2"/>
    </row>
    <row r="69" ht="13.5" customHeight="1">
      <c r="C69" s="2"/>
    </row>
    <row r="70" ht="13.5" customHeight="1">
      <c r="C70" s="2"/>
    </row>
    <row r="71" ht="13.5" customHeight="1">
      <c r="C71" s="2"/>
    </row>
    <row r="72" ht="13.5" customHeight="1">
      <c r="C72" s="2"/>
    </row>
    <row r="73" ht="13.5" customHeight="1">
      <c r="C73" s="2"/>
    </row>
    <row r="74" ht="13.5" customHeight="1">
      <c r="C74" s="2"/>
    </row>
    <row r="75" ht="13.5" customHeight="1">
      <c r="C75" s="2"/>
    </row>
    <row r="76" ht="13.5" customHeight="1">
      <c r="C76" s="2"/>
    </row>
    <row r="77" ht="13.5" customHeight="1">
      <c r="C77" s="2"/>
    </row>
    <row r="78" ht="13.5" customHeight="1">
      <c r="C78" s="2"/>
    </row>
    <row r="79" ht="13.5" customHeight="1">
      <c r="C79" s="2"/>
    </row>
    <row r="80" ht="13.5" customHeight="1">
      <c r="C80" s="2"/>
    </row>
    <row r="81" ht="13.5" customHeight="1">
      <c r="C81" s="2"/>
    </row>
    <row r="82" ht="13.5" customHeight="1">
      <c r="C82" s="2"/>
    </row>
    <row r="83" ht="13.5" customHeight="1">
      <c r="C83" s="2"/>
    </row>
    <row r="84" ht="13.5" customHeight="1">
      <c r="C84" s="2"/>
    </row>
    <row r="85" ht="13.5" customHeight="1">
      <c r="C85" s="2"/>
    </row>
    <row r="86" ht="13.5" customHeight="1">
      <c r="C86" s="2"/>
    </row>
    <row r="87" ht="13.5" customHeight="1">
      <c r="C87" s="2"/>
    </row>
    <row r="88" ht="13.5" customHeight="1">
      <c r="C88" s="2"/>
    </row>
    <row r="89" ht="13.5" customHeight="1">
      <c r="C89" s="2"/>
    </row>
    <row r="90" ht="13.5" customHeight="1">
      <c r="C90" s="2"/>
    </row>
    <row r="91" ht="13.5" customHeight="1">
      <c r="C91" s="2"/>
    </row>
    <row r="92" ht="13.5" customHeight="1">
      <c r="C92" s="2"/>
    </row>
    <row r="93" ht="13.5" customHeight="1">
      <c r="C93" s="2"/>
    </row>
    <row r="94" ht="13.5" customHeight="1">
      <c r="C94" s="2"/>
    </row>
    <row r="95" ht="13.5" customHeight="1">
      <c r="C95" s="2"/>
    </row>
    <row r="96" ht="13.5" customHeight="1">
      <c r="C96" s="2"/>
    </row>
    <row r="97" ht="13.5" customHeight="1">
      <c r="C97" s="2"/>
    </row>
    <row r="98" ht="13.5" customHeight="1">
      <c r="C98" s="2"/>
    </row>
    <row r="99" ht="13.5" customHeight="1">
      <c r="C99" s="2"/>
    </row>
    <row r="100" ht="13.5" customHeight="1">
      <c r="C100" s="2"/>
    </row>
    <row r="101" ht="13.5" customHeight="1">
      <c r="C101" s="2"/>
    </row>
    <row r="102" ht="13.5" customHeight="1">
      <c r="C102" s="2"/>
    </row>
    <row r="103" ht="13.5" customHeight="1">
      <c r="C103" s="2"/>
    </row>
    <row r="104" ht="13.5" customHeight="1">
      <c r="C104" s="2"/>
    </row>
    <row r="105" ht="13.5" customHeight="1">
      <c r="C105" s="2"/>
    </row>
    <row r="106" ht="13.5" customHeight="1">
      <c r="C106" s="2"/>
    </row>
    <row r="107" ht="13.5" customHeight="1">
      <c r="C107" s="2"/>
    </row>
    <row r="108" ht="13.5" customHeight="1">
      <c r="C108" s="2"/>
    </row>
    <row r="109" ht="13.5" customHeight="1">
      <c r="C109" s="2"/>
    </row>
    <row r="110" ht="13.5" customHeight="1">
      <c r="C110" s="2"/>
    </row>
    <row r="111" ht="13.5" customHeight="1">
      <c r="C111" s="2"/>
    </row>
    <row r="112" ht="13.5" customHeight="1">
      <c r="C112" s="2"/>
    </row>
    <row r="113" ht="13.5" customHeight="1">
      <c r="C113" s="2"/>
    </row>
    <row r="114" ht="13.5" customHeight="1">
      <c r="C114" s="2"/>
    </row>
    <row r="115" ht="13.5" customHeight="1">
      <c r="C115" s="2"/>
    </row>
    <row r="116" ht="13.5" customHeight="1">
      <c r="C116" s="2"/>
    </row>
    <row r="117" ht="13.5" customHeight="1">
      <c r="C117" s="2"/>
    </row>
    <row r="118" ht="13.5" customHeight="1">
      <c r="C118" s="2"/>
    </row>
    <row r="119" ht="13.5" customHeight="1">
      <c r="C119" s="2"/>
    </row>
    <row r="120" ht="13.5" customHeight="1">
      <c r="C120" s="2"/>
    </row>
    <row r="121" ht="13.5" customHeight="1">
      <c r="C121" s="2"/>
    </row>
    <row r="122" ht="13.5" customHeight="1">
      <c r="C122" s="2"/>
    </row>
    <row r="123" ht="13.5" customHeight="1">
      <c r="C123" s="2"/>
    </row>
    <row r="124" ht="13.5" customHeight="1">
      <c r="C124" s="2"/>
    </row>
    <row r="125" ht="13.5" customHeight="1">
      <c r="C125" s="2"/>
    </row>
    <row r="126" ht="13.5" customHeight="1">
      <c r="C126" s="2"/>
    </row>
    <row r="127" ht="13.5" customHeight="1">
      <c r="C127" s="2"/>
    </row>
    <row r="128" ht="13.5" customHeight="1">
      <c r="C128" s="2"/>
    </row>
    <row r="129" ht="13.5" customHeight="1">
      <c r="C129" s="2"/>
    </row>
    <row r="130" ht="13.5" customHeight="1">
      <c r="C130" s="2"/>
    </row>
    <row r="131" ht="13.5" customHeight="1">
      <c r="C131" s="2"/>
    </row>
    <row r="132" ht="13.5" customHeight="1">
      <c r="C132" s="2"/>
    </row>
    <row r="133" ht="13.5" customHeight="1">
      <c r="C133" s="2"/>
    </row>
    <row r="134" ht="13.5" customHeight="1">
      <c r="C134" s="2"/>
    </row>
    <row r="135" ht="13.5" customHeight="1">
      <c r="C135" s="2"/>
    </row>
    <row r="136" ht="13.5" customHeight="1">
      <c r="C136" s="2"/>
    </row>
    <row r="137" ht="13.5" customHeight="1">
      <c r="C137" s="2"/>
    </row>
    <row r="138" ht="13.5" customHeight="1">
      <c r="C138" s="2"/>
    </row>
    <row r="139" ht="13.5" customHeight="1">
      <c r="C139" s="2"/>
    </row>
    <row r="140" ht="13.5" customHeight="1">
      <c r="C140" s="2"/>
    </row>
    <row r="141" ht="13.5" customHeight="1">
      <c r="C141" s="2"/>
    </row>
    <row r="142" ht="13.5" customHeight="1">
      <c r="C142" s="2"/>
    </row>
    <row r="143" ht="13.5" customHeight="1">
      <c r="C143" s="2"/>
    </row>
    <row r="144" ht="13.5" customHeight="1">
      <c r="C144" s="2"/>
    </row>
    <row r="145" ht="13.5" customHeight="1">
      <c r="C145" s="2"/>
    </row>
    <row r="146" ht="13.5" customHeight="1">
      <c r="C146" s="2"/>
    </row>
    <row r="147" ht="13.5" customHeight="1">
      <c r="C147" s="2"/>
    </row>
    <row r="148" ht="13.5" customHeight="1">
      <c r="C148" s="2"/>
    </row>
    <row r="149" ht="13.5" customHeight="1">
      <c r="C149" s="2"/>
    </row>
    <row r="150" ht="13.5" customHeight="1">
      <c r="C150" s="2"/>
    </row>
    <row r="151" ht="13.5" customHeight="1">
      <c r="C151" s="2"/>
    </row>
    <row r="152" ht="13.5" customHeight="1">
      <c r="C152" s="2"/>
    </row>
    <row r="153" ht="13.5" customHeight="1">
      <c r="C153" s="2"/>
    </row>
    <row r="154" ht="13.5" customHeight="1">
      <c r="C154" s="2"/>
    </row>
    <row r="155" ht="13.5" customHeight="1">
      <c r="C155" s="2"/>
    </row>
    <row r="156" ht="13.5" customHeight="1">
      <c r="C156" s="2"/>
    </row>
    <row r="157" ht="13.5" customHeight="1">
      <c r="C157" s="2"/>
    </row>
    <row r="158" ht="13.5" customHeight="1">
      <c r="C158" s="2"/>
    </row>
    <row r="159" ht="13.5" customHeight="1">
      <c r="C159" s="2"/>
    </row>
    <row r="160" ht="13.5" customHeight="1">
      <c r="C160" s="2"/>
    </row>
    <row r="161" ht="13.5" customHeight="1">
      <c r="C161" s="2"/>
    </row>
    <row r="162" ht="13.5" customHeight="1">
      <c r="C162" s="2"/>
    </row>
    <row r="163" ht="13.5" customHeight="1">
      <c r="C163" s="2"/>
    </row>
    <row r="164" ht="13.5" customHeight="1">
      <c r="C164" s="2"/>
    </row>
    <row r="165" ht="13.5" customHeight="1">
      <c r="C165" s="2"/>
    </row>
    <row r="166" ht="13.5" customHeight="1">
      <c r="C166" s="2"/>
    </row>
    <row r="167" ht="13.5" customHeight="1">
      <c r="C167" s="2"/>
    </row>
    <row r="168" ht="13.5" customHeight="1">
      <c r="C168" s="2"/>
    </row>
    <row r="169" ht="13.5" customHeight="1">
      <c r="C169" s="2"/>
    </row>
    <row r="170" ht="13.5" customHeight="1">
      <c r="C170" s="2"/>
    </row>
    <row r="171" ht="13.5" customHeight="1">
      <c r="C171" s="2"/>
    </row>
    <row r="172" ht="13.5" customHeight="1">
      <c r="C172" s="2"/>
    </row>
    <row r="173" ht="13.5" customHeight="1">
      <c r="C173" s="2"/>
    </row>
    <row r="174" ht="13.5" customHeight="1">
      <c r="C174" s="2"/>
    </row>
    <row r="175" ht="13.5" customHeight="1">
      <c r="C175" s="2"/>
    </row>
    <row r="176" ht="13.5" customHeight="1">
      <c r="C176" s="2"/>
    </row>
    <row r="177" ht="13.5" customHeight="1">
      <c r="C177" s="2"/>
    </row>
    <row r="178" ht="13.5" customHeight="1">
      <c r="C178" s="2"/>
    </row>
    <row r="179" ht="13.5" customHeight="1">
      <c r="C179" s="2"/>
    </row>
    <row r="180" ht="13.5" customHeight="1">
      <c r="C180" s="2"/>
    </row>
    <row r="181" ht="13.5" customHeight="1">
      <c r="C181" s="2"/>
    </row>
    <row r="182" ht="13.5" customHeight="1">
      <c r="C182" s="2"/>
    </row>
    <row r="183" ht="13.5" customHeight="1">
      <c r="C183" s="2"/>
    </row>
    <row r="184" ht="13.5" customHeight="1">
      <c r="C184" s="2"/>
    </row>
    <row r="185" ht="13.5" customHeight="1">
      <c r="C185" s="2"/>
    </row>
    <row r="186" ht="13.5" customHeight="1">
      <c r="C186" s="2"/>
    </row>
    <row r="187" ht="13.5" customHeight="1">
      <c r="C187" s="2"/>
    </row>
    <row r="188" ht="13.5" customHeight="1">
      <c r="C188" s="2"/>
    </row>
    <row r="189" ht="13.5" customHeight="1">
      <c r="C189" s="2"/>
    </row>
    <row r="190" ht="13.5" customHeight="1">
      <c r="C190" s="2"/>
    </row>
    <row r="191" ht="13.5" customHeight="1">
      <c r="C191" s="2"/>
    </row>
    <row r="192" ht="13.5" customHeight="1">
      <c r="C192" s="2"/>
    </row>
    <row r="193" ht="13.5" customHeight="1">
      <c r="C193" s="2"/>
    </row>
    <row r="194" ht="13.5" customHeight="1">
      <c r="C194" s="2"/>
    </row>
    <row r="195" ht="13.5" customHeight="1">
      <c r="C195" s="2"/>
    </row>
    <row r="196" ht="13.5" customHeight="1">
      <c r="C196" s="2"/>
    </row>
    <row r="197" ht="13.5" customHeight="1">
      <c r="C197" s="2"/>
    </row>
    <row r="198" ht="13.5" customHeight="1">
      <c r="C198" s="2"/>
    </row>
    <row r="199" ht="13.5" customHeight="1">
      <c r="C199" s="2"/>
    </row>
    <row r="200" ht="13.5" customHeight="1">
      <c r="C200" s="2"/>
    </row>
    <row r="201" ht="13.5" customHeight="1">
      <c r="C201" s="2"/>
    </row>
    <row r="202" ht="13.5" customHeight="1">
      <c r="C202" s="2"/>
    </row>
    <row r="203" ht="13.5" customHeight="1">
      <c r="C203" s="2"/>
    </row>
    <row r="204" ht="13.5" customHeight="1">
      <c r="C204" s="2"/>
    </row>
    <row r="205" ht="13.5" customHeight="1">
      <c r="C205" s="2"/>
    </row>
    <row r="206" ht="13.5" customHeight="1">
      <c r="C206" s="2"/>
    </row>
    <row r="207" ht="13.5" customHeight="1">
      <c r="C207" s="2"/>
    </row>
    <row r="208" ht="13.5" customHeight="1">
      <c r="C208" s="2"/>
    </row>
    <row r="209" ht="13.5" customHeight="1">
      <c r="C209" s="2"/>
    </row>
    <row r="210" ht="13.5" customHeight="1">
      <c r="C210" s="2"/>
    </row>
    <row r="211" ht="13.5" customHeight="1">
      <c r="C211" s="2"/>
    </row>
    <row r="212" ht="13.5" customHeight="1">
      <c r="C212" s="2"/>
    </row>
    <row r="213" ht="13.5" customHeight="1">
      <c r="C213" s="2"/>
    </row>
    <row r="214" ht="13.5" customHeight="1">
      <c r="C214" s="2"/>
    </row>
    <row r="215" ht="13.5" customHeight="1">
      <c r="C215" s="2"/>
    </row>
    <row r="216" ht="13.5" customHeight="1">
      <c r="C216" s="2"/>
    </row>
    <row r="217" ht="13.5" customHeight="1">
      <c r="C217" s="2"/>
    </row>
    <row r="218" ht="13.5" customHeight="1">
      <c r="C218" s="2"/>
    </row>
    <row r="219" ht="13.5" customHeight="1">
      <c r="C219" s="2"/>
    </row>
    <row r="220" ht="13.5" customHeight="1">
      <c r="C220" s="2"/>
    </row>
    <row r="221" ht="13.5" customHeight="1">
      <c r="C221" s="2"/>
    </row>
    <row r="222" ht="13.5" customHeight="1">
      <c r="C222" s="2"/>
    </row>
    <row r="223" ht="13.5" customHeight="1">
      <c r="C223" s="2"/>
    </row>
    <row r="224" ht="13.5" customHeight="1">
      <c r="C224" s="2"/>
    </row>
    <row r="225" ht="13.5" customHeight="1">
      <c r="C225" s="2"/>
    </row>
    <row r="226" ht="13.5" customHeight="1">
      <c r="C226" s="2"/>
    </row>
    <row r="227" ht="13.5" customHeight="1">
      <c r="C227" s="2"/>
    </row>
    <row r="228" ht="13.5" customHeight="1">
      <c r="C228" s="2"/>
    </row>
    <row r="229" ht="13.5" customHeight="1">
      <c r="C229" s="2"/>
    </row>
    <row r="230" ht="13.5" customHeight="1">
      <c r="C230" s="2"/>
    </row>
    <row r="231" ht="13.5" customHeight="1">
      <c r="C231" s="2"/>
    </row>
    <row r="232" ht="13.5" customHeight="1">
      <c r="C232" s="2"/>
    </row>
    <row r="233" ht="13.5" customHeight="1">
      <c r="C233" s="2"/>
    </row>
    <row r="234" ht="13.5" customHeight="1">
      <c r="C234" s="2"/>
    </row>
    <row r="235" ht="13.5" customHeight="1">
      <c r="C235" s="2"/>
    </row>
    <row r="236" ht="13.5" customHeight="1">
      <c r="C236" s="2"/>
    </row>
    <row r="237" ht="13.5" customHeight="1">
      <c r="C237" s="2"/>
    </row>
    <row r="238" ht="13.5" customHeight="1">
      <c r="C238" s="2"/>
    </row>
    <row r="239" ht="13.5" customHeight="1">
      <c r="C239" s="2"/>
    </row>
    <row r="240" ht="13.5" customHeight="1">
      <c r="C240" s="2"/>
    </row>
    <row r="241" ht="13.5" customHeight="1">
      <c r="C241" s="2"/>
    </row>
    <row r="242" ht="13.5" customHeight="1">
      <c r="C242" s="2"/>
    </row>
    <row r="243" ht="13.5" customHeight="1">
      <c r="C243" s="2"/>
    </row>
    <row r="244" ht="13.5" customHeight="1">
      <c r="C244" s="2"/>
    </row>
    <row r="245" ht="13.5" customHeight="1">
      <c r="C245" s="2"/>
    </row>
    <row r="246" ht="13.5" customHeight="1">
      <c r="C246" s="2"/>
    </row>
    <row r="247" ht="13.5" customHeight="1">
      <c r="C247" s="2"/>
    </row>
    <row r="248" ht="13.5" customHeight="1">
      <c r="C248" s="2"/>
    </row>
    <row r="249" ht="13.5" customHeight="1">
      <c r="C249" s="2"/>
    </row>
    <row r="250" ht="13.5" customHeight="1">
      <c r="C250" s="2"/>
    </row>
    <row r="251" ht="13.5" customHeight="1">
      <c r="C251" s="2"/>
    </row>
    <row r="252" ht="13.5" customHeight="1">
      <c r="C252" s="2"/>
    </row>
    <row r="253" ht="13.5" customHeight="1">
      <c r="C253" s="2"/>
    </row>
    <row r="254" ht="13.5" customHeight="1">
      <c r="C254" s="2"/>
    </row>
    <row r="255" ht="13.5" customHeight="1">
      <c r="C255" s="2"/>
    </row>
    <row r="256" ht="13.5" customHeight="1">
      <c r="C256" s="2"/>
    </row>
    <row r="257" ht="13.5" customHeight="1">
      <c r="C257" s="2"/>
    </row>
    <row r="258" ht="13.5" customHeight="1">
      <c r="C258" s="2"/>
    </row>
    <row r="259" ht="13.5" customHeight="1">
      <c r="C259" s="2"/>
    </row>
    <row r="260" ht="13.5" customHeight="1">
      <c r="C260" s="2"/>
    </row>
    <row r="261" ht="13.5" customHeight="1">
      <c r="C261" s="2"/>
    </row>
    <row r="262" ht="13.5" customHeight="1">
      <c r="C262" s="2"/>
    </row>
    <row r="263" ht="13.5" customHeight="1">
      <c r="C263" s="2"/>
    </row>
    <row r="264" ht="13.5" customHeight="1">
      <c r="C264" s="2"/>
    </row>
    <row r="265" ht="13.5" customHeight="1">
      <c r="C265" s="2"/>
    </row>
    <row r="266" ht="13.5" customHeight="1">
      <c r="C266" s="2"/>
    </row>
    <row r="267" ht="13.5" customHeight="1">
      <c r="C267" s="2"/>
    </row>
    <row r="268" ht="13.5" customHeight="1">
      <c r="C268" s="2"/>
    </row>
    <row r="269" ht="13.5" customHeight="1">
      <c r="C269" s="2"/>
    </row>
    <row r="270" ht="13.5" customHeight="1">
      <c r="C270" s="2"/>
    </row>
    <row r="271" ht="13.5" customHeight="1">
      <c r="C271" s="2"/>
    </row>
    <row r="272" ht="13.5" customHeight="1">
      <c r="C272" s="2"/>
    </row>
    <row r="273" ht="13.5" customHeight="1">
      <c r="C273" s="2"/>
    </row>
    <row r="274" ht="13.5" customHeight="1">
      <c r="C274" s="2"/>
    </row>
    <row r="275" ht="13.5" customHeight="1">
      <c r="C275" s="2"/>
    </row>
    <row r="276" ht="13.5" customHeight="1">
      <c r="C276" s="2"/>
    </row>
    <row r="277" ht="13.5" customHeight="1">
      <c r="C277" s="2"/>
    </row>
    <row r="278" ht="13.5" customHeight="1">
      <c r="C278" s="2"/>
    </row>
    <row r="279" ht="13.5" customHeight="1">
      <c r="C279" s="2"/>
    </row>
    <row r="280" ht="13.5" customHeight="1">
      <c r="C280" s="2"/>
    </row>
    <row r="281" ht="13.5" customHeight="1">
      <c r="C281" s="2"/>
    </row>
    <row r="282" ht="13.5" customHeight="1">
      <c r="C282" s="2"/>
    </row>
    <row r="283" ht="13.5" customHeight="1">
      <c r="C283" s="2"/>
    </row>
    <row r="284" ht="13.5" customHeight="1">
      <c r="C284" s="2"/>
    </row>
    <row r="285" ht="13.5" customHeight="1">
      <c r="C285" s="2"/>
    </row>
    <row r="286" ht="13.5" customHeight="1">
      <c r="C286" s="2"/>
    </row>
    <row r="287" ht="13.5" customHeight="1">
      <c r="C287" s="2"/>
    </row>
    <row r="288" ht="13.5" customHeight="1">
      <c r="C288" s="2"/>
    </row>
    <row r="289" ht="13.5" customHeight="1">
      <c r="C289" s="2"/>
    </row>
    <row r="290" ht="13.5" customHeight="1">
      <c r="C290" s="2"/>
    </row>
    <row r="291" ht="13.5" customHeight="1">
      <c r="C291" s="2"/>
    </row>
    <row r="292" ht="13.5" customHeight="1">
      <c r="C292" s="2"/>
    </row>
    <row r="293" ht="13.5" customHeight="1">
      <c r="C293" s="2"/>
    </row>
    <row r="294" ht="13.5" customHeight="1">
      <c r="C294" s="2"/>
    </row>
    <row r="295" ht="13.5" customHeight="1">
      <c r="C295" s="2"/>
    </row>
    <row r="296" ht="13.5" customHeight="1">
      <c r="C296" s="2"/>
    </row>
    <row r="297" ht="13.5" customHeight="1">
      <c r="C297" s="2"/>
    </row>
    <row r="298" ht="13.5" customHeight="1">
      <c r="C298" s="2"/>
    </row>
    <row r="299" ht="13.5" customHeight="1">
      <c r="C299" s="2"/>
    </row>
    <row r="300" ht="13.5" customHeight="1">
      <c r="C300" s="2"/>
    </row>
    <row r="301" ht="13.5" customHeight="1">
      <c r="C301" s="2"/>
    </row>
    <row r="302" ht="13.5" customHeight="1">
      <c r="C302" s="2"/>
    </row>
    <row r="303" ht="13.5" customHeight="1">
      <c r="C303" s="2"/>
    </row>
    <row r="304" ht="13.5" customHeight="1">
      <c r="C304" s="2"/>
    </row>
    <row r="305" ht="13.5" customHeight="1">
      <c r="C305" s="2"/>
    </row>
    <row r="306" ht="13.5" customHeight="1">
      <c r="C306" s="2"/>
    </row>
    <row r="307" ht="13.5" customHeight="1">
      <c r="C307" s="2"/>
    </row>
    <row r="308" ht="13.5" customHeight="1">
      <c r="C308" s="2"/>
    </row>
    <row r="309" ht="13.5" customHeight="1">
      <c r="C309" s="2"/>
    </row>
    <row r="310" ht="13.5" customHeight="1">
      <c r="C310" s="2"/>
    </row>
    <row r="311" ht="13.5" customHeight="1">
      <c r="C311" s="2"/>
    </row>
    <row r="312" ht="13.5" customHeight="1">
      <c r="C312" s="2"/>
    </row>
    <row r="313" ht="13.5" customHeight="1">
      <c r="C313" s="2"/>
    </row>
    <row r="314" ht="13.5" customHeight="1">
      <c r="C314" s="2"/>
    </row>
    <row r="315" ht="13.5" customHeight="1">
      <c r="C315" s="2"/>
    </row>
    <row r="316" ht="13.5" customHeight="1">
      <c r="C316" s="2"/>
    </row>
    <row r="317" ht="13.5" customHeight="1">
      <c r="C317" s="2"/>
    </row>
    <row r="318" ht="13.5" customHeight="1">
      <c r="C318" s="2"/>
    </row>
    <row r="319" ht="13.5" customHeight="1">
      <c r="C319" s="2"/>
    </row>
    <row r="320" ht="13.5" customHeight="1">
      <c r="C320" s="2"/>
    </row>
    <row r="321" ht="13.5" customHeight="1">
      <c r="C321" s="2"/>
    </row>
    <row r="322" ht="13.5" customHeight="1">
      <c r="C322" s="2"/>
    </row>
    <row r="323" ht="13.5" customHeight="1">
      <c r="C323" s="2"/>
    </row>
    <row r="324" ht="13.5" customHeight="1">
      <c r="C324" s="2"/>
    </row>
    <row r="325" ht="13.5" customHeight="1">
      <c r="C325" s="2"/>
    </row>
    <row r="326" ht="13.5" customHeight="1">
      <c r="C326" s="2"/>
    </row>
    <row r="327" ht="13.5" customHeight="1">
      <c r="C327" s="2"/>
    </row>
    <row r="328" ht="13.5" customHeight="1">
      <c r="C328" s="2"/>
    </row>
    <row r="329" ht="13.5" customHeight="1">
      <c r="C329" s="2"/>
    </row>
    <row r="330" ht="13.5" customHeight="1">
      <c r="C330" s="2"/>
    </row>
    <row r="331" ht="13.5" customHeight="1">
      <c r="C331" s="2"/>
    </row>
    <row r="332" ht="13.5" customHeight="1">
      <c r="C332" s="2"/>
    </row>
    <row r="333" ht="13.5" customHeight="1">
      <c r="C333" s="2"/>
    </row>
    <row r="334" ht="13.5" customHeight="1">
      <c r="C334" s="2"/>
    </row>
    <row r="335" ht="13.5" customHeight="1">
      <c r="C335" s="2"/>
    </row>
    <row r="336" ht="13.5" customHeight="1">
      <c r="C336" s="2"/>
    </row>
    <row r="337" ht="13.5" customHeight="1">
      <c r="C337" s="2"/>
    </row>
    <row r="338" ht="13.5" customHeight="1">
      <c r="C338" s="2"/>
    </row>
    <row r="339" ht="13.5" customHeight="1">
      <c r="C339" s="2"/>
    </row>
    <row r="340" ht="13.5" customHeight="1">
      <c r="C340" s="2"/>
    </row>
    <row r="341" ht="13.5" customHeight="1">
      <c r="C341" s="2"/>
    </row>
    <row r="342" ht="13.5" customHeight="1">
      <c r="C342" s="2"/>
    </row>
    <row r="343" ht="13.5" customHeight="1">
      <c r="C343" s="2"/>
    </row>
    <row r="344" ht="13.5" customHeight="1">
      <c r="C344" s="2"/>
    </row>
    <row r="345" ht="13.5" customHeight="1">
      <c r="C345" s="2"/>
    </row>
    <row r="346" ht="13.5" customHeight="1">
      <c r="C346" s="2"/>
    </row>
    <row r="347" ht="13.5" customHeight="1">
      <c r="C347" s="2"/>
    </row>
    <row r="348" ht="13.5" customHeight="1">
      <c r="C348" s="2"/>
    </row>
    <row r="349" ht="13.5" customHeight="1">
      <c r="C349" s="2"/>
    </row>
    <row r="350" ht="13.5" customHeight="1">
      <c r="C350" s="2"/>
    </row>
    <row r="351" ht="13.5" customHeight="1">
      <c r="C351" s="2"/>
    </row>
    <row r="352" ht="13.5" customHeight="1">
      <c r="C352" s="2"/>
    </row>
    <row r="353" ht="13.5" customHeight="1">
      <c r="C353" s="2"/>
    </row>
    <row r="354" ht="13.5" customHeight="1">
      <c r="C354" s="2"/>
    </row>
    <row r="355" ht="13.5" customHeight="1">
      <c r="C355" s="2"/>
    </row>
    <row r="356" ht="13.5" customHeight="1">
      <c r="C356" s="2"/>
    </row>
    <row r="357" ht="13.5" customHeight="1">
      <c r="C357" s="2"/>
    </row>
    <row r="358" ht="13.5" customHeight="1">
      <c r="C358" s="2"/>
    </row>
    <row r="359" ht="13.5" customHeight="1">
      <c r="C359" s="2"/>
    </row>
    <row r="360" ht="13.5" customHeight="1">
      <c r="C360" s="2"/>
    </row>
    <row r="361" ht="13.5" customHeight="1">
      <c r="C361" s="2"/>
    </row>
    <row r="362" ht="13.5" customHeight="1">
      <c r="C362" s="2"/>
    </row>
    <row r="363" ht="13.5" customHeight="1">
      <c r="C363" s="2"/>
    </row>
    <row r="364" ht="13.5" customHeight="1">
      <c r="C364" s="2"/>
    </row>
    <row r="365" ht="13.5" customHeight="1">
      <c r="C365" s="2"/>
    </row>
    <row r="366" ht="13.5" customHeight="1">
      <c r="C366" s="2"/>
    </row>
    <row r="367" ht="13.5" customHeight="1">
      <c r="C367" s="2"/>
    </row>
    <row r="368" ht="13.5" customHeight="1">
      <c r="C368" s="2"/>
    </row>
    <row r="369" ht="13.5" customHeight="1">
      <c r="C369" s="2"/>
    </row>
    <row r="370" ht="13.5" customHeight="1">
      <c r="C370" s="2"/>
    </row>
    <row r="371" ht="13.5" customHeight="1">
      <c r="C371" s="2"/>
    </row>
    <row r="372" ht="13.5" customHeight="1">
      <c r="C372" s="2"/>
    </row>
    <row r="373" ht="13.5" customHeight="1">
      <c r="C373" s="2"/>
    </row>
    <row r="374" ht="13.5" customHeight="1">
      <c r="C374" s="2"/>
    </row>
    <row r="375" ht="13.5" customHeight="1">
      <c r="C375" s="2"/>
    </row>
    <row r="376" ht="13.5" customHeight="1">
      <c r="C376" s="2"/>
    </row>
    <row r="377" ht="13.5" customHeight="1">
      <c r="C377" s="2"/>
    </row>
    <row r="378" ht="13.5" customHeight="1">
      <c r="C378" s="2"/>
    </row>
    <row r="379" ht="13.5" customHeight="1">
      <c r="C379" s="2"/>
    </row>
    <row r="380" ht="13.5" customHeight="1">
      <c r="C380" s="2"/>
    </row>
    <row r="381" ht="13.5" customHeight="1">
      <c r="C381" s="2"/>
    </row>
    <row r="382" ht="13.5" customHeight="1">
      <c r="C382" s="2"/>
    </row>
    <row r="383" ht="13.5" customHeight="1">
      <c r="C383" s="2"/>
    </row>
    <row r="384" ht="13.5" customHeight="1">
      <c r="C384" s="2"/>
    </row>
    <row r="385" ht="13.5" customHeight="1">
      <c r="C385" s="2"/>
    </row>
    <row r="386" ht="13.5" customHeight="1">
      <c r="C386" s="2"/>
    </row>
    <row r="387" ht="13.5" customHeight="1">
      <c r="C387" s="2"/>
    </row>
    <row r="388" ht="13.5" customHeight="1">
      <c r="C388" s="2"/>
    </row>
    <row r="389" ht="13.5" customHeight="1">
      <c r="C389" s="2"/>
    </row>
    <row r="390" ht="13.5" customHeight="1">
      <c r="C390" s="2"/>
    </row>
    <row r="391" ht="13.5" customHeight="1">
      <c r="C391" s="2"/>
    </row>
    <row r="392" ht="13.5" customHeight="1">
      <c r="C392" s="2"/>
    </row>
    <row r="393" ht="13.5" customHeight="1">
      <c r="C393" s="2"/>
    </row>
    <row r="394" ht="13.5" customHeight="1">
      <c r="C394" s="2"/>
    </row>
    <row r="395" ht="13.5" customHeight="1">
      <c r="C395" s="2"/>
    </row>
    <row r="396" ht="13.5" customHeight="1">
      <c r="C396" s="2"/>
    </row>
    <row r="397" ht="13.5" customHeight="1">
      <c r="C397" s="2"/>
    </row>
    <row r="398" ht="13.5" customHeight="1">
      <c r="C398" s="2"/>
    </row>
    <row r="399" ht="13.5" customHeight="1">
      <c r="C399" s="2"/>
    </row>
    <row r="400" ht="13.5" customHeight="1">
      <c r="C400" s="2"/>
    </row>
    <row r="401" ht="13.5" customHeight="1">
      <c r="C401" s="2"/>
    </row>
    <row r="402" ht="13.5" customHeight="1">
      <c r="C402" s="2"/>
    </row>
    <row r="403" ht="13.5" customHeight="1">
      <c r="C403" s="2"/>
    </row>
    <row r="404" ht="13.5" customHeight="1">
      <c r="C404" s="2"/>
    </row>
    <row r="405" ht="13.5" customHeight="1">
      <c r="C405" s="2"/>
    </row>
    <row r="406" ht="13.5" customHeight="1">
      <c r="C406" s="2"/>
    </row>
    <row r="407" ht="13.5" customHeight="1">
      <c r="C407" s="2"/>
    </row>
    <row r="408" ht="13.5" customHeight="1">
      <c r="C408" s="2"/>
    </row>
    <row r="409" ht="13.5" customHeight="1">
      <c r="C409" s="2"/>
    </row>
    <row r="410" ht="13.5" customHeight="1">
      <c r="C410" s="2"/>
    </row>
    <row r="411" ht="13.5" customHeight="1">
      <c r="C411" s="2"/>
    </row>
    <row r="412" ht="13.5" customHeight="1">
      <c r="C412" s="2"/>
    </row>
    <row r="413" ht="13.5" customHeight="1">
      <c r="C413" s="2"/>
    </row>
    <row r="414" ht="13.5" customHeight="1">
      <c r="C414" s="2"/>
    </row>
    <row r="415" ht="13.5" customHeight="1">
      <c r="C415" s="2"/>
    </row>
    <row r="416" ht="13.5" customHeight="1">
      <c r="C416" s="2"/>
    </row>
    <row r="417" ht="13.5" customHeight="1">
      <c r="C417" s="2"/>
    </row>
    <row r="418" ht="13.5" customHeight="1">
      <c r="C418" s="2"/>
    </row>
    <row r="419" ht="13.5" customHeight="1">
      <c r="C419" s="2"/>
    </row>
    <row r="420" ht="13.5" customHeight="1">
      <c r="C420" s="2"/>
    </row>
    <row r="421" ht="13.5" customHeight="1">
      <c r="C421" s="2"/>
    </row>
    <row r="422" ht="13.5" customHeight="1">
      <c r="C422" s="2"/>
    </row>
    <row r="423" ht="13.5" customHeight="1">
      <c r="C423" s="2"/>
    </row>
    <row r="424" ht="13.5" customHeight="1">
      <c r="C424" s="2"/>
    </row>
    <row r="425" ht="13.5" customHeight="1">
      <c r="C425" s="2"/>
    </row>
    <row r="426" ht="13.5" customHeight="1">
      <c r="C426" s="2"/>
    </row>
    <row r="427" ht="13.5" customHeight="1">
      <c r="C427" s="2"/>
    </row>
    <row r="428" ht="13.5" customHeight="1">
      <c r="C428" s="2"/>
    </row>
    <row r="429" ht="13.5" customHeight="1">
      <c r="C429" s="2"/>
    </row>
    <row r="430" ht="13.5" customHeight="1">
      <c r="C430" s="2"/>
    </row>
    <row r="431" ht="13.5" customHeight="1">
      <c r="C431" s="2"/>
    </row>
    <row r="432" ht="13.5" customHeight="1">
      <c r="C432" s="2"/>
    </row>
    <row r="433" ht="13.5" customHeight="1">
      <c r="C433" s="2"/>
    </row>
    <row r="434" ht="13.5" customHeight="1">
      <c r="C434" s="2"/>
    </row>
    <row r="435" ht="13.5" customHeight="1">
      <c r="C435" s="2"/>
    </row>
    <row r="436" ht="13.5" customHeight="1">
      <c r="C436" s="2"/>
    </row>
    <row r="437" ht="13.5" customHeight="1">
      <c r="C437" s="2"/>
    </row>
    <row r="438" ht="13.5" customHeight="1">
      <c r="C438" s="2"/>
    </row>
    <row r="439" ht="13.5" customHeight="1">
      <c r="C439" s="2"/>
    </row>
    <row r="440" ht="13.5" customHeight="1">
      <c r="C440" s="2"/>
    </row>
    <row r="441" ht="13.5" customHeight="1">
      <c r="C441" s="2"/>
    </row>
    <row r="442" ht="13.5" customHeight="1">
      <c r="C442" s="2"/>
    </row>
    <row r="443" ht="13.5" customHeight="1">
      <c r="C443" s="2"/>
    </row>
    <row r="444" ht="13.5" customHeight="1">
      <c r="C444" s="2"/>
    </row>
    <row r="445" ht="13.5" customHeight="1">
      <c r="C445" s="2"/>
    </row>
    <row r="446" ht="13.5" customHeight="1">
      <c r="C446" s="2"/>
    </row>
    <row r="447" ht="13.5" customHeight="1">
      <c r="C447" s="2"/>
    </row>
    <row r="448" ht="13.5" customHeight="1">
      <c r="C448" s="2"/>
    </row>
    <row r="449" ht="13.5" customHeight="1">
      <c r="C449" s="2"/>
    </row>
    <row r="450" ht="13.5" customHeight="1">
      <c r="C450" s="2"/>
    </row>
    <row r="451" ht="13.5" customHeight="1">
      <c r="C451" s="2"/>
    </row>
    <row r="452" ht="13.5" customHeight="1">
      <c r="C452" s="2"/>
    </row>
    <row r="453" ht="13.5" customHeight="1">
      <c r="C453" s="2"/>
    </row>
    <row r="454" ht="13.5" customHeight="1">
      <c r="C454" s="2"/>
    </row>
    <row r="455" ht="13.5" customHeight="1">
      <c r="C455" s="2"/>
    </row>
    <row r="456" ht="13.5" customHeight="1">
      <c r="C456" s="2"/>
    </row>
    <row r="457" ht="13.5" customHeight="1">
      <c r="C457" s="2"/>
    </row>
    <row r="458" ht="13.5" customHeight="1">
      <c r="C458" s="2"/>
    </row>
    <row r="459" ht="13.5" customHeight="1">
      <c r="C459" s="2"/>
    </row>
    <row r="460" ht="13.5" customHeight="1">
      <c r="C460" s="2"/>
    </row>
    <row r="461" ht="13.5" customHeight="1">
      <c r="C461" s="2"/>
    </row>
    <row r="462" ht="13.5" customHeight="1">
      <c r="C462" s="2"/>
    </row>
    <row r="463" ht="13.5" customHeight="1">
      <c r="C463" s="2"/>
    </row>
    <row r="464" ht="13.5" customHeight="1">
      <c r="C464" s="2"/>
    </row>
    <row r="465" ht="13.5" customHeight="1">
      <c r="C465" s="2"/>
    </row>
    <row r="466" ht="13.5" customHeight="1">
      <c r="C466" s="2"/>
    </row>
    <row r="467" ht="13.5" customHeight="1">
      <c r="C467" s="2"/>
    </row>
    <row r="468" ht="13.5" customHeight="1">
      <c r="C468" s="2"/>
    </row>
    <row r="469" ht="13.5" customHeight="1">
      <c r="C469" s="2"/>
    </row>
    <row r="470" ht="13.5" customHeight="1">
      <c r="C470" s="2"/>
    </row>
    <row r="471" ht="13.5" customHeight="1">
      <c r="C471" s="2"/>
    </row>
    <row r="472" ht="13.5" customHeight="1">
      <c r="C472" s="2"/>
    </row>
    <row r="473" ht="13.5" customHeight="1">
      <c r="C473" s="2"/>
    </row>
    <row r="474" ht="13.5" customHeight="1">
      <c r="C474" s="2"/>
    </row>
    <row r="475" ht="13.5" customHeight="1">
      <c r="C475" s="2"/>
    </row>
    <row r="476" ht="13.5" customHeight="1">
      <c r="C476" s="2"/>
    </row>
    <row r="477" ht="13.5" customHeight="1">
      <c r="C477" s="2"/>
    </row>
    <row r="478" ht="13.5" customHeight="1">
      <c r="C478" s="2"/>
    </row>
    <row r="479" ht="13.5" customHeight="1">
      <c r="C479" s="2"/>
    </row>
    <row r="480" ht="13.5" customHeight="1">
      <c r="C480" s="2"/>
    </row>
    <row r="481" ht="13.5" customHeight="1">
      <c r="C481" s="2"/>
    </row>
    <row r="482" ht="13.5" customHeight="1">
      <c r="C482" s="2"/>
    </row>
    <row r="483" ht="13.5" customHeight="1">
      <c r="C483" s="2"/>
    </row>
    <row r="484" ht="13.5" customHeight="1">
      <c r="C484" s="2"/>
    </row>
    <row r="485" ht="13.5" customHeight="1">
      <c r="C485" s="2"/>
    </row>
    <row r="486" ht="13.5" customHeight="1">
      <c r="C486" s="2"/>
    </row>
    <row r="487" ht="13.5" customHeight="1">
      <c r="C487" s="2"/>
    </row>
    <row r="488" ht="13.5" customHeight="1">
      <c r="C488" s="2"/>
    </row>
    <row r="489" ht="13.5" customHeight="1">
      <c r="C489" s="2"/>
    </row>
    <row r="490" ht="13.5" customHeight="1">
      <c r="C490" s="2"/>
    </row>
    <row r="491" ht="13.5" customHeight="1">
      <c r="C491" s="2"/>
    </row>
    <row r="492" ht="13.5" customHeight="1">
      <c r="C492" s="2"/>
    </row>
    <row r="493" ht="13.5" customHeight="1">
      <c r="C493" s="2"/>
    </row>
    <row r="494" ht="13.5" customHeight="1">
      <c r="C494" s="2"/>
    </row>
    <row r="495" ht="13.5" customHeight="1">
      <c r="C495" s="2"/>
    </row>
    <row r="496" ht="13.5" customHeight="1">
      <c r="C496" s="2"/>
    </row>
    <row r="497" ht="13.5" customHeight="1">
      <c r="C497" s="2"/>
    </row>
    <row r="498" ht="13.5" customHeight="1">
      <c r="C498" s="2"/>
    </row>
    <row r="499" ht="13.5" customHeight="1">
      <c r="C499" s="2"/>
    </row>
    <row r="500" ht="13.5" customHeight="1">
      <c r="C500" s="2"/>
    </row>
    <row r="501" ht="13.5" customHeight="1">
      <c r="C501" s="2"/>
    </row>
    <row r="502" ht="13.5" customHeight="1">
      <c r="C502" s="2"/>
    </row>
    <row r="503" ht="13.5" customHeight="1">
      <c r="C503" s="2"/>
    </row>
    <row r="504" ht="13.5" customHeight="1">
      <c r="C504" s="2"/>
    </row>
    <row r="505" ht="13.5" customHeight="1">
      <c r="C505" s="2"/>
    </row>
    <row r="506" ht="13.5" customHeight="1">
      <c r="C506" s="2"/>
    </row>
    <row r="507" ht="13.5" customHeight="1">
      <c r="C507" s="2"/>
    </row>
    <row r="508" ht="13.5" customHeight="1">
      <c r="C508" s="2"/>
    </row>
    <row r="509" ht="13.5" customHeight="1">
      <c r="C509" s="2"/>
    </row>
    <row r="510" ht="13.5" customHeight="1">
      <c r="C510" s="2"/>
    </row>
    <row r="511" ht="13.5" customHeight="1">
      <c r="C511" s="2"/>
    </row>
    <row r="512" ht="13.5" customHeight="1">
      <c r="C512" s="2"/>
    </row>
    <row r="513" ht="13.5" customHeight="1">
      <c r="C513" s="2"/>
    </row>
    <row r="514" ht="13.5" customHeight="1">
      <c r="C514" s="2"/>
    </row>
    <row r="515" ht="13.5" customHeight="1">
      <c r="C515" s="2"/>
    </row>
    <row r="516" ht="13.5" customHeight="1">
      <c r="C516" s="2"/>
    </row>
    <row r="517" ht="13.5" customHeight="1">
      <c r="C517" s="2"/>
    </row>
    <row r="518" ht="13.5" customHeight="1">
      <c r="C518" s="2"/>
    </row>
    <row r="519" ht="13.5" customHeight="1">
      <c r="C519" s="2"/>
    </row>
    <row r="520" ht="13.5" customHeight="1">
      <c r="C520" s="2"/>
    </row>
    <row r="521" ht="13.5" customHeight="1">
      <c r="C521" s="2"/>
    </row>
    <row r="522" ht="13.5" customHeight="1">
      <c r="C522" s="2"/>
    </row>
    <row r="523" ht="13.5" customHeight="1">
      <c r="C523" s="2"/>
    </row>
    <row r="524" ht="13.5" customHeight="1">
      <c r="C524" s="2"/>
    </row>
    <row r="525" ht="13.5" customHeight="1">
      <c r="C525" s="2"/>
    </row>
    <row r="526" ht="13.5" customHeight="1">
      <c r="C526" s="2"/>
    </row>
    <row r="527" ht="13.5" customHeight="1">
      <c r="C527" s="2"/>
    </row>
    <row r="528" ht="13.5" customHeight="1">
      <c r="C528" s="2"/>
    </row>
    <row r="529" ht="13.5" customHeight="1">
      <c r="C529" s="2"/>
    </row>
    <row r="530" ht="13.5" customHeight="1">
      <c r="C530" s="2"/>
    </row>
    <row r="531" ht="13.5" customHeight="1">
      <c r="C531" s="2"/>
    </row>
    <row r="532" ht="13.5" customHeight="1">
      <c r="C532" s="2"/>
    </row>
    <row r="533" ht="13.5" customHeight="1">
      <c r="C533" s="2"/>
    </row>
    <row r="534" ht="13.5" customHeight="1">
      <c r="C534" s="2"/>
    </row>
    <row r="535" ht="13.5" customHeight="1">
      <c r="C535" s="2"/>
    </row>
    <row r="536" ht="13.5" customHeight="1">
      <c r="C536" s="2"/>
    </row>
    <row r="537" ht="13.5" customHeight="1">
      <c r="C537" s="2"/>
    </row>
    <row r="538" ht="13.5" customHeight="1">
      <c r="C538" s="2"/>
    </row>
    <row r="539" ht="13.5" customHeight="1">
      <c r="C539" s="2"/>
    </row>
    <row r="540" ht="13.5" customHeight="1">
      <c r="C540" s="2"/>
    </row>
    <row r="541" ht="13.5" customHeight="1">
      <c r="C541" s="2"/>
    </row>
    <row r="542" ht="13.5" customHeight="1">
      <c r="C542" s="2"/>
    </row>
    <row r="543" ht="13.5" customHeight="1">
      <c r="C543" s="2"/>
    </row>
    <row r="544" ht="13.5" customHeight="1">
      <c r="C544" s="2"/>
    </row>
    <row r="545" ht="13.5" customHeight="1">
      <c r="C545" s="2"/>
    </row>
    <row r="546" ht="13.5" customHeight="1">
      <c r="C546" s="2"/>
    </row>
    <row r="547" ht="13.5" customHeight="1">
      <c r="C547" s="2"/>
    </row>
    <row r="548" ht="13.5" customHeight="1">
      <c r="C548" s="2"/>
    </row>
    <row r="549" ht="13.5" customHeight="1">
      <c r="C549" s="2"/>
    </row>
    <row r="550" ht="13.5" customHeight="1">
      <c r="C550" s="2"/>
    </row>
    <row r="551" ht="13.5" customHeight="1">
      <c r="C551" s="2"/>
    </row>
    <row r="552" ht="13.5" customHeight="1">
      <c r="C552" s="2"/>
    </row>
    <row r="553" ht="13.5" customHeight="1">
      <c r="C553" s="2"/>
    </row>
    <row r="554" ht="13.5" customHeight="1">
      <c r="C554" s="2"/>
    </row>
    <row r="555" ht="13.5" customHeight="1">
      <c r="C555" s="2"/>
    </row>
    <row r="556" ht="13.5" customHeight="1">
      <c r="C556" s="2"/>
    </row>
    <row r="557" ht="13.5" customHeight="1">
      <c r="C557" s="2"/>
    </row>
    <row r="558" ht="13.5" customHeight="1">
      <c r="C558" s="2"/>
    </row>
    <row r="559" ht="13.5" customHeight="1">
      <c r="C559" s="2"/>
    </row>
    <row r="560" ht="13.5" customHeight="1">
      <c r="C560" s="2"/>
    </row>
    <row r="561" ht="13.5" customHeight="1">
      <c r="C561" s="2"/>
    </row>
    <row r="562" ht="13.5" customHeight="1">
      <c r="C562" s="2"/>
    </row>
    <row r="563" ht="13.5" customHeight="1">
      <c r="C563" s="2"/>
    </row>
    <row r="564" ht="13.5" customHeight="1">
      <c r="C564" s="2"/>
    </row>
    <row r="565" ht="13.5" customHeight="1">
      <c r="C565" s="2"/>
    </row>
    <row r="566" ht="13.5" customHeight="1">
      <c r="C566" s="2"/>
    </row>
    <row r="567" ht="13.5" customHeight="1">
      <c r="C567" s="2"/>
    </row>
    <row r="568" ht="13.5" customHeight="1">
      <c r="C568" s="2"/>
    </row>
    <row r="569" ht="13.5" customHeight="1">
      <c r="C569" s="2"/>
    </row>
    <row r="570" ht="13.5" customHeight="1">
      <c r="C570" s="2"/>
    </row>
    <row r="571" ht="13.5" customHeight="1">
      <c r="C571" s="2"/>
    </row>
    <row r="572" ht="13.5" customHeight="1">
      <c r="C572" s="2"/>
    </row>
    <row r="573" ht="13.5" customHeight="1">
      <c r="C573" s="2"/>
    </row>
    <row r="574" ht="13.5" customHeight="1">
      <c r="C574" s="2"/>
    </row>
    <row r="575" ht="13.5" customHeight="1">
      <c r="C575" s="2"/>
    </row>
    <row r="576" ht="13.5" customHeight="1">
      <c r="C576" s="2"/>
    </row>
    <row r="577" ht="13.5" customHeight="1">
      <c r="C577" s="2"/>
    </row>
    <row r="578" ht="13.5" customHeight="1">
      <c r="C578" s="2"/>
    </row>
    <row r="579" ht="13.5" customHeight="1">
      <c r="C579" s="2"/>
    </row>
    <row r="580" ht="13.5" customHeight="1">
      <c r="C580" s="2"/>
    </row>
    <row r="581" ht="13.5" customHeight="1">
      <c r="C581" s="2"/>
    </row>
    <row r="582" ht="13.5" customHeight="1">
      <c r="C582" s="2"/>
    </row>
    <row r="583" ht="13.5" customHeight="1">
      <c r="C583" s="2"/>
    </row>
    <row r="584" ht="13.5" customHeight="1">
      <c r="C584" s="2"/>
    </row>
    <row r="585" ht="13.5" customHeight="1">
      <c r="C585" s="2"/>
    </row>
    <row r="586" ht="13.5" customHeight="1">
      <c r="C586" s="2"/>
    </row>
    <row r="587" ht="13.5" customHeight="1">
      <c r="C587" s="2"/>
    </row>
    <row r="588" ht="13.5" customHeight="1">
      <c r="C588" s="2"/>
    </row>
    <row r="589" ht="13.5" customHeight="1">
      <c r="C589" s="2"/>
    </row>
    <row r="590" ht="13.5" customHeight="1">
      <c r="C590" s="2"/>
    </row>
    <row r="591" ht="13.5" customHeight="1">
      <c r="C591" s="2"/>
    </row>
    <row r="592" ht="13.5" customHeight="1">
      <c r="C592" s="2"/>
    </row>
    <row r="593" ht="13.5" customHeight="1">
      <c r="C593" s="2"/>
    </row>
    <row r="594" ht="13.5" customHeight="1">
      <c r="C594" s="2"/>
    </row>
    <row r="595" ht="13.5" customHeight="1">
      <c r="C595" s="2"/>
    </row>
    <row r="596" ht="13.5" customHeight="1">
      <c r="C596" s="2"/>
    </row>
    <row r="597" ht="13.5" customHeight="1">
      <c r="C597" s="2"/>
    </row>
    <row r="598" ht="13.5" customHeight="1">
      <c r="C598" s="2"/>
    </row>
    <row r="599" ht="13.5" customHeight="1">
      <c r="C599" s="2"/>
    </row>
    <row r="600" ht="13.5" customHeight="1">
      <c r="C600" s="2"/>
    </row>
    <row r="601" ht="13.5" customHeight="1">
      <c r="C601" s="2"/>
    </row>
    <row r="602" ht="13.5" customHeight="1">
      <c r="C602" s="2"/>
    </row>
    <row r="603" ht="13.5" customHeight="1">
      <c r="C603" s="2"/>
    </row>
    <row r="604" ht="13.5" customHeight="1">
      <c r="C604" s="2"/>
    </row>
    <row r="605" ht="13.5" customHeight="1">
      <c r="C605" s="2"/>
    </row>
    <row r="606" ht="13.5" customHeight="1">
      <c r="C606" s="2"/>
    </row>
    <row r="607" ht="13.5" customHeight="1">
      <c r="C607" s="2"/>
    </row>
    <row r="608" ht="13.5" customHeight="1">
      <c r="C608" s="2"/>
    </row>
    <row r="609" ht="13.5" customHeight="1">
      <c r="C609" s="2"/>
    </row>
    <row r="610" ht="13.5" customHeight="1">
      <c r="C610" s="2"/>
    </row>
    <row r="611" ht="13.5" customHeight="1">
      <c r="C611" s="2"/>
    </row>
    <row r="612" ht="13.5" customHeight="1">
      <c r="C612" s="2"/>
    </row>
    <row r="613" ht="13.5" customHeight="1">
      <c r="C613" s="2"/>
    </row>
    <row r="614" ht="13.5" customHeight="1">
      <c r="C614" s="2"/>
    </row>
    <row r="615" ht="13.5" customHeight="1">
      <c r="C615" s="2"/>
    </row>
    <row r="616" ht="13.5" customHeight="1">
      <c r="C616" s="2"/>
    </row>
    <row r="617" ht="13.5" customHeight="1">
      <c r="C617" s="2"/>
    </row>
    <row r="618" ht="13.5" customHeight="1">
      <c r="C618" s="2"/>
    </row>
    <row r="619" ht="13.5" customHeight="1">
      <c r="C619" s="2"/>
    </row>
    <row r="620" ht="13.5" customHeight="1">
      <c r="C620" s="2"/>
    </row>
    <row r="621" ht="13.5" customHeight="1">
      <c r="C621" s="2"/>
    </row>
    <row r="622" ht="13.5" customHeight="1">
      <c r="C622" s="2"/>
    </row>
    <row r="623" ht="13.5" customHeight="1">
      <c r="C623" s="2"/>
    </row>
    <row r="624" ht="13.5" customHeight="1">
      <c r="C624" s="2"/>
    </row>
    <row r="625" ht="13.5" customHeight="1">
      <c r="C625" s="2"/>
    </row>
    <row r="626" ht="13.5" customHeight="1">
      <c r="C626" s="2"/>
    </row>
    <row r="627" ht="13.5" customHeight="1">
      <c r="C627" s="2"/>
    </row>
    <row r="628" ht="13.5" customHeight="1">
      <c r="C628" s="2"/>
    </row>
    <row r="629" ht="13.5" customHeight="1">
      <c r="C629" s="2"/>
    </row>
    <row r="630" ht="13.5" customHeight="1">
      <c r="C630" s="2"/>
    </row>
    <row r="631" ht="13.5" customHeight="1">
      <c r="C631" s="2"/>
    </row>
    <row r="632" ht="13.5" customHeight="1">
      <c r="C632" s="2"/>
    </row>
    <row r="633" ht="13.5" customHeight="1">
      <c r="C633" s="2"/>
    </row>
    <row r="634" ht="13.5" customHeight="1">
      <c r="C634" s="2"/>
    </row>
    <row r="635" ht="13.5" customHeight="1">
      <c r="C635" s="2"/>
    </row>
    <row r="636" ht="13.5" customHeight="1">
      <c r="C636" s="2"/>
    </row>
    <row r="637" ht="13.5" customHeight="1">
      <c r="C637" s="2"/>
    </row>
    <row r="638" ht="13.5" customHeight="1">
      <c r="C638" s="2"/>
    </row>
    <row r="639" ht="13.5" customHeight="1">
      <c r="C639" s="2"/>
    </row>
    <row r="640" ht="13.5" customHeight="1">
      <c r="C640" s="2"/>
    </row>
    <row r="641" ht="13.5" customHeight="1">
      <c r="C641" s="2"/>
    </row>
    <row r="642" ht="13.5" customHeight="1">
      <c r="C642" s="2"/>
    </row>
    <row r="643" ht="13.5" customHeight="1">
      <c r="C643" s="2"/>
    </row>
    <row r="644" ht="13.5" customHeight="1">
      <c r="C644" s="2"/>
    </row>
    <row r="645" ht="13.5" customHeight="1">
      <c r="C645" s="2"/>
    </row>
    <row r="646" ht="13.5" customHeight="1">
      <c r="C646" s="2"/>
    </row>
    <row r="647" ht="13.5" customHeight="1">
      <c r="C647" s="2"/>
    </row>
    <row r="648" ht="13.5" customHeight="1">
      <c r="C648" s="2"/>
    </row>
    <row r="649" ht="13.5" customHeight="1">
      <c r="C649" s="2"/>
    </row>
    <row r="650" ht="13.5" customHeight="1">
      <c r="C650" s="2"/>
    </row>
    <row r="651" ht="13.5" customHeight="1">
      <c r="C651" s="2"/>
    </row>
    <row r="652" ht="13.5" customHeight="1">
      <c r="C652" s="2"/>
    </row>
    <row r="653" ht="13.5" customHeight="1">
      <c r="C653" s="2"/>
    </row>
    <row r="654" ht="13.5" customHeight="1">
      <c r="C654" s="2"/>
    </row>
    <row r="655" ht="13.5" customHeight="1">
      <c r="C655" s="2"/>
    </row>
    <row r="656" ht="13.5" customHeight="1">
      <c r="C656" s="2"/>
    </row>
    <row r="657" ht="13.5" customHeight="1">
      <c r="C657" s="2"/>
    </row>
    <row r="658" ht="13.5" customHeight="1">
      <c r="C658" s="2"/>
    </row>
    <row r="659" ht="13.5" customHeight="1">
      <c r="C659" s="2"/>
    </row>
    <row r="660" ht="13.5" customHeight="1">
      <c r="C660" s="2"/>
    </row>
    <row r="661" ht="13.5" customHeight="1">
      <c r="C661" s="2"/>
    </row>
    <row r="662" ht="13.5" customHeight="1">
      <c r="C662" s="2"/>
    </row>
    <row r="663" ht="13.5" customHeight="1">
      <c r="C663" s="2"/>
    </row>
    <row r="664" ht="13.5" customHeight="1">
      <c r="C664" s="2"/>
    </row>
    <row r="665" ht="13.5" customHeight="1">
      <c r="C665" s="2"/>
    </row>
    <row r="666" ht="13.5" customHeight="1">
      <c r="C666" s="2"/>
    </row>
    <row r="667" ht="13.5" customHeight="1">
      <c r="C667" s="2"/>
    </row>
    <row r="668" ht="13.5" customHeight="1">
      <c r="C668" s="2"/>
    </row>
    <row r="669" ht="13.5" customHeight="1">
      <c r="C669" s="2"/>
    </row>
    <row r="670" ht="13.5" customHeight="1">
      <c r="C670" s="2"/>
    </row>
    <row r="671" ht="13.5" customHeight="1">
      <c r="C671" s="2"/>
    </row>
    <row r="672" ht="13.5" customHeight="1">
      <c r="C672" s="2"/>
    </row>
    <row r="673" ht="13.5" customHeight="1">
      <c r="C673" s="2"/>
    </row>
    <row r="674" ht="13.5" customHeight="1">
      <c r="C674" s="2"/>
    </row>
    <row r="675" ht="13.5" customHeight="1">
      <c r="C675" s="2"/>
    </row>
    <row r="676" ht="13.5" customHeight="1">
      <c r="C676" s="2"/>
    </row>
    <row r="677" ht="13.5" customHeight="1">
      <c r="C677" s="2"/>
    </row>
    <row r="678" ht="13.5" customHeight="1">
      <c r="C678" s="2"/>
    </row>
    <row r="679" ht="13.5" customHeight="1">
      <c r="C679" s="2"/>
    </row>
    <row r="680" ht="13.5" customHeight="1">
      <c r="C680" s="2"/>
    </row>
    <row r="681" ht="13.5" customHeight="1">
      <c r="C681" s="2"/>
    </row>
    <row r="682" ht="13.5" customHeight="1">
      <c r="C682" s="2"/>
    </row>
    <row r="683" ht="13.5" customHeight="1">
      <c r="C683" s="2"/>
    </row>
    <row r="684" ht="13.5" customHeight="1">
      <c r="C684" s="2"/>
    </row>
    <row r="685" ht="13.5" customHeight="1">
      <c r="C685" s="2"/>
    </row>
    <row r="686" ht="13.5" customHeight="1">
      <c r="C686" s="2"/>
    </row>
    <row r="687" ht="13.5" customHeight="1">
      <c r="C687" s="2"/>
    </row>
    <row r="688" ht="13.5" customHeight="1">
      <c r="C688" s="2"/>
    </row>
    <row r="689" ht="13.5" customHeight="1">
      <c r="C689" s="2"/>
    </row>
    <row r="690" ht="13.5" customHeight="1">
      <c r="C690" s="2"/>
    </row>
    <row r="691" ht="13.5" customHeight="1">
      <c r="C691" s="2"/>
    </row>
    <row r="692" ht="13.5" customHeight="1">
      <c r="C692" s="2"/>
    </row>
    <row r="693" ht="13.5" customHeight="1">
      <c r="C693" s="2"/>
    </row>
    <row r="694" ht="13.5" customHeight="1">
      <c r="C694" s="2"/>
    </row>
    <row r="695" ht="13.5" customHeight="1">
      <c r="C695" s="2"/>
    </row>
    <row r="696" ht="13.5" customHeight="1">
      <c r="C696" s="2"/>
    </row>
    <row r="697" ht="13.5" customHeight="1">
      <c r="C697" s="2"/>
    </row>
    <row r="698" ht="13.5" customHeight="1">
      <c r="C698" s="2"/>
    </row>
    <row r="699" ht="13.5" customHeight="1">
      <c r="C699" s="2"/>
    </row>
    <row r="700" ht="13.5" customHeight="1">
      <c r="C700" s="2"/>
    </row>
    <row r="701" ht="13.5" customHeight="1">
      <c r="C701" s="2"/>
    </row>
    <row r="702" ht="13.5" customHeight="1">
      <c r="C702" s="2"/>
    </row>
    <row r="703" ht="13.5" customHeight="1">
      <c r="C703" s="2"/>
    </row>
    <row r="704" ht="13.5" customHeight="1">
      <c r="C704" s="2"/>
    </row>
    <row r="705" ht="13.5" customHeight="1">
      <c r="C705" s="2"/>
    </row>
    <row r="706" ht="13.5" customHeight="1">
      <c r="C706" s="2"/>
    </row>
    <row r="707" ht="13.5" customHeight="1">
      <c r="C707" s="2"/>
    </row>
    <row r="708" ht="13.5" customHeight="1">
      <c r="C708" s="2"/>
    </row>
    <row r="709" ht="13.5" customHeight="1">
      <c r="C709" s="2"/>
    </row>
    <row r="710" ht="13.5" customHeight="1">
      <c r="C710" s="2"/>
    </row>
    <row r="711" ht="13.5" customHeight="1">
      <c r="C711" s="2"/>
    </row>
    <row r="712" ht="13.5" customHeight="1">
      <c r="C712" s="2"/>
    </row>
    <row r="713" ht="13.5" customHeight="1">
      <c r="C713" s="2"/>
    </row>
    <row r="714" ht="13.5" customHeight="1">
      <c r="C714" s="2"/>
    </row>
    <row r="715" ht="13.5" customHeight="1">
      <c r="C715" s="2"/>
    </row>
    <row r="716" ht="13.5" customHeight="1">
      <c r="C716" s="2"/>
    </row>
    <row r="717" ht="13.5" customHeight="1">
      <c r="C717" s="2"/>
    </row>
    <row r="718" ht="13.5" customHeight="1">
      <c r="C718" s="2"/>
    </row>
    <row r="719" ht="13.5" customHeight="1">
      <c r="C719" s="2"/>
    </row>
    <row r="720" ht="13.5" customHeight="1">
      <c r="C720" s="2"/>
    </row>
    <row r="721" ht="13.5" customHeight="1">
      <c r="C721" s="2"/>
    </row>
    <row r="722" ht="13.5" customHeight="1">
      <c r="C722" s="2"/>
    </row>
    <row r="723" ht="13.5" customHeight="1">
      <c r="C723" s="2"/>
    </row>
    <row r="724" ht="13.5" customHeight="1">
      <c r="C724" s="2"/>
    </row>
    <row r="725" ht="13.5" customHeight="1">
      <c r="C725" s="2"/>
    </row>
    <row r="726" ht="13.5" customHeight="1">
      <c r="C726" s="2"/>
    </row>
    <row r="727" ht="13.5" customHeight="1">
      <c r="C727" s="2"/>
    </row>
    <row r="728" ht="13.5" customHeight="1">
      <c r="C728" s="2"/>
    </row>
    <row r="729" ht="13.5" customHeight="1">
      <c r="C729" s="2"/>
    </row>
    <row r="730" ht="13.5" customHeight="1">
      <c r="C730" s="2"/>
    </row>
    <row r="731" ht="13.5" customHeight="1">
      <c r="C731" s="2"/>
    </row>
    <row r="732" ht="13.5" customHeight="1">
      <c r="C732" s="2"/>
    </row>
    <row r="733" ht="13.5" customHeight="1">
      <c r="C733" s="2"/>
    </row>
    <row r="734" ht="13.5" customHeight="1">
      <c r="C734" s="2"/>
    </row>
    <row r="735" ht="13.5" customHeight="1">
      <c r="C735" s="2"/>
    </row>
    <row r="736" ht="13.5" customHeight="1">
      <c r="C736" s="2"/>
    </row>
    <row r="737" ht="13.5" customHeight="1">
      <c r="C737" s="2"/>
    </row>
    <row r="738" ht="13.5" customHeight="1">
      <c r="C738" s="2"/>
    </row>
    <row r="739" ht="13.5" customHeight="1">
      <c r="C739" s="2"/>
    </row>
    <row r="740" ht="13.5" customHeight="1">
      <c r="C740" s="2"/>
    </row>
    <row r="741" ht="13.5" customHeight="1">
      <c r="C741" s="2"/>
    </row>
    <row r="742" ht="13.5" customHeight="1">
      <c r="C742" s="2"/>
    </row>
    <row r="743" ht="13.5" customHeight="1">
      <c r="C743" s="2"/>
    </row>
    <row r="744" ht="13.5" customHeight="1">
      <c r="C744" s="2"/>
    </row>
    <row r="745" ht="13.5" customHeight="1">
      <c r="C745" s="2"/>
    </row>
    <row r="746" ht="13.5" customHeight="1">
      <c r="C746" s="2"/>
    </row>
    <row r="747" ht="13.5" customHeight="1">
      <c r="C747" s="2"/>
    </row>
    <row r="748" ht="13.5" customHeight="1">
      <c r="C748" s="2"/>
    </row>
    <row r="749" ht="13.5" customHeight="1">
      <c r="C749" s="2"/>
    </row>
    <row r="750" ht="13.5" customHeight="1">
      <c r="C750" s="2"/>
    </row>
    <row r="751" ht="13.5" customHeight="1">
      <c r="C751" s="2"/>
    </row>
    <row r="752" ht="13.5" customHeight="1">
      <c r="C752" s="2"/>
    </row>
    <row r="753" ht="13.5" customHeight="1">
      <c r="C753" s="2"/>
    </row>
    <row r="754" ht="13.5" customHeight="1">
      <c r="C754" s="2"/>
    </row>
    <row r="755" ht="13.5" customHeight="1">
      <c r="C755" s="2"/>
    </row>
    <row r="756" ht="13.5" customHeight="1">
      <c r="C756" s="2"/>
    </row>
    <row r="757" ht="13.5" customHeight="1">
      <c r="C757" s="2"/>
    </row>
    <row r="758" ht="13.5" customHeight="1">
      <c r="C758" s="2"/>
    </row>
    <row r="759" ht="13.5" customHeight="1">
      <c r="C759" s="2"/>
    </row>
    <row r="760" ht="13.5" customHeight="1">
      <c r="C760" s="2"/>
    </row>
    <row r="761" ht="13.5" customHeight="1">
      <c r="C761" s="2"/>
    </row>
    <row r="762" ht="13.5" customHeight="1">
      <c r="C762" s="2"/>
    </row>
    <row r="763" ht="13.5" customHeight="1">
      <c r="C763" s="2"/>
    </row>
    <row r="764" ht="13.5" customHeight="1">
      <c r="C764" s="2"/>
    </row>
    <row r="765" ht="13.5" customHeight="1">
      <c r="C765" s="2"/>
    </row>
    <row r="766" ht="13.5" customHeight="1">
      <c r="C766" s="2"/>
    </row>
    <row r="767" ht="13.5" customHeight="1">
      <c r="C767" s="2"/>
    </row>
    <row r="768" ht="13.5" customHeight="1">
      <c r="C768" s="2"/>
    </row>
    <row r="769" ht="13.5" customHeight="1">
      <c r="C769" s="2"/>
    </row>
    <row r="770" ht="13.5" customHeight="1">
      <c r="C770" s="2"/>
    </row>
    <row r="771" ht="13.5" customHeight="1">
      <c r="C771" s="2"/>
    </row>
    <row r="772" ht="13.5" customHeight="1">
      <c r="C772" s="2"/>
    </row>
    <row r="773" ht="13.5" customHeight="1">
      <c r="C773" s="2"/>
    </row>
    <row r="774" ht="13.5" customHeight="1">
      <c r="C774" s="2"/>
    </row>
    <row r="775" ht="13.5" customHeight="1">
      <c r="C775" s="2"/>
    </row>
    <row r="776" ht="13.5" customHeight="1">
      <c r="C776" s="2"/>
    </row>
    <row r="777" ht="13.5" customHeight="1">
      <c r="C777" s="2"/>
    </row>
    <row r="778" ht="13.5" customHeight="1">
      <c r="C778" s="2"/>
    </row>
    <row r="779" ht="13.5" customHeight="1">
      <c r="C779" s="2"/>
    </row>
    <row r="780" ht="13.5" customHeight="1">
      <c r="C780" s="2"/>
    </row>
    <row r="781" ht="13.5" customHeight="1">
      <c r="C781" s="2"/>
    </row>
    <row r="782" ht="13.5" customHeight="1">
      <c r="C782" s="2"/>
    </row>
    <row r="783" ht="13.5" customHeight="1">
      <c r="C783" s="2"/>
    </row>
    <row r="784" ht="13.5" customHeight="1">
      <c r="C784" s="2"/>
    </row>
    <row r="785" ht="13.5" customHeight="1">
      <c r="C785" s="2"/>
    </row>
    <row r="786" ht="13.5" customHeight="1">
      <c r="C786" s="2"/>
    </row>
    <row r="787" ht="13.5" customHeight="1">
      <c r="C787" s="2"/>
    </row>
    <row r="788" ht="13.5" customHeight="1">
      <c r="C788" s="2"/>
    </row>
    <row r="789" ht="13.5" customHeight="1">
      <c r="C789" s="2"/>
    </row>
    <row r="790" ht="13.5" customHeight="1">
      <c r="C790" s="2"/>
    </row>
    <row r="791" ht="13.5" customHeight="1">
      <c r="C791" s="2"/>
    </row>
    <row r="792" ht="13.5" customHeight="1">
      <c r="C792" s="2"/>
    </row>
    <row r="793" ht="13.5" customHeight="1">
      <c r="C793" s="2"/>
    </row>
    <row r="794" ht="13.5" customHeight="1">
      <c r="C794" s="2"/>
    </row>
    <row r="795" ht="13.5" customHeight="1">
      <c r="C795" s="2"/>
    </row>
    <row r="796" ht="13.5" customHeight="1">
      <c r="C796" s="2"/>
    </row>
    <row r="797" ht="13.5" customHeight="1">
      <c r="C797" s="2"/>
    </row>
    <row r="798" ht="13.5" customHeight="1">
      <c r="C798" s="2"/>
    </row>
    <row r="799" ht="13.5" customHeight="1">
      <c r="C799" s="2"/>
    </row>
    <row r="800" ht="13.5" customHeight="1">
      <c r="C800" s="2"/>
    </row>
    <row r="801" ht="13.5" customHeight="1">
      <c r="C801" s="2"/>
    </row>
    <row r="802" ht="13.5" customHeight="1">
      <c r="C802" s="2"/>
    </row>
    <row r="803" ht="13.5" customHeight="1">
      <c r="C803" s="2"/>
    </row>
    <row r="804" ht="13.5" customHeight="1">
      <c r="C804" s="2"/>
    </row>
    <row r="805" ht="13.5" customHeight="1">
      <c r="C805" s="2"/>
    </row>
    <row r="806" ht="13.5" customHeight="1">
      <c r="C806" s="2"/>
    </row>
    <row r="807" ht="13.5" customHeight="1">
      <c r="C807" s="2"/>
    </row>
    <row r="808" ht="13.5" customHeight="1">
      <c r="C808" s="2"/>
    </row>
    <row r="809" ht="13.5" customHeight="1">
      <c r="C809" s="2"/>
    </row>
    <row r="810" ht="13.5" customHeight="1">
      <c r="C810" s="2"/>
    </row>
    <row r="811" ht="13.5" customHeight="1">
      <c r="C811" s="2"/>
    </row>
    <row r="812" ht="13.5" customHeight="1">
      <c r="C812" s="2"/>
    </row>
    <row r="813" ht="13.5" customHeight="1">
      <c r="C813" s="2"/>
    </row>
    <row r="814" ht="13.5" customHeight="1">
      <c r="C814" s="2"/>
    </row>
    <row r="815" ht="13.5" customHeight="1">
      <c r="C815" s="2"/>
    </row>
    <row r="816" ht="13.5" customHeight="1">
      <c r="C816" s="2"/>
    </row>
    <row r="817" ht="13.5" customHeight="1">
      <c r="C817" s="2"/>
    </row>
    <row r="818" ht="13.5" customHeight="1">
      <c r="C818" s="2"/>
    </row>
    <row r="819" ht="13.5" customHeight="1">
      <c r="C819" s="2"/>
    </row>
    <row r="820" ht="13.5" customHeight="1">
      <c r="C820" s="2"/>
    </row>
    <row r="821" ht="13.5" customHeight="1">
      <c r="C821" s="2"/>
    </row>
    <row r="822" ht="13.5" customHeight="1">
      <c r="C822" s="2"/>
    </row>
    <row r="823" ht="13.5" customHeight="1">
      <c r="C823" s="2"/>
    </row>
    <row r="824" ht="13.5" customHeight="1">
      <c r="C824" s="2"/>
    </row>
    <row r="825" ht="13.5" customHeight="1">
      <c r="C825" s="2"/>
    </row>
    <row r="826" ht="13.5" customHeight="1">
      <c r="C826" s="2"/>
    </row>
    <row r="827" ht="13.5" customHeight="1">
      <c r="C827" s="2"/>
    </row>
    <row r="828" ht="13.5" customHeight="1">
      <c r="C828" s="2"/>
    </row>
    <row r="829" ht="13.5" customHeight="1">
      <c r="C829" s="2"/>
    </row>
    <row r="830" ht="13.5" customHeight="1">
      <c r="C830" s="2"/>
    </row>
    <row r="831" ht="13.5" customHeight="1">
      <c r="C831" s="2"/>
    </row>
    <row r="832" ht="13.5" customHeight="1">
      <c r="C832" s="2"/>
    </row>
    <row r="833" ht="13.5" customHeight="1">
      <c r="C833" s="2"/>
    </row>
    <row r="834" ht="13.5" customHeight="1">
      <c r="C834" s="2"/>
    </row>
    <row r="835" ht="13.5" customHeight="1">
      <c r="C835" s="2"/>
    </row>
    <row r="836" ht="13.5" customHeight="1">
      <c r="C836" s="2"/>
    </row>
    <row r="837" ht="13.5" customHeight="1">
      <c r="C837" s="2"/>
    </row>
    <row r="838" ht="13.5" customHeight="1">
      <c r="C838" s="2"/>
    </row>
    <row r="839" ht="13.5" customHeight="1">
      <c r="C839" s="2"/>
    </row>
    <row r="840" ht="13.5" customHeight="1">
      <c r="C840" s="2"/>
    </row>
    <row r="841" ht="13.5" customHeight="1">
      <c r="C841" s="2"/>
    </row>
    <row r="842" ht="13.5" customHeight="1">
      <c r="C842" s="2"/>
    </row>
    <row r="843" ht="13.5" customHeight="1">
      <c r="C843" s="2"/>
    </row>
    <row r="844" ht="13.5" customHeight="1">
      <c r="C844" s="2"/>
    </row>
    <row r="845" ht="13.5" customHeight="1">
      <c r="C845" s="2"/>
    </row>
    <row r="846" ht="13.5" customHeight="1">
      <c r="C846" s="2"/>
    </row>
    <row r="847" ht="13.5" customHeight="1">
      <c r="C847" s="2"/>
    </row>
    <row r="848" ht="13.5" customHeight="1">
      <c r="C848" s="2"/>
    </row>
    <row r="849" ht="13.5" customHeight="1">
      <c r="C849" s="2"/>
    </row>
    <row r="850" ht="13.5" customHeight="1">
      <c r="C850" s="2"/>
    </row>
    <row r="851" ht="13.5" customHeight="1">
      <c r="C851" s="2"/>
    </row>
    <row r="852" ht="13.5" customHeight="1">
      <c r="C852" s="2"/>
    </row>
    <row r="853" ht="13.5" customHeight="1">
      <c r="C853" s="2"/>
    </row>
    <row r="854" ht="13.5" customHeight="1">
      <c r="C854" s="2"/>
    </row>
    <row r="855" ht="13.5" customHeight="1">
      <c r="C855" s="2"/>
    </row>
    <row r="856" ht="13.5" customHeight="1">
      <c r="C856" s="2"/>
    </row>
    <row r="857" ht="13.5" customHeight="1">
      <c r="C857" s="2"/>
    </row>
    <row r="858" ht="13.5" customHeight="1">
      <c r="C858" s="2"/>
    </row>
    <row r="859" ht="13.5" customHeight="1">
      <c r="C859" s="2"/>
    </row>
    <row r="860" ht="13.5" customHeight="1">
      <c r="C860" s="2"/>
    </row>
    <row r="861" ht="13.5" customHeight="1">
      <c r="C861" s="2"/>
    </row>
    <row r="862" ht="13.5" customHeight="1">
      <c r="C862" s="2"/>
    </row>
    <row r="863" ht="13.5" customHeight="1">
      <c r="C863" s="2"/>
    </row>
    <row r="864" ht="13.5" customHeight="1">
      <c r="C864" s="2"/>
    </row>
    <row r="865" ht="13.5" customHeight="1">
      <c r="C865" s="2"/>
    </row>
    <row r="866" ht="13.5" customHeight="1">
      <c r="C866" s="2"/>
    </row>
    <row r="867" ht="13.5" customHeight="1">
      <c r="C867" s="2"/>
    </row>
    <row r="868" ht="13.5" customHeight="1">
      <c r="C868" s="2"/>
    </row>
    <row r="869" ht="13.5" customHeight="1">
      <c r="C869" s="2"/>
    </row>
    <row r="870" ht="13.5" customHeight="1">
      <c r="C870" s="2"/>
    </row>
    <row r="871" ht="13.5" customHeight="1">
      <c r="C871" s="2"/>
    </row>
    <row r="872" ht="13.5" customHeight="1">
      <c r="C872" s="2"/>
    </row>
    <row r="873" ht="13.5" customHeight="1">
      <c r="C873" s="2"/>
    </row>
    <row r="874" ht="13.5" customHeight="1">
      <c r="C874" s="2"/>
    </row>
    <row r="875" ht="13.5" customHeight="1">
      <c r="C875" s="2"/>
    </row>
    <row r="876" ht="13.5" customHeight="1">
      <c r="C876" s="2"/>
    </row>
    <row r="877" ht="13.5" customHeight="1">
      <c r="C877" s="2"/>
    </row>
    <row r="878" ht="13.5" customHeight="1">
      <c r="C878" s="2"/>
    </row>
    <row r="879" ht="13.5" customHeight="1">
      <c r="C879" s="2"/>
    </row>
    <row r="880" ht="13.5" customHeight="1">
      <c r="C880" s="2"/>
    </row>
    <row r="881" ht="13.5" customHeight="1">
      <c r="C881" s="2"/>
    </row>
    <row r="882" ht="13.5" customHeight="1">
      <c r="C882" s="2"/>
    </row>
    <row r="883" ht="13.5" customHeight="1">
      <c r="C883" s="2"/>
    </row>
    <row r="884" ht="13.5" customHeight="1">
      <c r="C884" s="2"/>
    </row>
    <row r="885" ht="13.5" customHeight="1">
      <c r="C885" s="2"/>
    </row>
    <row r="886" ht="13.5" customHeight="1">
      <c r="C886" s="2"/>
    </row>
    <row r="887" ht="13.5" customHeight="1">
      <c r="C887" s="2"/>
    </row>
    <row r="888" ht="13.5" customHeight="1">
      <c r="C888" s="2"/>
    </row>
    <row r="889" ht="13.5" customHeight="1">
      <c r="C889" s="2"/>
    </row>
    <row r="890" ht="13.5" customHeight="1">
      <c r="C890" s="2"/>
    </row>
    <row r="891" ht="13.5" customHeight="1">
      <c r="C891" s="2"/>
    </row>
    <row r="892" ht="13.5" customHeight="1">
      <c r="C892" s="2"/>
    </row>
    <row r="893" ht="13.5" customHeight="1">
      <c r="C893" s="2"/>
    </row>
    <row r="894" ht="13.5" customHeight="1">
      <c r="C894" s="2"/>
    </row>
    <row r="895" ht="13.5" customHeight="1">
      <c r="C895" s="2"/>
    </row>
    <row r="896" ht="13.5" customHeight="1">
      <c r="C896" s="2"/>
    </row>
    <row r="897" ht="13.5" customHeight="1">
      <c r="C897" s="2"/>
    </row>
    <row r="898" ht="13.5" customHeight="1">
      <c r="C898" s="2"/>
    </row>
    <row r="899" ht="13.5" customHeight="1">
      <c r="C899" s="2"/>
    </row>
    <row r="900" ht="13.5" customHeight="1">
      <c r="C900" s="2"/>
    </row>
    <row r="901" ht="13.5" customHeight="1">
      <c r="C901" s="2"/>
    </row>
    <row r="902" ht="13.5" customHeight="1">
      <c r="C902" s="2"/>
    </row>
    <row r="903" ht="13.5" customHeight="1">
      <c r="C903" s="2"/>
    </row>
    <row r="904" ht="13.5" customHeight="1">
      <c r="C904" s="2"/>
    </row>
    <row r="905" ht="13.5" customHeight="1">
      <c r="C905" s="2"/>
    </row>
    <row r="906" ht="13.5" customHeight="1">
      <c r="C906" s="2"/>
    </row>
    <row r="907" ht="13.5" customHeight="1">
      <c r="C907" s="2"/>
    </row>
    <row r="908" ht="13.5" customHeight="1">
      <c r="C908" s="2"/>
    </row>
    <row r="909" ht="13.5" customHeight="1">
      <c r="C909" s="2"/>
    </row>
    <row r="910" ht="13.5" customHeight="1">
      <c r="C910" s="2"/>
    </row>
    <row r="911" ht="13.5" customHeight="1">
      <c r="C911" s="2"/>
    </row>
    <row r="912" ht="13.5" customHeight="1">
      <c r="C912" s="2"/>
    </row>
    <row r="913" ht="13.5" customHeight="1">
      <c r="C913" s="2"/>
    </row>
    <row r="914" ht="13.5" customHeight="1">
      <c r="C914" s="2"/>
    </row>
    <row r="915" ht="13.5" customHeight="1">
      <c r="C915" s="2"/>
    </row>
    <row r="916" ht="13.5" customHeight="1">
      <c r="C916" s="2"/>
    </row>
    <row r="917" ht="13.5" customHeight="1">
      <c r="C917" s="2"/>
    </row>
    <row r="918" ht="13.5" customHeight="1">
      <c r="C918" s="2"/>
    </row>
    <row r="919" ht="13.5" customHeight="1">
      <c r="C919" s="2"/>
    </row>
    <row r="920" ht="13.5" customHeight="1">
      <c r="C920" s="2"/>
    </row>
    <row r="921" ht="13.5" customHeight="1">
      <c r="C921" s="2"/>
    </row>
    <row r="922" ht="13.5" customHeight="1">
      <c r="C922" s="2"/>
    </row>
    <row r="923" ht="13.5" customHeight="1">
      <c r="C923" s="2"/>
    </row>
    <row r="924" ht="13.5" customHeight="1">
      <c r="C924" s="2"/>
    </row>
    <row r="925" ht="13.5" customHeight="1">
      <c r="C925" s="2"/>
    </row>
    <row r="926" ht="13.5" customHeight="1">
      <c r="C926" s="2"/>
    </row>
    <row r="927" ht="13.5" customHeight="1">
      <c r="C927" s="2"/>
    </row>
    <row r="928" ht="13.5" customHeight="1">
      <c r="C928" s="2"/>
    </row>
    <row r="929" ht="13.5" customHeight="1">
      <c r="C929" s="2"/>
    </row>
    <row r="930" ht="13.5" customHeight="1">
      <c r="C930" s="2"/>
    </row>
    <row r="931" ht="13.5" customHeight="1">
      <c r="C931" s="2"/>
    </row>
    <row r="932" ht="13.5" customHeight="1">
      <c r="C932" s="2"/>
    </row>
    <row r="933" ht="13.5" customHeight="1">
      <c r="C933" s="2"/>
    </row>
    <row r="934" ht="13.5" customHeight="1">
      <c r="C934" s="2"/>
    </row>
    <row r="935" ht="13.5" customHeight="1">
      <c r="C935" s="2"/>
    </row>
    <row r="936" ht="13.5" customHeight="1">
      <c r="C936" s="2"/>
    </row>
    <row r="937" ht="13.5" customHeight="1">
      <c r="C937" s="2"/>
    </row>
    <row r="938" ht="13.5" customHeight="1">
      <c r="C938" s="2"/>
    </row>
    <row r="939" ht="13.5" customHeight="1">
      <c r="C939" s="2"/>
    </row>
    <row r="940" ht="13.5" customHeight="1">
      <c r="C940" s="2"/>
    </row>
    <row r="941" ht="13.5" customHeight="1">
      <c r="C941" s="2"/>
    </row>
    <row r="942" ht="13.5" customHeight="1">
      <c r="C942" s="2"/>
    </row>
    <row r="943" ht="13.5" customHeight="1">
      <c r="C943" s="2"/>
    </row>
    <row r="944" ht="13.5" customHeight="1">
      <c r="C944" s="2"/>
    </row>
    <row r="945" ht="13.5" customHeight="1">
      <c r="C945" s="2"/>
    </row>
    <row r="946" ht="13.5" customHeight="1">
      <c r="C946" s="2"/>
    </row>
    <row r="947" ht="13.5" customHeight="1">
      <c r="C947" s="2"/>
    </row>
    <row r="948" ht="13.5" customHeight="1">
      <c r="C948" s="2"/>
    </row>
    <row r="949" ht="13.5" customHeight="1">
      <c r="C949" s="2"/>
    </row>
    <row r="950" ht="13.5" customHeight="1">
      <c r="C950" s="2"/>
    </row>
    <row r="951" ht="13.5" customHeight="1">
      <c r="C951" s="2"/>
    </row>
    <row r="952" ht="13.5" customHeight="1">
      <c r="C952" s="2"/>
    </row>
    <row r="953" ht="13.5" customHeight="1">
      <c r="C953" s="2"/>
    </row>
    <row r="954" ht="13.5" customHeight="1">
      <c r="C954" s="2"/>
    </row>
    <row r="955" ht="13.5" customHeight="1">
      <c r="C955" s="2"/>
    </row>
    <row r="956" ht="13.5" customHeight="1">
      <c r="C956" s="2"/>
    </row>
    <row r="957" ht="13.5" customHeight="1">
      <c r="C957" s="2"/>
    </row>
    <row r="958" ht="13.5" customHeight="1">
      <c r="C958" s="2"/>
    </row>
    <row r="959" ht="13.5" customHeight="1">
      <c r="C959" s="2"/>
    </row>
    <row r="960" ht="13.5" customHeight="1">
      <c r="C960" s="2"/>
    </row>
    <row r="961" ht="13.5" customHeight="1">
      <c r="C961" s="2"/>
    </row>
    <row r="962" ht="13.5" customHeight="1">
      <c r="C962" s="2"/>
    </row>
    <row r="963" ht="13.5" customHeight="1">
      <c r="C963" s="2"/>
    </row>
    <row r="964" ht="13.5" customHeight="1">
      <c r="C964" s="2"/>
    </row>
    <row r="965" ht="13.5" customHeight="1">
      <c r="C965" s="2"/>
    </row>
    <row r="966" ht="13.5" customHeight="1">
      <c r="C966" s="2"/>
    </row>
    <row r="967" ht="13.5" customHeight="1">
      <c r="C967" s="2"/>
    </row>
    <row r="968" ht="13.5" customHeight="1">
      <c r="C968" s="2"/>
    </row>
    <row r="969" ht="13.5" customHeight="1">
      <c r="C969" s="2"/>
    </row>
    <row r="970" ht="13.5" customHeight="1">
      <c r="C970" s="2"/>
    </row>
    <row r="971" ht="13.5" customHeight="1">
      <c r="C971" s="2"/>
    </row>
    <row r="972" ht="13.5" customHeight="1">
      <c r="C972" s="2"/>
    </row>
    <row r="973" ht="13.5" customHeight="1">
      <c r="C973" s="2"/>
    </row>
    <row r="974" ht="13.5" customHeight="1">
      <c r="C974" s="2"/>
    </row>
    <row r="975" ht="13.5" customHeight="1">
      <c r="C975" s="2"/>
    </row>
    <row r="976" ht="13.5" customHeight="1">
      <c r="C976" s="2"/>
    </row>
    <row r="977" ht="13.5" customHeight="1">
      <c r="C977" s="2"/>
    </row>
    <row r="978" ht="13.5" customHeight="1">
      <c r="C978" s="2"/>
    </row>
    <row r="979" ht="13.5" customHeight="1">
      <c r="C979" s="2"/>
    </row>
    <row r="980" ht="13.5" customHeight="1">
      <c r="C980" s="2"/>
    </row>
    <row r="981" ht="13.5" customHeight="1">
      <c r="C981" s="2"/>
    </row>
    <row r="982" ht="13.5" customHeight="1">
      <c r="C982" s="2"/>
    </row>
    <row r="983" ht="13.5" customHeight="1">
      <c r="C983" s="2"/>
    </row>
    <row r="984" ht="13.5" customHeight="1">
      <c r="C984" s="2"/>
    </row>
    <row r="985" ht="13.5" customHeight="1">
      <c r="C985" s="2"/>
    </row>
    <row r="986" ht="13.5" customHeight="1">
      <c r="C986" s="2"/>
    </row>
    <row r="987" ht="13.5" customHeight="1">
      <c r="C987" s="2"/>
    </row>
    <row r="988" ht="13.5" customHeight="1">
      <c r="C988" s="2"/>
    </row>
    <row r="989" ht="13.5" customHeight="1">
      <c r="C989" s="2"/>
    </row>
    <row r="990" ht="13.5" customHeight="1">
      <c r="C990" s="2"/>
    </row>
    <row r="991" ht="13.5" customHeight="1">
      <c r="C991" s="2"/>
    </row>
    <row r="992" ht="13.5" customHeight="1">
      <c r="C992" s="2"/>
    </row>
    <row r="993" ht="13.5" customHeight="1">
      <c r="C993" s="2"/>
    </row>
    <row r="994" ht="13.5" customHeight="1">
      <c r="C994" s="2"/>
    </row>
    <row r="995" ht="13.5" customHeight="1">
      <c r="C995" s="2"/>
    </row>
    <row r="996" ht="13.5" customHeight="1">
      <c r="C996" s="2"/>
    </row>
    <row r="997" ht="13.5" customHeight="1">
      <c r="C997" s="2"/>
    </row>
    <row r="998" ht="13.5" customHeight="1">
      <c r="C998" s="2"/>
    </row>
    <row r="999" ht="13.5" customHeight="1">
      <c r="C999" s="2"/>
    </row>
    <row r="1000" ht="13.5" customHeight="1">
      <c r="C1000" s="2"/>
    </row>
  </sheetData>
  <mergeCells count="1">
    <mergeCell ref="A1:C1"/>
  </mergeCells>
  <hyperlinks>
    <hyperlink display="Master Data" location="'Master Data'!A1" ref="B4"/>
    <hyperlink display="Matriks Asesmen" location="'Matriks Asesmen'!A1" ref="B5"/>
    <hyperlink display="0. Daftar Kelengkapan Portofolio" location="'0.Daftar Kelengkapan Portofolio'!A1" ref="B6"/>
    <hyperlink display="1. Portofolio MK" location="'1.Portofolio MK'!A1" ref="B7"/>
    <hyperlink display="2. RPS" location="'2.RPS'!A1" ref="B8"/>
    <hyperlink display="3. Kontrak Kuliah" location="'3.Kontrak Kuliah'!A1" ref="B9"/>
    <hyperlink display="4. Presensi SIPA" location="'4.Presensi SIPA'!A1" ref="B10"/>
    <hyperlink display="5. Rekap Presensi" location="'5.Rekap Presensi'!A1" ref="B11"/>
    <hyperlink display="6. Soal Ujian" location="'6.Soal Ujian'!A1" ref="B12"/>
    <hyperlink display="7. Rekap Nilai" location="'7.Rekap Nilai'!A1" ref="B13"/>
    <hyperlink display="8. CPMK A" location="null!A1" ref="B14"/>
    <hyperlink display="9. CPMK B" location="null!A1" ref="B15"/>
    <hyperlink display="10. CPMK C" location="null!A1" ref="B16"/>
    <hyperlink display="11. CPMK D" location="null!A1" ref="B17"/>
    <hyperlink display="12. CPMK E" location="null!A1" ref="B18"/>
    <hyperlink display="13. Laporan OBE" location="'13. Laporan OBE'!A1" ref="B19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39.38"/>
    <col customWidth="1" min="3" max="3" width="39.13"/>
    <col customWidth="1" min="4" max="4" width="4.5"/>
    <col customWidth="1" min="5" max="5" width="14.25"/>
    <col customWidth="1" min="6" max="7" width="9.0"/>
    <col customWidth="1" min="8" max="8" width="9.25"/>
    <col customWidth="1" min="9" max="10" width="11.75"/>
    <col customWidth="1" min="11" max="11" width="6.0"/>
    <col customWidth="1" min="12" max="12" width="7.25"/>
    <col customWidth="1" min="13" max="13" width="6.75"/>
    <col customWidth="1" min="14" max="26" width="9.0"/>
  </cols>
  <sheetData>
    <row r="1" ht="15.0" customHeight="1">
      <c r="A1" s="7"/>
      <c r="B1" s="8" t="s">
        <v>47</v>
      </c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1"/>
      <c r="B2" s="12"/>
      <c r="C2" s="13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14" t="s">
        <v>48</v>
      </c>
      <c r="B3" s="15" t="s">
        <v>49</v>
      </c>
      <c r="C3" s="16"/>
      <c r="D3" s="10"/>
      <c r="E3" s="17"/>
      <c r="F3" s="18"/>
      <c r="G3" s="18"/>
      <c r="H3" s="18"/>
      <c r="I3" s="18"/>
      <c r="J3" s="18"/>
      <c r="K3" s="18"/>
      <c r="L3" s="18"/>
      <c r="M3" s="18"/>
      <c r="N3" s="18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A4" s="11" t="s">
        <v>50</v>
      </c>
      <c r="B4" s="12" t="s">
        <v>51</v>
      </c>
      <c r="C4" s="19"/>
      <c r="D4" s="20"/>
      <c r="E4" s="21"/>
      <c r="F4" s="22"/>
      <c r="G4" s="22"/>
      <c r="H4" s="22"/>
      <c r="I4" s="22"/>
      <c r="J4" s="22"/>
      <c r="K4" s="22"/>
      <c r="L4" s="22"/>
      <c r="M4" s="23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4.25" customHeight="1">
      <c r="A5" s="11" t="s">
        <v>52</v>
      </c>
      <c r="B5" s="12" t="s">
        <v>53</v>
      </c>
      <c r="C5" s="19"/>
      <c r="D5" s="10"/>
      <c r="E5" s="21"/>
      <c r="F5" s="24"/>
      <c r="G5" s="24"/>
      <c r="H5" s="24"/>
      <c r="I5" s="24"/>
      <c r="J5" s="24"/>
      <c r="K5" s="24"/>
      <c r="L5" s="24"/>
      <c r="M5" s="25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11" t="s">
        <v>54</v>
      </c>
      <c r="B6" s="12" t="s">
        <v>55</v>
      </c>
      <c r="C6" s="26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1" t="s">
        <v>56</v>
      </c>
      <c r="B7" s="12" t="s">
        <v>57</v>
      </c>
      <c r="C7" s="2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11" t="s">
        <v>58</v>
      </c>
      <c r="B8" s="27" t="s">
        <v>59</v>
      </c>
      <c r="C8" s="2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11" t="s">
        <v>60</v>
      </c>
      <c r="B9" s="12" t="s">
        <v>61</v>
      </c>
      <c r="C9" s="26"/>
      <c r="D9" s="10"/>
      <c r="E9" s="10"/>
      <c r="F9" s="20"/>
      <c r="G9" s="20"/>
      <c r="H9" s="20"/>
      <c r="I9" s="20"/>
      <c r="J9" s="2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11" t="s">
        <v>62</v>
      </c>
      <c r="B10" s="12" t="s">
        <v>63</v>
      </c>
      <c r="C10" s="19"/>
      <c r="D10" s="10"/>
      <c r="E10" s="10"/>
      <c r="F10" s="20"/>
      <c r="G10" s="20"/>
      <c r="H10" s="20"/>
      <c r="I10" s="20"/>
      <c r="J10" s="2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11" t="s">
        <v>64</v>
      </c>
      <c r="B11" s="12" t="s">
        <v>65</v>
      </c>
      <c r="C11" s="1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11" t="s">
        <v>66</v>
      </c>
      <c r="B12" s="12" t="s">
        <v>67</v>
      </c>
      <c r="C12" s="1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11" t="s">
        <v>68</v>
      </c>
      <c r="B13" s="28" t="s">
        <v>69</v>
      </c>
      <c r="C13" s="2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30" t="s">
        <v>70</v>
      </c>
      <c r="B14" s="31" t="s">
        <v>71</v>
      </c>
      <c r="C14" s="32"/>
      <c r="D14" s="33"/>
      <c r="E14" s="10"/>
      <c r="F14" s="34"/>
      <c r="G14" s="34"/>
      <c r="H14" s="34"/>
      <c r="I14" s="34"/>
      <c r="J14" s="34"/>
      <c r="K14" s="34"/>
      <c r="L14" s="10"/>
      <c r="M14" s="35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30" t="s">
        <v>72</v>
      </c>
      <c r="B15" s="31" t="s">
        <v>73</v>
      </c>
      <c r="C15" s="32" t="s">
        <v>74</v>
      </c>
      <c r="D15" s="33"/>
      <c r="E15" s="10"/>
      <c r="F15" s="34"/>
      <c r="G15" s="34"/>
      <c r="H15" s="34"/>
      <c r="I15" s="34"/>
      <c r="J15" s="34"/>
      <c r="K15" s="34"/>
      <c r="L15" s="10"/>
      <c r="M15" s="35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30" t="s">
        <v>75</v>
      </c>
      <c r="B16" s="31" t="s">
        <v>76</v>
      </c>
      <c r="C16" s="32" t="s">
        <v>77</v>
      </c>
      <c r="D16" s="33"/>
      <c r="E16" s="10"/>
      <c r="F16" s="34"/>
      <c r="G16" s="34"/>
      <c r="H16" s="34"/>
      <c r="I16" s="34"/>
      <c r="J16" s="34"/>
      <c r="K16" s="34"/>
      <c r="L16" s="10"/>
      <c r="M16" s="35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30" t="s">
        <v>78</v>
      </c>
      <c r="B17" s="31" t="s">
        <v>79</v>
      </c>
      <c r="C17" s="32" t="s">
        <v>80</v>
      </c>
      <c r="D17" s="33"/>
      <c r="E17" s="10"/>
      <c r="F17" s="34"/>
      <c r="G17" s="34"/>
      <c r="H17" s="34"/>
      <c r="I17" s="34"/>
      <c r="J17" s="34"/>
      <c r="K17" s="34"/>
      <c r="L17" s="10"/>
      <c r="M17" s="35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30"/>
      <c r="B18" s="36"/>
      <c r="C18" s="37"/>
      <c r="D18" s="38"/>
      <c r="E18" s="10"/>
      <c r="F18" s="39"/>
      <c r="G18" s="39"/>
      <c r="H18" s="39"/>
      <c r="I18" s="39"/>
      <c r="J18" s="39"/>
      <c r="K18" s="39"/>
      <c r="L18" s="10"/>
      <c r="M18" s="4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30"/>
      <c r="B19" s="41" t="s">
        <v>81</v>
      </c>
      <c r="C19" s="37"/>
      <c r="D19" s="42"/>
      <c r="E19" s="10"/>
      <c r="F19" s="39"/>
      <c r="G19" s="39"/>
      <c r="H19" s="39"/>
      <c r="I19" s="39"/>
      <c r="J19" s="39"/>
      <c r="K19" s="39"/>
      <c r="L19" s="10"/>
      <c r="M19" s="34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43" t="s">
        <v>82</v>
      </c>
      <c r="B20" s="44" t="s">
        <v>83</v>
      </c>
      <c r="C20" s="45" t="s">
        <v>84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46">
        <v>1.0</v>
      </c>
      <c r="B21" s="47"/>
      <c r="C21" s="48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46">
        <v>2.0</v>
      </c>
      <c r="B22" s="47"/>
      <c r="C22" s="48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46">
        <v>3.0</v>
      </c>
      <c r="B23" s="47"/>
      <c r="C23" s="48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46">
        <v>4.0</v>
      </c>
      <c r="B24" s="47"/>
      <c r="C24" s="48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46">
        <v>5.0</v>
      </c>
      <c r="B25" s="47"/>
      <c r="C25" s="48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46">
        <v>6.0</v>
      </c>
      <c r="B26" s="47"/>
      <c r="C26" s="48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46">
        <v>7.0</v>
      </c>
      <c r="B27" s="47"/>
      <c r="C27" s="48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46">
        <v>8.0</v>
      </c>
      <c r="B28" s="47"/>
      <c r="C28" s="48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46">
        <v>9.0</v>
      </c>
      <c r="B29" s="47"/>
      <c r="C29" s="48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46">
        <v>10.0</v>
      </c>
      <c r="B30" s="47"/>
      <c r="C30" s="48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46">
        <v>11.0</v>
      </c>
      <c r="B31" s="47"/>
      <c r="C31" s="48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46">
        <v>12.0</v>
      </c>
      <c r="B32" s="47"/>
      <c r="C32" s="48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46">
        <v>13.0</v>
      </c>
      <c r="B33" s="47"/>
      <c r="C33" s="48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46">
        <v>14.0</v>
      </c>
      <c r="B34" s="47"/>
      <c r="C34" s="48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46">
        <v>15.0</v>
      </c>
      <c r="B35" s="47"/>
      <c r="C35" s="48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46">
        <v>16.0</v>
      </c>
      <c r="B36" s="47"/>
      <c r="C36" s="48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46">
        <v>17.0</v>
      </c>
      <c r="B37" s="47"/>
      <c r="C37" s="48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46">
        <v>18.0</v>
      </c>
      <c r="B38" s="47"/>
      <c r="C38" s="48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46">
        <v>19.0</v>
      </c>
      <c r="B39" s="47"/>
      <c r="C39" s="48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46">
        <v>20.0</v>
      </c>
      <c r="B40" s="47"/>
      <c r="C40" s="48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46">
        <v>21.0</v>
      </c>
      <c r="B41" s="47"/>
      <c r="C41" s="48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46">
        <v>22.0</v>
      </c>
      <c r="B42" s="47"/>
      <c r="C42" s="48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46">
        <v>23.0</v>
      </c>
      <c r="B43" s="47"/>
      <c r="C43" s="48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46">
        <v>24.0</v>
      </c>
      <c r="B44" s="47"/>
      <c r="C44" s="48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46">
        <v>25.0</v>
      </c>
      <c r="B45" s="47"/>
      <c r="C45" s="48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46">
        <v>26.0</v>
      </c>
      <c r="B46" s="47"/>
      <c r="C46" s="48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46">
        <v>27.0</v>
      </c>
      <c r="B47" s="47"/>
      <c r="C47" s="48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46">
        <v>28.0</v>
      </c>
      <c r="B48" s="47"/>
      <c r="C48" s="48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46">
        <v>29.0</v>
      </c>
      <c r="B49" s="47"/>
      <c r="C49" s="48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46">
        <v>30.0</v>
      </c>
      <c r="B50" s="47"/>
      <c r="C50" s="48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46">
        <v>31.0</v>
      </c>
      <c r="B51" s="47"/>
      <c r="C51" s="48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46">
        <v>32.0</v>
      </c>
      <c r="B52" s="47"/>
      <c r="C52" s="48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46">
        <v>33.0</v>
      </c>
      <c r="B53" s="47"/>
      <c r="C53" s="48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46">
        <v>34.0</v>
      </c>
      <c r="B54" s="47"/>
      <c r="C54" s="48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46">
        <v>35.0</v>
      </c>
      <c r="B55" s="47"/>
      <c r="C55" s="48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46">
        <v>36.0</v>
      </c>
      <c r="B56" s="47"/>
      <c r="C56" s="48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46">
        <v>37.0</v>
      </c>
      <c r="B57" s="47"/>
      <c r="C57" s="48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46">
        <v>38.0</v>
      </c>
      <c r="B58" s="47"/>
      <c r="C58" s="48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46">
        <v>39.0</v>
      </c>
      <c r="B59" s="47"/>
      <c r="C59" s="48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46">
        <v>40.0</v>
      </c>
      <c r="B60" s="47"/>
      <c r="C60" s="48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46">
        <v>41.0</v>
      </c>
      <c r="B61" s="47"/>
      <c r="C61" s="48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46">
        <v>42.0</v>
      </c>
      <c r="B62" s="47"/>
      <c r="C62" s="48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46">
        <v>43.0</v>
      </c>
      <c r="B63" s="47"/>
      <c r="C63" s="48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46">
        <v>44.0</v>
      </c>
      <c r="B64" s="47"/>
      <c r="C64" s="48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46">
        <v>45.0</v>
      </c>
      <c r="B65" s="47"/>
      <c r="C65" s="48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46">
        <v>46.0</v>
      </c>
      <c r="B66" s="47"/>
      <c r="C66" s="48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46">
        <v>47.0</v>
      </c>
      <c r="B67" s="47"/>
      <c r="C67" s="48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46">
        <v>48.0</v>
      </c>
      <c r="B68" s="47"/>
      <c r="C68" s="48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46">
        <v>49.0</v>
      </c>
      <c r="B69" s="47"/>
      <c r="C69" s="48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46">
        <v>50.0</v>
      </c>
      <c r="B70" s="47"/>
      <c r="C70" s="48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46">
        <v>51.0</v>
      </c>
      <c r="B71" s="47"/>
      <c r="C71" s="48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46">
        <v>52.0</v>
      </c>
      <c r="B72" s="47"/>
      <c r="C72" s="48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46">
        <v>53.0</v>
      </c>
      <c r="B73" s="47"/>
      <c r="C73" s="48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46">
        <v>54.0</v>
      </c>
      <c r="B74" s="47"/>
      <c r="C74" s="48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46">
        <v>55.0</v>
      </c>
      <c r="B75" s="47"/>
      <c r="C75" s="48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</sheetData>
  <mergeCells count="3">
    <mergeCell ref="B1:C1"/>
    <mergeCell ref="B18:C18"/>
    <mergeCell ref="B19:C19"/>
  </mergeCells>
  <printOptions/>
  <pageMargins bottom="0.7480314960629921" footer="0.0" header="0.0" left="0.7086614173228347" right="0.7086614173228347" top="1.1811023622047245"/>
  <pageSetup fitToHeight="0"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2.63" defaultRowHeight="15.0"/>
  <cols>
    <col customWidth="1" min="1" max="1" width="23.5"/>
    <col customWidth="1" min="3" max="6" width="10.88"/>
    <col customWidth="1" min="7" max="26" width="8.75"/>
  </cols>
  <sheetData>
    <row r="1" ht="27.0" customHeight="1">
      <c r="A1" s="49" t="s">
        <v>85</v>
      </c>
      <c r="B1" s="50"/>
      <c r="C1" s="50"/>
      <c r="D1" s="50"/>
      <c r="E1" s="50"/>
      <c r="F1" s="50"/>
      <c r="G1" s="9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25.5" customHeight="1">
      <c r="A2" s="52" t="s">
        <v>86</v>
      </c>
      <c r="B2" s="53" t="s">
        <v>87</v>
      </c>
      <c r="C2" s="53" t="s">
        <v>88</v>
      </c>
      <c r="D2" s="53" t="s">
        <v>89</v>
      </c>
      <c r="E2" s="53" t="s">
        <v>90</v>
      </c>
      <c r="F2" s="53" t="s">
        <v>91</v>
      </c>
      <c r="G2" s="52" t="s">
        <v>92</v>
      </c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32.25" customHeight="1">
      <c r="A3" s="54" t="s">
        <v>93</v>
      </c>
      <c r="B3" s="55"/>
      <c r="C3" s="55"/>
      <c r="D3" s="55"/>
      <c r="E3" s="55"/>
      <c r="F3" s="55"/>
      <c r="G3" s="56">
        <f t="shared" ref="G3:G13" si="1">SUM(B3:F3)</f>
        <v>0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15.75" customHeight="1">
      <c r="A4" s="57" t="s">
        <v>94</v>
      </c>
      <c r="B4" s="58">
        <v>0.1</v>
      </c>
      <c r="C4" s="58">
        <v>0.15</v>
      </c>
      <c r="D4" s="59"/>
      <c r="E4" s="59"/>
      <c r="F4" s="59"/>
      <c r="G4" s="56">
        <f t="shared" si="1"/>
        <v>0.25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5.75" customHeight="1">
      <c r="A5" s="57" t="s">
        <v>95</v>
      </c>
      <c r="B5" s="58">
        <v>0.1</v>
      </c>
      <c r="C5" s="58">
        <v>0.1</v>
      </c>
      <c r="D5" s="58">
        <v>0.1</v>
      </c>
      <c r="E5" s="58"/>
      <c r="F5" s="58"/>
      <c r="G5" s="56">
        <f t="shared" si="1"/>
        <v>0.3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5.75" customHeight="1">
      <c r="A6" s="60" t="s">
        <v>96</v>
      </c>
      <c r="B6" s="58">
        <v>0.05</v>
      </c>
      <c r="C6" s="58">
        <v>0.05</v>
      </c>
      <c r="D6" s="58">
        <v>0.05</v>
      </c>
      <c r="E6" s="59"/>
      <c r="F6" s="59"/>
      <c r="G6" s="56">
        <f t="shared" si="1"/>
        <v>0.15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15.75" customHeight="1">
      <c r="A7" s="60" t="s">
        <v>97</v>
      </c>
      <c r="B7" s="58">
        <v>0.05</v>
      </c>
      <c r="C7" s="59"/>
      <c r="D7" s="59"/>
      <c r="E7" s="59"/>
      <c r="F7" s="59"/>
      <c r="G7" s="56">
        <f t="shared" si="1"/>
        <v>0.05</v>
      </c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5.75" customHeight="1">
      <c r="A8" s="60" t="s">
        <v>98</v>
      </c>
      <c r="B8" s="59"/>
      <c r="C8" s="58">
        <v>0.05</v>
      </c>
      <c r="D8" s="58"/>
      <c r="E8" s="59"/>
      <c r="F8" s="59"/>
      <c r="G8" s="56">
        <f t="shared" si="1"/>
        <v>0.05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15.75" customHeight="1">
      <c r="A9" s="60" t="s">
        <v>99</v>
      </c>
      <c r="B9" s="59"/>
      <c r="C9" s="58">
        <v>0.05</v>
      </c>
      <c r="D9" s="58">
        <v>0.05</v>
      </c>
      <c r="E9" s="59"/>
      <c r="F9" s="59"/>
      <c r="G9" s="56">
        <f t="shared" si="1"/>
        <v>0.1</v>
      </c>
      <c r="H9" s="6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15.75" customHeight="1">
      <c r="A10" s="60" t="s">
        <v>100</v>
      </c>
      <c r="B10" s="59"/>
      <c r="C10" s="58">
        <v>0.05</v>
      </c>
      <c r="D10" s="58">
        <v>0.05</v>
      </c>
      <c r="E10" s="59"/>
      <c r="F10" s="59"/>
      <c r="G10" s="56">
        <f t="shared" si="1"/>
        <v>0.1</v>
      </c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15.75" customHeight="1">
      <c r="A11" s="57" t="s">
        <v>101</v>
      </c>
      <c r="B11" s="59"/>
      <c r="C11" s="59"/>
      <c r="D11" s="59"/>
      <c r="E11" s="59"/>
      <c r="F11" s="59"/>
      <c r="G11" s="56">
        <f t="shared" si="1"/>
        <v>0</v>
      </c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15.75" customHeight="1">
      <c r="A12" s="57" t="s">
        <v>101</v>
      </c>
      <c r="B12" s="59"/>
      <c r="C12" s="59"/>
      <c r="D12" s="59"/>
      <c r="E12" s="59"/>
      <c r="F12" s="59"/>
      <c r="G12" s="56">
        <f t="shared" si="1"/>
        <v>0</v>
      </c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15.75" customHeight="1">
      <c r="A13" s="57" t="s">
        <v>101</v>
      </c>
      <c r="B13" s="59"/>
      <c r="C13" s="59"/>
      <c r="D13" s="59"/>
      <c r="E13" s="59"/>
      <c r="F13" s="59"/>
      <c r="G13" s="56">
        <f t="shared" si="1"/>
        <v>0</v>
      </c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15.75" customHeight="1">
      <c r="A14" s="62" t="s">
        <v>102</v>
      </c>
      <c r="B14" s="63">
        <f t="shared" ref="B14:G14" si="2">SUM(B4:B13)</f>
        <v>0.3</v>
      </c>
      <c r="C14" s="63">
        <f t="shared" si="2"/>
        <v>0.45</v>
      </c>
      <c r="D14" s="63">
        <f t="shared" si="2"/>
        <v>0.25</v>
      </c>
      <c r="E14" s="63">
        <f t="shared" si="2"/>
        <v>0</v>
      </c>
      <c r="F14" s="63">
        <f t="shared" si="2"/>
        <v>0</v>
      </c>
      <c r="G14" s="63">
        <f t="shared" si="2"/>
        <v>1</v>
      </c>
      <c r="H14" s="51"/>
      <c r="I14" s="51"/>
      <c r="J14" s="51"/>
      <c r="K14" s="51"/>
      <c r="L14" s="61"/>
      <c r="M14" s="61"/>
      <c r="N14" s="61"/>
      <c r="O14" s="61"/>
      <c r="P14" s="6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15.75" customHeight="1">
      <c r="A15" s="64"/>
      <c r="B15" s="64"/>
      <c r="C15" s="64"/>
      <c r="D15" s="64"/>
      <c r="E15" s="64"/>
      <c r="F15" s="64"/>
      <c r="G15" s="64"/>
      <c r="H15" s="64"/>
      <c r="I15" s="64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15.75" customHeight="1">
      <c r="A18" s="65"/>
      <c r="B18" s="51"/>
      <c r="C18" s="51"/>
      <c r="D18" s="65"/>
      <c r="E18" s="65"/>
      <c r="F18" s="65"/>
      <c r="G18" s="65"/>
      <c r="H18" s="65"/>
      <c r="I18" s="65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15.75" customHeight="1">
      <c r="A19" s="51"/>
      <c r="B19" s="51"/>
      <c r="C19" s="51"/>
      <c r="D19" s="65"/>
      <c r="E19" s="65"/>
      <c r="F19" s="65"/>
      <c r="G19" s="65"/>
      <c r="H19" s="65"/>
      <c r="I19" s="65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15.75" customHeight="1">
      <c r="A20" s="51"/>
      <c r="B20" s="51"/>
      <c r="C20" s="51"/>
      <c r="D20" s="65"/>
      <c r="E20" s="65"/>
      <c r="F20" s="65"/>
      <c r="G20" s="65"/>
      <c r="H20" s="65"/>
      <c r="I20" s="65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51"/>
      <c r="B21" s="51"/>
      <c r="C21" s="51"/>
      <c r="D21" s="65"/>
      <c r="E21" s="65"/>
      <c r="F21" s="65"/>
      <c r="G21" s="65"/>
      <c r="H21" s="65"/>
      <c r="I21" s="65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51"/>
      <c r="B22" s="51"/>
      <c r="C22" s="61"/>
      <c r="D22" s="61"/>
      <c r="E22" s="51"/>
      <c r="F22" s="51"/>
      <c r="G22" s="61"/>
      <c r="H22" s="51"/>
      <c r="I22" s="6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5.75" customHeight="1">
      <c r="A23" s="51"/>
      <c r="B23" s="51"/>
      <c r="C23" s="61"/>
      <c r="D23" s="61"/>
      <c r="E23" s="51"/>
      <c r="F23" s="51"/>
      <c r="G23" s="61"/>
      <c r="H23" s="61"/>
      <c r="I23" s="6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75" customHeight="1">
      <c r="A24" s="51"/>
      <c r="B24" s="51"/>
      <c r="C24" s="51"/>
      <c r="D24" s="51"/>
      <c r="E24" s="61"/>
      <c r="F24" s="61"/>
      <c r="G24" s="51"/>
      <c r="H24" s="51"/>
      <c r="I24" s="6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75" customHeight="1">
      <c r="A25" s="51"/>
      <c r="B25" s="51"/>
      <c r="C25" s="51"/>
      <c r="D25" s="51"/>
      <c r="E25" s="61"/>
      <c r="F25" s="61"/>
      <c r="G25" s="51"/>
      <c r="H25" s="51"/>
      <c r="I25" s="6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51"/>
      <c r="B26" s="51"/>
      <c r="C26" s="51"/>
      <c r="D26" s="51"/>
      <c r="E26" s="61"/>
      <c r="F26" s="61"/>
      <c r="G26" s="51"/>
      <c r="H26" s="51"/>
      <c r="I26" s="6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75" customHeight="1">
      <c r="A27" s="51"/>
      <c r="B27" s="51"/>
      <c r="C27" s="61"/>
      <c r="D27" s="61"/>
      <c r="E27" s="61"/>
      <c r="F27" s="61"/>
      <c r="G27" s="61"/>
      <c r="H27" s="61"/>
      <c r="I27" s="6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5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5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5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5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5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5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5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5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5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5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5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5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5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5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5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5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5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5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5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5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5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5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5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5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5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5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5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5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5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5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5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5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5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5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5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5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5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5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5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5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5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5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5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5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5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5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5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5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5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5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5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5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5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5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5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5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5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5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5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5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5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5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5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5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5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5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5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5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5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5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5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5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5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5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5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5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5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5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5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5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5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5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5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5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5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5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5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5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5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5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5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5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5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5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5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5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5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5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5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5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5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5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5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5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5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5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5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5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5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5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5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5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5.7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5.7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5.7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5.7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5.7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5.7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5.7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5.7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5.7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5.7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5.7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5.7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5.7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5.7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5.7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5.7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5.7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5.7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5.7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5.7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5.7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5.7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5.7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ht="15.75" customHeight="1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 ht="15.75" customHeight="1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  <row r="1003" ht="15.75" customHeight="1">
      <c r="A1003" s="51"/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</row>
    <row r="1004" ht="15.75" customHeight="1">
      <c r="A1004" s="51"/>
      <c r="B1004" s="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</row>
    <row r="1005" ht="15.75" customHeight="1">
      <c r="A1005" s="51"/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</row>
    <row r="1006" ht="15.75" customHeight="1">
      <c r="A1006" s="51"/>
      <c r="B1006" s="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</row>
  </sheetData>
  <mergeCells count="1">
    <mergeCell ref="A1:G1"/>
  </mergeCells>
  <printOptions horizontalCentered="1"/>
  <pageMargins bottom="0.7480314960629921" footer="0.0" header="0.0" left="0.7086614173228347" right="0.7086614173228347" top="1.1811023622047245"/>
  <pageSetup fitToHeight="0"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9.13"/>
    <col customWidth="1" min="3" max="3" width="32.63"/>
    <col customWidth="1" min="4" max="4" width="4.63"/>
    <col customWidth="1" min="5" max="5" width="14.63"/>
    <col customWidth="1" min="6" max="6" width="18.0"/>
    <col customWidth="1" min="7" max="26" width="7.75"/>
  </cols>
  <sheetData>
    <row r="1">
      <c r="A1" s="66"/>
      <c r="B1" s="66"/>
      <c r="C1" s="67" t="s">
        <v>103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66"/>
      <c r="B2" s="66"/>
      <c r="C2" s="69" t="str">
        <f>'Master Data'!C15</f>
        <v>Fakultas …</v>
      </c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66"/>
      <c r="B3" s="66"/>
      <c r="C3" s="69" t="str">
        <f>'Master Data'!C16</f>
        <v>Jurusan …</v>
      </c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66"/>
      <c r="B4" s="66"/>
      <c r="C4" s="69" t="str">
        <f>'Master Data'!C17</f>
        <v>Program Studi …</v>
      </c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ht="9.75" customHeight="1">
      <c r="A5" s="66"/>
      <c r="B5" s="66"/>
      <c r="C5" s="70"/>
      <c r="D5" s="70"/>
      <c r="E5" s="70"/>
      <c r="F5" s="70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ht="22.5" customHeight="1">
      <c r="A6" s="71" t="s">
        <v>104</v>
      </c>
      <c r="B6" s="72"/>
      <c r="C6" s="72"/>
      <c r="D6" s="72"/>
      <c r="E6" s="72"/>
      <c r="F6" s="37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ht="15.0" customHeight="1">
      <c r="A7" s="73" t="str">
        <f>"Tahun Akademik: " &amp;'Master Data'!C3</f>
        <v>Tahun Akademik: </v>
      </c>
      <c r="B7" s="72"/>
      <c r="C7" s="37"/>
      <c r="D7" s="74" t="str">
        <f>"Semester: "&amp;ROMAN('Master Data'!C7)&amp;" / "&amp;IF(MOD('Master Data'!C7,2),"Ganjil","Genap")</f>
        <v>#VALUE!</v>
      </c>
      <c r="E7" s="72"/>
      <c r="F7" s="37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ht="15.0" customHeight="1">
      <c r="A8" s="73" t="str">
        <f>"Nama MK: "&amp;'Master Data'!C4</f>
        <v>Nama MK: </v>
      </c>
      <c r="B8" s="72"/>
      <c r="C8" s="37"/>
      <c r="D8" s="74" t="str">
        <f>"Kode: "&amp;'Master Data'!C5</f>
        <v>Kode: </v>
      </c>
      <c r="E8" s="72"/>
      <c r="F8" s="37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ht="15.0" customHeight="1">
      <c r="A9" s="75" t="str">
        <f>"Kelas: "&amp;'Master Data'!C8</f>
        <v>Kelas: </v>
      </c>
      <c r="B9" s="76"/>
      <c r="C9" s="77"/>
      <c r="D9" s="74" t="str">
        <f>"SKS : "&amp;'Master Data'!C6</f>
        <v>SKS : </v>
      </c>
      <c r="E9" s="72"/>
      <c r="F9" s="37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ht="15.0" customHeight="1">
      <c r="A10" s="78" t="s">
        <v>105</v>
      </c>
      <c r="B10" s="76"/>
      <c r="C10" s="76"/>
      <c r="D10" s="76"/>
      <c r="E10" s="76"/>
      <c r="F10" s="77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ht="15.0" customHeight="1">
      <c r="A11" s="79" t="s">
        <v>106</v>
      </c>
      <c r="B11" s="80" t="str">
        <f>'Master Data'!C10</f>
        <v/>
      </c>
      <c r="F11" s="81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ht="15.0" customHeight="1">
      <c r="A12" s="82" t="str">
        <f>IF('Master Data'!C9&gt;1,"2)","")</f>
        <v/>
      </c>
      <c r="B12" s="83" t="str">
        <f>IF('Master Data'!C9&gt;1,'Master Data'!C11,"")</f>
        <v/>
      </c>
      <c r="C12" s="84"/>
      <c r="D12" s="84"/>
      <c r="E12" s="84"/>
      <c r="F12" s="85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86" t="s">
        <v>1</v>
      </c>
      <c r="B13" s="87" t="s">
        <v>107</v>
      </c>
      <c r="C13" s="77"/>
      <c r="D13" s="88" t="s">
        <v>108</v>
      </c>
      <c r="E13" s="72"/>
      <c r="F13" s="37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89"/>
      <c r="B14" s="90"/>
      <c r="C14" s="85"/>
      <c r="D14" s="88" t="s">
        <v>109</v>
      </c>
      <c r="E14" s="37"/>
      <c r="F14" s="91" t="s">
        <v>110</v>
      </c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ht="16.5" customHeight="1">
      <c r="A15" s="92">
        <v>1.0</v>
      </c>
      <c r="B15" s="93" t="s">
        <v>111</v>
      </c>
      <c r="C15" s="37"/>
      <c r="D15" s="94"/>
      <c r="E15" s="37"/>
      <c r="F15" s="12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ht="16.5" customHeight="1">
      <c r="A16" s="92">
        <v>2.0</v>
      </c>
      <c r="B16" s="95" t="s">
        <v>112</v>
      </c>
      <c r="C16" s="37"/>
      <c r="D16" s="94"/>
      <c r="E16" s="37"/>
      <c r="F16" s="12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ht="16.5" customHeight="1">
      <c r="A17" s="92">
        <v>3.0</v>
      </c>
      <c r="B17" s="95" t="s">
        <v>113</v>
      </c>
      <c r="C17" s="37"/>
      <c r="D17" s="94"/>
      <c r="E17" s="37"/>
      <c r="F17" s="12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ht="16.5" customHeight="1">
      <c r="A18" s="92">
        <v>4.0</v>
      </c>
      <c r="B18" s="95" t="s">
        <v>114</v>
      </c>
      <c r="C18" s="37"/>
      <c r="D18" s="94"/>
      <c r="E18" s="37"/>
      <c r="F18" s="12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ht="16.5" customHeight="1">
      <c r="A19" s="92">
        <v>5.0</v>
      </c>
      <c r="B19" s="95" t="s">
        <v>115</v>
      </c>
      <c r="C19" s="37"/>
      <c r="D19" s="94"/>
      <c r="E19" s="37"/>
      <c r="F19" s="96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16.5" customHeight="1">
      <c r="A20" s="92">
        <v>6.0</v>
      </c>
      <c r="B20" s="95" t="s">
        <v>116</v>
      </c>
      <c r="C20" s="37"/>
      <c r="D20" s="94"/>
      <c r="E20" s="37"/>
      <c r="F20" s="12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5.75" customHeight="1">
      <c r="A21" s="92">
        <v>7.0</v>
      </c>
      <c r="B21" s="93" t="s">
        <v>117</v>
      </c>
      <c r="C21" s="37"/>
      <c r="D21" s="94"/>
      <c r="E21" s="37"/>
      <c r="F21" s="12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ht="15.75" customHeight="1">
      <c r="A22" s="92">
        <v>8.0</v>
      </c>
      <c r="B22" s="93" t="s">
        <v>118</v>
      </c>
      <c r="C22" s="37"/>
      <c r="D22" s="94"/>
      <c r="E22" s="37"/>
      <c r="F22" s="12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ht="15.75" customHeight="1">
      <c r="A23" s="97">
        <v>9.0</v>
      </c>
      <c r="B23" s="98" t="s">
        <v>119</v>
      </c>
      <c r="C23" s="37"/>
      <c r="D23" s="99"/>
      <c r="E23" s="72"/>
      <c r="F23" s="37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ht="15.75" customHeight="1">
      <c r="A24" s="100"/>
      <c r="B24" s="92" t="s">
        <v>120</v>
      </c>
      <c r="C24" s="12" t="s">
        <v>121</v>
      </c>
      <c r="D24" s="94"/>
      <c r="E24" s="37"/>
      <c r="F24" s="12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5.75" customHeight="1">
      <c r="A25" s="100"/>
      <c r="B25" s="92" t="s">
        <v>122</v>
      </c>
      <c r="C25" s="12" t="s">
        <v>123</v>
      </c>
      <c r="D25" s="94"/>
      <c r="E25" s="37"/>
      <c r="F25" s="12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ht="15.75" customHeight="1">
      <c r="A26" s="89"/>
      <c r="B26" s="92" t="s">
        <v>124</v>
      </c>
      <c r="C26" s="12" t="s">
        <v>125</v>
      </c>
      <c r="D26" s="94"/>
      <c r="E26" s="37"/>
      <c r="F26" s="12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ht="15.75" customHeight="1">
      <c r="A27" s="92">
        <v>10.0</v>
      </c>
      <c r="B27" s="93" t="s">
        <v>126</v>
      </c>
      <c r="C27" s="37"/>
      <c r="D27" s="94"/>
      <c r="E27" s="37"/>
      <c r="F27" s="12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ht="15.0" customHeight="1">
      <c r="A28" s="92">
        <v>11.0</v>
      </c>
      <c r="B28" s="101" t="s">
        <v>127</v>
      </c>
      <c r="C28" s="37"/>
      <c r="D28" s="94"/>
      <c r="E28" s="37"/>
      <c r="F28" s="102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ht="28.5" customHeight="1">
      <c r="A29" s="103">
        <v>12.0</v>
      </c>
      <c r="B29" s="95" t="s">
        <v>128</v>
      </c>
      <c r="C29" s="37"/>
      <c r="D29" s="94"/>
      <c r="E29" s="37"/>
      <c r="F29" s="12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ht="61.5" customHeight="1">
      <c r="A30" s="104" t="s">
        <v>129</v>
      </c>
      <c r="B30" s="76"/>
      <c r="C30" s="76"/>
      <c r="D30" s="76"/>
      <c r="E30" s="76"/>
      <c r="F30" s="77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20.25" customHeight="1">
      <c r="A31" s="105" t="s">
        <v>130</v>
      </c>
      <c r="B31" s="76"/>
      <c r="C31" s="76"/>
      <c r="D31" s="106" t="str">
        <f>IF('Master Data'!C9&gt;1,"Dosen Pengampu II,","")</f>
        <v/>
      </c>
      <c r="E31" s="76"/>
      <c r="F31" s="77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ht="15.75" customHeight="1">
      <c r="A32" s="107"/>
      <c r="B32" s="108"/>
      <c r="C32" s="108"/>
      <c r="D32" s="108"/>
      <c r="E32" s="109"/>
      <c r="F32" s="110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ht="15.75" customHeight="1">
      <c r="A33" s="107"/>
      <c r="B33" s="108"/>
      <c r="C33" s="108"/>
      <c r="D33" s="108"/>
      <c r="E33" s="109"/>
      <c r="F33" s="110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15.75" customHeight="1">
      <c r="A34" s="111"/>
      <c r="B34" s="112"/>
      <c r="C34" s="112"/>
      <c r="D34" s="112"/>
      <c r="E34" s="113"/>
      <c r="F34" s="114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ht="15.75" customHeight="1">
      <c r="A35" s="107"/>
      <c r="B35" s="108"/>
      <c r="C35" s="108"/>
      <c r="D35" s="108"/>
      <c r="E35" s="109"/>
      <c r="F35" s="110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ht="15.75" customHeight="1">
      <c r="A36" s="115" t="str">
        <f>B11</f>
        <v/>
      </c>
      <c r="B36" s="84"/>
      <c r="C36" s="84"/>
      <c r="D36" s="116" t="str">
        <f>B12</f>
        <v/>
      </c>
      <c r="E36" s="84"/>
      <c r="F36" s="85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ht="15.75" customHeight="1">
      <c r="A37" s="117"/>
      <c r="B37" s="118"/>
      <c r="C37" s="118"/>
      <c r="D37" s="118"/>
      <c r="E37" s="119"/>
      <c r="F37" s="120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ht="24.75" customHeight="1">
      <c r="A38" s="107"/>
      <c r="B38" s="108"/>
      <c r="C38" s="108"/>
      <c r="D38" s="121" t="str">
        <f>'Master Data'!B12</f>
        <v>Koordinator Program Studi</v>
      </c>
      <c r="F38" s="81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ht="24.75" customHeight="1">
      <c r="A39" s="107"/>
      <c r="B39" s="108"/>
      <c r="C39" s="108"/>
      <c r="D39" s="108"/>
      <c r="E39" s="113"/>
      <c r="F39" s="110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ht="24.75" customHeight="1">
      <c r="A40" s="107"/>
      <c r="B40" s="108"/>
      <c r="C40" s="108"/>
      <c r="D40" s="108"/>
      <c r="E40" s="113"/>
      <c r="F40" s="110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ht="15.75" customHeight="1">
      <c r="A41" s="107"/>
      <c r="B41" s="108"/>
      <c r="C41" s="108"/>
      <c r="D41" s="108"/>
      <c r="E41" s="109"/>
      <c r="F41" s="110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ht="15.75" customHeight="1">
      <c r="A42" s="122"/>
      <c r="B42" s="123"/>
      <c r="C42" s="123"/>
      <c r="D42" s="116" t="str">
        <f>'Master Data'!C12</f>
        <v/>
      </c>
      <c r="E42" s="84"/>
      <c r="F42" s="85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5.75" customHeight="1">
      <c r="A44" s="124"/>
      <c r="B44" s="124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5.75" customHeight="1">
      <c r="A45" s="124"/>
      <c r="B45" s="124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5.75" customHeight="1">
      <c r="A46" s="124"/>
      <c r="B46" s="124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5.75" customHeight="1">
      <c r="A47" s="124"/>
      <c r="B47" s="124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5.75" customHeight="1">
      <c r="A48" s="124"/>
      <c r="B48" s="124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5.75" customHeight="1">
      <c r="A49" s="124"/>
      <c r="B49" s="124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5.75" customHeight="1">
      <c r="A50" s="124"/>
      <c r="B50" s="124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5.75" customHeight="1">
      <c r="A51" s="124"/>
      <c r="B51" s="124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5.75" customHeight="1">
      <c r="A52" s="124"/>
      <c r="B52" s="124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5.75" customHeight="1">
      <c r="A53" s="124"/>
      <c r="B53" s="124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5.75" customHeight="1">
      <c r="A54" s="124"/>
      <c r="B54" s="124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5.75" customHeight="1">
      <c r="A55" s="124"/>
      <c r="B55" s="124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5.75" customHeight="1">
      <c r="A56" s="124"/>
      <c r="B56" s="124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5.75" customHeight="1">
      <c r="A57" s="124"/>
      <c r="B57" s="124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5.75" customHeight="1">
      <c r="A58" s="124"/>
      <c r="B58" s="124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5.75" customHeight="1">
      <c r="A59" s="124"/>
      <c r="B59" s="124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5.75" customHeight="1">
      <c r="A60" s="124"/>
      <c r="B60" s="124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5.75" customHeight="1">
      <c r="A61" s="124"/>
      <c r="B61" s="124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5.75" customHeight="1">
      <c r="A62" s="124"/>
      <c r="B62" s="124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5.75" customHeight="1">
      <c r="A63" s="124"/>
      <c r="B63" s="124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5.75" customHeight="1">
      <c r="A64" s="124"/>
      <c r="B64" s="124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5.75" customHeight="1">
      <c r="A65" s="124"/>
      <c r="B65" s="124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5.75" customHeight="1">
      <c r="A66" s="124"/>
      <c r="B66" s="124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5.75" customHeight="1">
      <c r="A67" s="124"/>
      <c r="B67" s="124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5.75" customHeight="1">
      <c r="A68" s="124"/>
      <c r="B68" s="124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5.75" customHeight="1">
      <c r="A69" s="124"/>
      <c r="B69" s="124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5.75" customHeight="1">
      <c r="A70" s="124"/>
      <c r="B70" s="124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5.75" customHeight="1">
      <c r="A71" s="124"/>
      <c r="B71" s="124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5.75" customHeight="1">
      <c r="A72" s="124"/>
      <c r="B72" s="124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5.75" customHeight="1">
      <c r="A73" s="124"/>
      <c r="B73" s="124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5.75" customHeight="1">
      <c r="A74" s="124"/>
      <c r="B74" s="124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5.75" customHeight="1">
      <c r="A75" s="124"/>
      <c r="B75" s="124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5.75" customHeight="1">
      <c r="A76" s="124"/>
      <c r="B76" s="124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5.75" customHeight="1">
      <c r="A77" s="124"/>
      <c r="B77" s="124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5.75" customHeight="1">
      <c r="A78" s="124"/>
      <c r="B78" s="124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5.75" customHeight="1">
      <c r="A79" s="124"/>
      <c r="B79" s="124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5.75" customHeight="1">
      <c r="A80" s="124"/>
      <c r="B80" s="124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5.75" customHeight="1">
      <c r="A81" s="124"/>
      <c r="B81" s="124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5.75" customHeight="1">
      <c r="A82" s="124"/>
      <c r="B82" s="124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5.75" customHeight="1">
      <c r="A83" s="124"/>
      <c r="B83" s="124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5.75" customHeight="1">
      <c r="A84" s="124"/>
      <c r="B84" s="124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5.75" customHeight="1">
      <c r="A85" s="124"/>
      <c r="B85" s="124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5.75" customHeight="1">
      <c r="A86" s="124"/>
      <c r="B86" s="124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5.75" customHeight="1">
      <c r="A87" s="124"/>
      <c r="B87" s="124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5.75" customHeight="1">
      <c r="A88" s="124"/>
      <c r="B88" s="124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5.75" customHeight="1">
      <c r="A89" s="124"/>
      <c r="B89" s="124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5.75" customHeight="1">
      <c r="A90" s="124"/>
      <c r="B90" s="124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5.75" customHeight="1">
      <c r="A91" s="124"/>
      <c r="B91" s="124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5.75" customHeight="1">
      <c r="A92" s="124"/>
      <c r="B92" s="124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5.75" customHeight="1">
      <c r="A93" s="124"/>
      <c r="B93" s="124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5.75" customHeight="1">
      <c r="A94" s="124"/>
      <c r="B94" s="124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5.75" customHeight="1">
      <c r="A95" s="124"/>
      <c r="B95" s="124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5.75" customHeight="1">
      <c r="A96" s="124"/>
      <c r="B96" s="124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5.75" customHeight="1">
      <c r="A97" s="124"/>
      <c r="B97" s="124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5.75" customHeight="1">
      <c r="A98" s="124"/>
      <c r="B98" s="124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5.75" customHeight="1">
      <c r="A99" s="124"/>
      <c r="B99" s="124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5.75" customHeight="1">
      <c r="A100" s="124"/>
      <c r="B100" s="124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5.75" customHeight="1">
      <c r="A101" s="124"/>
      <c r="B101" s="124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5.75" customHeight="1">
      <c r="A102" s="124"/>
      <c r="B102" s="124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5.75" customHeight="1">
      <c r="A103" s="124"/>
      <c r="B103" s="124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5.75" customHeight="1">
      <c r="A104" s="124"/>
      <c r="B104" s="124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5.75" customHeight="1">
      <c r="A105" s="124"/>
      <c r="B105" s="124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5.75" customHeight="1">
      <c r="A106" s="124"/>
      <c r="B106" s="124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5.75" customHeight="1">
      <c r="A107" s="124"/>
      <c r="B107" s="124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5.75" customHeight="1">
      <c r="A108" s="124"/>
      <c r="B108" s="124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5.75" customHeight="1">
      <c r="A109" s="124"/>
      <c r="B109" s="124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5.75" customHeight="1">
      <c r="A110" s="124"/>
      <c r="B110" s="124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5.75" customHeight="1">
      <c r="A111" s="124"/>
      <c r="B111" s="124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5.75" customHeight="1">
      <c r="A112" s="124"/>
      <c r="B112" s="124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5.75" customHeight="1">
      <c r="A113" s="124"/>
      <c r="B113" s="124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5.75" customHeight="1">
      <c r="A114" s="124"/>
      <c r="B114" s="124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5.75" customHeight="1">
      <c r="A115" s="124"/>
      <c r="B115" s="124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5.75" customHeight="1">
      <c r="A116" s="124"/>
      <c r="B116" s="124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5.75" customHeight="1">
      <c r="A117" s="124"/>
      <c r="B117" s="124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5.75" customHeight="1">
      <c r="A118" s="124"/>
      <c r="B118" s="124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5.75" customHeight="1">
      <c r="A119" s="124"/>
      <c r="B119" s="124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5.75" customHeight="1">
      <c r="A120" s="124"/>
      <c r="B120" s="124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5.75" customHeight="1">
      <c r="A121" s="124"/>
      <c r="B121" s="124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5.75" customHeight="1">
      <c r="A122" s="124"/>
      <c r="B122" s="124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5.75" customHeight="1">
      <c r="A123" s="124"/>
      <c r="B123" s="124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5.75" customHeight="1">
      <c r="A124" s="124"/>
      <c r="B124" s="124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5.75" customHeight="1">
      <c r="A125" s="124"/>
      <c r="B125" s="124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5.75" customHeight="1">
      <c r="A126" s="124"/>
      <c r="B126" s="124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5.75" customHeight="1">
      <c r="A127" s="124"/>
      <c r="B127" s="124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5.75" customHeight="1">
      <c r="A128" s="124"/>
      <c r="B128" s="124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5.75" customHeight="1">
      <c r="A129" s="124"/>
      <c r="B129" s="124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5.75" customHeight="1">
      <c r="A130" s="124"/>
      <c r="B130" s="124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5.75" customHeight="1">
      <c r="A131" s="124"/>
      <c r="B131" s="124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5.75" customHeight="1">
      <c r="A132" s="124"/>
      <c r="B132" s="124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5.75" customHeight="1">
      <c r="A133" s="124"/>
      <c r="B133" s="124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5.75" customHeight="1">
      <c r="A134" s="124"/>
      <c r="B134" s="124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5.75" customHeight="1">
      <c r="A135" s="124"/>
      <c r="B135" s="124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5.75" customHeight="1">
      <c r="A136" s="124"/>
      <c r="B136" s="124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5.75" customHeight="1">
      <c r="A137" s="124"/>
      <c r="B137" s="124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5.75" customHeight="1">
      <c r="A138" s="124"/>
      <c r="B138" s="124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5.75" customHeight="1">
      <c r="A139" s="124"/>
      <c r="B139" s="124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5.75" customHeight="1">
      <c r="A140" s="124"/>
      <c r="B140" s="124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5.75" customHeight="1">
      <c r="A141" s="124"/>
      <c r="B141" s="124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5.75" customHeight="1">
      <c r="A142" s="124"/>
      <c r="B142" s="124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5.75" customHeight="1">
      <c r="A143" s="124"/>
      <c r="B143" s="124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5.75" customHeight="1">
      <c r="A144" s="124"/>
      <c r="B144" s="124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5.75" customHeight="1">
      <c r="A145" s="124"/>
      <c r="B145" s="124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5.75" customHeight="1">
      <c r="A146" s="124"/>
      <c r="B146" s="124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5.75" customHeight="1">
      <c r="A147" s="124"/>
      <c r="B147" s="124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5.75" customHeight="1">
      <c r="A148" s="124"/>
      <c r="B148" s="124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5.75" customHeight="1">
      <c r="A149" s="124"/>
      <c r="B149" s="124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5.75" customHeight="1">
      <c r="A150" s="124"/>
      <c r="B150" s="124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5.75" customHeight="1">
      <c r="A151" s="124"/>
      <c r="B151" s="124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5.75" customHeight="1">
      <c r="A152" s="124"/>
      <c r="B152" s="124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5.75" customHeight="1">
      <c r="A153" s="124"/>
      <c r="B153" s="124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5.75" customHeight="1">
      <c r="A154" s="124"/>
      <c r="B154" s="124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5.75" customHeight="1">
      <c r="A155" s="124"/>
      <c r="B155" s="124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5.75" customHeight="1">
      <c r="A156" s="124"/>
      <c r="B156" s="124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5.75" customHeight="1">
      <c r="A157" s="124"/>
      <c r="B157" s="124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5.75" customHeight="1">
      <c r="A158" s="124"/>
      <c r="B158" s="124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5.75" customHeight="1">
      <c r="A159" s="124"/>
      <c r="B159" s="124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5.75" customHeight="1">
      <c r="A160" s="124"/>
      <c r="B160" s="124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5.75" customHeight="1">
      <c r="A161" s="124"/>
      <c r="B161" s="124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5.75" customHeight="1">
      <c r="A162" s="124"/>
      <c r="B162" s="124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5.75" customHeight="1">
      <c r="A163" s="124"/>
      <c r="B163" s="124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5.75" customHeight="1">
      <c r="A164" s="124"/>
      <c r="B164" s="124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5.75" customHeight="1">
      <c r="A165" s="124"/>
      <c r="B165" s="124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5.75" customHeight="1">
      <c r="A166" s="124"/>
      <c r="B166" s="124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5.75" customHeight="1">
      <c r="A167" s="124"/>
      <c r="B167" s="124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5.75" customHeight="1">
      <c r="A168" s="124"/>
      <c r="B168" s="124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5.75" customHeight="1">
      <c r="A169" s="124"/>
      <c r="B169" s="124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5.75" customHeight="1">
      <c r="A170" s="124"/>
      <c r="B170" s="124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5.75" customHeight="1">
      <c r="A171" s="124"/>
      <c r="B171" s="124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5.75" customHeight="1">
      <c r="A172" s="124"/>
      <c r="B172" s="124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5.75" customHeight="1">
      <c r="A173" s="124"/>
      <c r="B173" s="124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5.75" customHeight="1">
      <c r="A174" s="124"/>
      <c r="B174" s="124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5.75" customHeight="1">
      <c r="A175" s="124"/>
      <c r="B175" s="124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5.75" customHeight="1">
      <c r="A176" s="124"/>
      <c r="B176" s="124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5.75" customHeight="1">
      <c r="A177" s="124"/>
      <c r="B177" s="124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5.75" customHeight="1">
      <c r="A178" s="124"/>
      <c r="B178" s="124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5.75" customHeight="1">
      <c r="A179" s="124"/>
      <c r="B179" s="124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5.75" customHeight="1">
      <c r="A180" s="124"/>
      <c r="B180" s="124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5.75" customHeight="1">
      <c r="A181" s="124"/>
      <c r="B181" s="124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5.75" customHeight="1">
      <c r="A182" s="124"/>
      <c r="B182" s="124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5.75" customHeight="1">
      <c r="A183" s="124"/>
      <c r="B183" s="124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5.75" customHeight="1">
      <c r="A184" s="124"/>
      <c r="B184" s="124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5.75" customHeight="1">
      <c r="A185" s="124"/>
      <c r="B185" s="124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5.75" customHeight="1">
      <c r="A186" s="124"/>
      <c r="B186" s="124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5.75" customHeight="1">
      <c r="A187" s="124"/>
      <c r="B187" s="124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5.75" customHeight="1">
      <c r="A188" s="124"/>
      <c r="B188" s="124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5.75" customHeight="1">
      <c r="A189" s="124"/>
      <c r="B189" s="124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5.75" customHeight="1">
      <c r="A190" s="124"/>
      <c r="B190" s="124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5.75" customHeight="1">
      <c r="A191" s="124"/>
      <c r="B191" s="124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5.75" customHeight="1">
      <c r="A192" s="124"/>
      <c r="B192" s="124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5.75" customHeight="1">
      <c r="A193" s="124"/>
      <c r="B193" s="124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5.75" customHeight="1">
      <c r="A194" s="124"/>
      <c r="B194" s="124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5.75" customHeight="1">
      <c r="A195" s="124"/>
      <c r="B195" s="124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5.75" customHeight="1">
      <c r="A196" s="124"/>
      <c r="B196" s="124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5.75" customHeight="1">
      <c r="A197" s="124"/>
      <c r="B197" s="124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5.75" customHeight="1">
      <c r="A198" s="124"/>
      <c r="B198" s="124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5.75" customHeight="1">
      <c r="A199" s="124"/>
      <c r="B199" s="124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5.75" customHeight="1">
      <c r="A200" s="124"/>
      <c r="B200" s="124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5.75" customHeight="1">
      <c r="A201" s="124"/>
      <c r="B201" s="124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5.75" customHeight="1">
      <c r="A202" s="124"/>
      <c r="B202" s="124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5.75" customHeight="1">
      <c r="A203" s="124"/>
      <c r="B203" s="124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5.75" customHeight="1">
      <c r="A204" s="124"/>
      <c r="B204" s="124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5.75" customHeight="1">
      <c r="A205" s="124"/>
      <c r="B205" s="124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5.75" customHeight="1">
      <c r="A206" s="124"/>
      <c r="B206" s="124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5.75" customHeight="1">
      <c r="A207" s="124"/>
      <c r="B207" s="124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5.75" customHeight="1">
      <c r="A208" s="124"/>
      <c r="B208" s="124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5.75" customHeight="1">
      <c r="A209" s="124"/>
      <c r="B209" s="124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5.75" customHeight="1">
      <c r="A210" s="124"/>
      <c r="B210" s="124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5.75" customHeight="1">
      <c r="A211" s="124"/>
      <c r="B211" s="124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5.75" customHeight="1">
      <c r="A212" s="124"/>
      <c r="B212" s="124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5.75" customHeight="1">
      <c r="A213" s="124"/>
      <c r="B213" s="124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5.75" customHeight="1">
      <c r="A214" s="124"/>
      <c r="B214" s="124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5.75" customHeight="1">
      <c r="A215" s="124"/>
      <c r="B215" s="124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5.75" customHeight="1">
      <c r="A216" s="124"/>
      <c r="B216" s="124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5.75" customHeight="1">
      <c r="A217" s="124"/>
      <c r="B217" s="124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5.75" customHeight="1">
      <c r="A218" s="124"/>
      <c r="B218" s="124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5.75" customHeight="1">
      <c r="A219" s="124"/>
      <c r="B219" s="124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5.75" customHeight="1">
      <c r="A220" s="124"/>
      <c r="B220" s="124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5.75" customHeight="1">
      <c r="A221" s="124"/>
      <c r="B221" s="124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ht="15.75" customHeight="1">
      <c r="A222" s="124"/>
      <c r="B222" s="124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ht="15.75" customHeight="1">
      <c r="A223" s="124"/>
      <c r="B223" s="124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ht="15.75" customHeight="1">
      <c r="A224" s="124"/>
      <c r="B224" s="124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ht="15.75" customHeight="1">
      <c r="A225" s="124"/>
      <c r="B225" s="124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ht="15.75" customHeight="1">
      <c r="A226" s="124"/>
      <c r="B226" s="124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ht="15.75" customHeight="1">
      <c r="A227" s="124"/>
      <c r="B227" s="124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ht="15.75" customHeight="1">
      <c r="A228" s="124"/>
      <c r="B228" s="124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ht="15.75" customHeight="1">
      <c r="A229" s="124"/>
      <c r="B229" s="124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ht="15.75" customHeight="1">
      <c r="A230" s="124"/>
      <c r="B230" s="124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ht="15.75" customHeight="1">
      <c r="A231" s="124"/>
      <c r="B231" s="124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ht="15.75" customHeight="1">
      <c r="A232" s="124"/>
      <c r="B232" s="124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ht="15.75" customHeight="1">
      <c r="A233" s="124"/>
      <c r="B233" s="124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ht="15.75" customHeight="1">
      <c r="A234" s="124"/>
      <c r="B234" s="124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ht="15.75" customHeight="1">
      <c r="A235" s="124"/>
      <c r="B235" s="124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ht="15.75" customHeight="1">
      <c r="A236" s="124"/>
      <c r="B236" s="124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ht="15.75" customHeight="1">
      <c r="A237" s="124"/>
      <c r="B237" s="124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ht="15.75" customHeight="1">
      <c r="A238" s="124"/>
      <c r="B238" s="124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ht="15.75" customHeight="1">
      <c r="A239" s="124"/>
      <c r="B239" s="124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ht="15.75" customHeight="1">
      <c r="A240" s="124"/>
      <c r="B240" s="124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ht="15.75" customHeight="1">
      <c r="A241" s="124"/>
      <c r="B241" s="124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ht="15.75" customHeight="1">
      <c r="A242" s="124"/>
      <c r="B242" s="124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ht="15.75" customHeight="1">
      <c r="A243" s="124"/>
      <c r="B243" s="124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ht="15.75" customHeight="1">
      <c r="A244" s="124"/>
      <c r="B244" s="124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ht="15.75" customHeight="1">
      <c r="A245" s="124"/>
      <c r="B245" s="124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ht="15.75" customHeight="1">
      <c r="A246" s="124"/>
      <c r="B246" s="124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ht="15.75" customHeight="1">
      <c r="A247" s="124"/>
      <c r="B247" s="124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ht="15.75" customHeight="1">
      <c r="A248" s="124"/>
      <c r="B248" s="124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ht="15.75" customHeight="1">
      <c r="A249" s="124"/>
      <c r="B249" s="124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ht="15.75" customHeight="1">
      <c r="A250" s="124"/>
      <c r="B250" s="124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ht="15.75" customHeight="1">
      <c r="A251" s="124"/>
      <c r="B251" s="124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ht="15.75" customHeight="1">
      <c r="A252" s="124"/>
      <c r="B252" s="124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ht="15.75" customHeight="1">
      <c r="A253" s="124"/>
      <c r="B253" s="124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ht="15.75" customHeight="1">
      <c r="A254" s="124"/>
      <c r="B254" s="124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ht="15.75" customHeight="1">
      <c r="A255" s="124"/>
      <c r="B255" s="124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ht="15.75" customHeight="1">
      <c r="A256" s="124"/>
      <c r="B256" s="124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ht="15.75" customHeight="1">
      <c r="A257" s="124"/>
      <c r="B257" s="124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ht="15.75" customHeight="1">
      <c r="A258" s="124"/>
      <c r="B258" s="124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ht="15.75" customHeight="1">
      <c r="A259" s="124"/>
      <c r="B259" s="124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ht="15.75" customHeight="1">
      <c r="A260" s="124"/>
      <c r="B260" s="124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ht="15.75" customHeight="1">
      <c r="A261" s="124"/>
      <c r="B261" s="124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ht="15.75" customHeight="1">
      <c r="A262" s="124"/>
      <c r="B262" s="124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ht="15.75" customHeight="1">
      <c r="A263" s="124"/>
      <c r="B263" s="124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ht="15.75" customHeight="1">
      <c r="A264" s="124"/>
      <c r="B264" s="124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ht="15.75" customHeight="1">
      <c r="A265" s="124"/>
      <c r="B265" s="124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ht="15.75" customHeight="1">
      <c r="A266" s="124"/>
      <c r="B266" s="124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ht="15.75" customHeight="1">
      <c r="A267" s="124"/>
      <c r="B267" s="124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ht="15.75" customHeight="1">
      <c r="A268" s="124"/>
      <c r="B268" s="124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ht="15.75" customHeight="1">
      <c r="A269" s="124"/>
      <c r="B269" s="124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ht="15.75" customHeight="1">
      <c r="A270" s="124"/>
      <c r="B270" s="124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ht="15.75" customHeight="1">
      <c r="A271" s="124"/>
      <c r="B271" s="124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ht="15.75" customHeight="1">
      <c r="A272" s="124"/>
      <c r="B272" s="124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ht="15.75" customHeight="1">
      <c r="A273" s="124"/>
      <c r="B273" s="124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ht="15.75" customHeight="1">
      <c r="A274" s="124"/>
      <c r="B274" s="124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ht="15.75" customHeight="1">
      <c r="A275" s="124"/>
      <c r="B275" s="124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ht="15.75" customHeight="1">
      <c r="A276" s="124"/>
      <c r="B276" s="124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ht="15.75" customHeight="1">
      <c r="A277" s="124"/>
      <c r="B277" s="124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ht="15.75" customHeight="1">
      <c r="A278" s="124"/>
      <c r="B278" s="124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ht="15.75" customHeight="1">
      <c r="A279" s="124"/>
      <c r="B279" s="124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ht="15.75" customHeight="1">
      <c r="A280" s="124"/>
      <c r="B280" s="124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ht="15.75" customHeight="1">
      <c r="A281" s="124"/>
      <c r="B281" s="124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ht="15.75" customHeight="1">
      <c r="A282" s="124"/>
      <c r="B282" s="124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ht="15.75" customHeight="1">
      <c r="A283" s="124"/>
      <c r="B283" s="124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ht="15.75" customHeight="1">
      <c r="A284" s="124"/>
      <c r="B284" s="124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ht="15.75" customHeight="1">
      <c r="A285" s="124"/>
      <c r="B285" s="124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ht="15.75" customHeight="1">
      <c r="A286" s="124"/>
      <c r="B286" s="124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ht="15.75" customHeight="1">
      <c r="A287" s="124"/>
      <c r="B287" s="124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ht="15.75" customHeight="1">
      <c r="A288" s="124"/>
      <c r="B288" s="124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ht="15.75" customHeight="1">
      <c r="A289" s="124"/>
      <c r="B289" s="124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ht="15.75" customHeight="1">
      <c r="A290" s="124"/>
      <c r="B290" s="124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ht="15.75" customHeight="1">
      <c r="A291" s="124"/>
      <c r="B291" s="124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ht="15.75" customHeight="1">
      <c r="A292" s="124"/>
      <c r="B292" s="124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ht="15.75" customHeight="1">
      <c r="A293" s="124"/>
      <c r="B293" s="124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ht="15.75" customHeight="1">
      <c r="A294" s="124"/>
      <c r="B294" s="124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ht="15.75" customHeight="1">
      <c r="A295" s="124"/>
      <c r="B295" s="124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ht="15.75" customHeight="1">
      <c r="A296" s="124"/>
      <c r="B296" s="124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ht="15.75" customHeight="1">
      <c r="A297" s="124"/>
      <c r="B297" s="124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ht="15.75" customHeight="1">
      <c r="A298" s="124"/>
      <c r="B298" s="124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ht="15.75" customHeight="1">
      <c r="A299" s="124"/>
      <c r="B299" s="124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ht="15.75" customHeight="1">
      <c r="A300" s="124"/>
      <c r="B300" s="124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ht="15.75" customHeight="1">
      <c r="A301" s="124"/>
      <c r="B301" s="124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ht="15.75" customHeight="1">
      <c r="A302" s="124"/>
      <c r="B302" s="124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ht="15.75" customHeight="1">
      <c r="A303" s="124"/>
      <c r="B303" s="124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ht="15.75" customHeight="1">
      <c r="A304" s="124"/>
      <c r="B304" s="124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ht="15.75" customHeight="1">
      <c r="A305" s="124"/>
      <c r="B305" s="124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ht="15.75" customHeight="1">
      <c r="A306" s="124"/>
      <c r="B306" s="124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ht="15.75" customHeight="1">
      <c r="A307" s="124"/>
      <c r="B307" s="124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ht="15.75" customHeight="1">
      <c r="A308" s="124"/>
      <c r="B308" s="124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ht="15.75" customHeight="1">
      <c r="A309" s="124"/>
      <c r="B309" s="124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ht="15.75" customHeight="1">
      <c r="A310" s="124"/>
      <c r="B310" s="124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ht="15.75" customHeight="1">
      <c r="A311" s="124"/>
      <c r="B311" s="124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ht="15.75" customHeight="1">
      <c r="A312" s="124"/>
      <c r="B312" s="124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ht="15.75" customHeight="1">
      <c r="A313" s="124"/>
      <c r="B313" s="124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ht="15.75" customHeight="1">
      <c r="A314" s="124"/>
      <c r="B314" s="124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ht="15.75" customHeight="1">
      <c r="A315" s="124"/>
      <c r="B315" s="124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ht="15.75" customHeight="1">
      <c r="A316" s="124"/>
      <c r="B316" s="124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ht="15.75" customHeight="1">
      <c r="A317" s="124"/>
      <c r="B317" s="124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ht="15.75" customHeight="1">
      <c r="A318" s="124"/>
      <c r="B318" s="124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ht="15.75" customHeight="1">
      <c r="A319" s="124"/>
      <c r="B319" s="124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ht="15.75" customHeight="1">
      <c r="A320" s="124"/>
      <c r="B320" s="124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ht="15.75" customHeight="1">
      <c r="A321" s="124"/>
      <c r="B321" s="124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ht="15.75" customHeight="1">
      <c r="A322" s="124"/>
      <c r="B322" s="124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ht="15.75" customHeight="1">
      <c r="A323" s="124"/>
      <c r="B323" s="124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ht="15.75" customHeight="1">
      <c r="A324" s="124"/>
      <c r="B324" s="124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ht="15.75" customHeight="1">
      <c r="A325" s="124"/>
      <c r="B325" s="124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ht="15.75" customHeight="1">
      <c r="A326" s="124"/>
      <c r="B326" s="124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ht="15.75" customHeight="1">
      <c r="A327" s="124"/>
      <c r="B327" s="124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ht="15.75" customHeight="1">
      <c r="A328" s="124"/>
      <c r="B328" s="124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ht="15.75" customHeight="1">
      <c r="A329" s="124"/>
      <c r="B329" s="124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ht="15.75" customHeight="1">
      <c r="A330" s="124"/>
      <c r="B330" s="124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ht="15.75" customHeight="1">
      <c r="A331" s="124"/>
      <c r="B331" s="124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ht="15.75" customHeight="1">
      <c r="A332" s="124"/>
      <c r="B332" s="124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ht="15.75" customHeight="1">
      <c r="A333" s="124"/>
      <c r="B333" s="124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ht="15.75" customHeight="1">
      <c r="A334" s="124"/>
      <c r="B334" s="124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ht="15.75" customHeight="1">
      <c r="A335" s="124"/>
      <c r="B335" s="124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ht="15.75" customHeight="1">
      <c r="A336" s="124"/>
      <c r="B336" s="124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ht="15.75" customHeight="1">
      <c r="A337" s="124"/>
      <c r="B337" s="124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ht="15.75" customHeight="1">
      <c r="A338" s="124"/>
      <c r="B338" s="124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ht="15.75" customHeight="1">
      <c r="A339" s="124"/>
      <c r="B339" s="124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ht="15.75" customHeight="1">
      <c r="A340" s="124"/>
      <c r="B340" s="124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ht="15.75" customHeight="1">
      <c r="A341" s="124"/>
      <c r="B341" s="124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ht="15.75" customHeight="1">
      <c r="A342" s="124"/>
      <c r="B342" s="124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ht="15.75" customHeight="1">
      <c r="A343" s="124"/>
      <c r="B343" s="124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ht="15.75" customHeight="1">
      <c r="A344" s="124"/>
      <c r="B344" s="124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ht="15.75" customHeight="1">
      <c r="A345" s="124"/>
      <c r="B345" s="124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ht="15.75" customHeight="1">
      <c r="A346" s="124"/>
      <c r="B346" s="124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ht="15.75" customHeight="1">
      <c r="A347" s="124"/>
      <c r="B347" s="124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ht="15.75" customHeight="1">
      <c r="A348" s="124"/>
      <c r="B348" s="124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ht="15.75" customHeight="1">
      <c r="A349" s="124"/>
      <c r="B349" s="124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ht="15.75" customHeight="1">
      <c r="A350" s="124"/>
      <c r="B350" s="124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ht="15.75" customHeight="1">
      <c r="A351" s="124"/>
      <c r="B351" s="124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ht="15.75" customHeight="1">
      <c r="A352" s="124"/>
      <c r="B352" s="124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ht="15.75" customHeight="1">
      <c r="A353" s="124"/>
      <c r="B353" s="124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ht="15.75" customHeight="1">
      <c r="A354" s="124"/>
      <c r="B354" s="124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ht="15.75" customHeight="1">
      <c r="A355" s="124"/>
      <c r="B355" s="124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ht="15.75" customHeight="1">
      <c r="A356" s="124"/>
      <c r="B356" s="124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ht="15.75" customHeight="1">
      <c r="A357" s="124"/>
      <c r="B357" s="124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ht="15.75" customHeight="1">
      <c r="A358" s="124"/>
      <c r="B358" s="124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ht="15.75" customHeight="1">
      <c r="A359" s="124"/>
      <c r="B359" s="124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ht="15.75" customHeight="1">
      <c r="A360" s="124"/>
      <c r="B360" s="124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ht="15.75" customHeight="1">
      <c r="A361" s="124"/>
      <c r="B361" s="124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ht="15.75" customHeight="1">
      <c r="A362" s="124"/>
      <c r="B362" s="124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ht="15.75" customHeight="1">
      <c r="A363" s="124"/>
      <c r="B363" s="124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ht="15.75" customHeight="1">
      <c r="A364" s="124"/>
      <c r="B364" s="124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ht="15.75" customHeight="1">
      <c r="A365" s="124"/>
      <c r="B365" s="124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ht="15.75" customHeight="1">
      <c r="A366" s="124"/>
      <c r="B366" s="124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ht="15.75" customHeight="1">
      <c r="A367" s="124"/>
      <c r="B367" s="124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ht="15.75" customHeight="1">
      <c r="A368" s="124"/>
      <c r="B368" s="124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ht="15.75" customHeight="1">
      <c r="A369" s="124"/>
      <c r="B369" s="124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ht="15.75" customHeight="1">
      <c r="A370" s="124"/>
      <c r="B370" s="124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ht="15.75" customHeight="1">
      <c r="A371" s="124"/>
      <c r="B371" s="124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ht="15.75" customHeight="1">
      <c r="A372" s="124"/>
      <c r="B372" s="124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ht="15.75" customHeight="1">
      <c r="A373" s="124"/>
      <c r="B373" s="124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ht="15.75" customHeight="1">
      <c r="A374" s="124"/>
      <c r="B374" s="124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ht="15.75" customHeight="1">
      <c r="A375" s="124"/>
      <c r="B375" s="124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ht="15.75" customHeight="1">
      <c r="A376" s="124"/>
      <c r="B376" s="124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ht="15.75" customHeight="1">
      <c r="A377" s="124"/>
      <c r="B377" s="124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ht="15.75" customHeight="1">
      <c r="A378" s="124"/>
      <c r="B378" s="124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ht="15.75" customHeight="1">
      <c r="A379" s="124"/>
      <c r="B379" s="124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ht="15.75" customHeight="1">
      <c r="A380" s="124"/>
      <c r="B380" s="124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ht="15.75" customHeight="1">
      <c r="A381" s="124"/>
      <c r="B381" s="124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ht="15.75" customHeight="1">
      <c r="A382" s="124"/>
      <c r="B382" s="124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ht="15.75" customHeight="1">
      <c r="A383" s="124"/>
      <c r="B383" s="124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ht="15.75" customHeight="1">
      <c r="A384" s="124"/>
      <c r="B384" s="124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ht="15.75" customHeight="1">
      <c r="A385" s="124"/>
      <c r="B385" s="124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ht="15.75" customHeight="1">
      <c r="A386" s="124"/>
      <c r="B386" s="124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ht="15.75" customHeight="1">
      <c r="A387" s="124"/>
      <c r="B387" s="124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ht="15.75" customHeight="1">
      <c r="A388" s="124"/>
      <c r="B388" s="124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ht="15.75" customHeight="1">
      <c r="A389" s="124"/>
      <c r="B389" s="124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ht="15.75" customHeight="1">
      <c r="A390" s="124"/>
      <c r="B390" s="124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ht="15.75" customHeight="1">
      <c r="A391" s="124"/>
      <c r="B391" s="124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ht="15.75" customHeight="1">
      <c r="A392" s="124"/>
      <c r="B392" s="124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ht="15.75" customHeight="1">
      <c r="A393" s="124"/>
      <c r="B393" s="124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ht="15.75" customHeight="1">
      <c r="A394" s="124"/>
      <c r="B394" s="124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ht="15.75" customHeight="1">
      <c r="A395" s="124"/>
      <c r="B395" s="124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ht="15.75" customHeight="1">
      <c r="A396" s="124"/>
      <c r="B396" s="124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ht="15.75" customHeight="1">
      <c r="A397" s="124"/>
      <c r="B397" s="124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ht="15.75" customHeight="1">
      <c r="A398" s="124"/>
      <c r="B398" s="124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ht="15.75" customHeight="1">
      <c r="A399" s="124"/>
      <c r="B399" s="124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ht="15.75" customHeight="1">
      <c r="A400" s="124"/>
      <c r="B400" s="124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ht="15.75" customHeight="1">
      <c r="A401" s="124"/>
      <c r="B401" s="124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ht="15.75" customHeight="1">
      <c r="A402" s="124"/>
      <c r="B402" s="124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ht="15.75" customHeight="1">
      <c r="A403" s="124"/>
      <c r="B403" s="124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ht="15.75" customHeight="1">
      <c r="A404" s="124"/>
      <c r="B404" s="124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ht="15.75" customHeight="1">
      <c r="A405" s="124"/>
      <c r="B405" s="124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ht="15.75" customHeight="1">
      <c r="A406" s="124"/>
      <c r="B406" s="124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ht="15.75" customHeight="1">
      <c r="A407" s="124"/>
      <c r="B407" s="124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ht="15.75" customHeight="1">
      <c r="A408" s="124"/>
      <c r="B408" s="124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ht="15.75" customHeight="1">
      <c r="A409" s="124"/>
      <c r="B409" s="124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ht="15.75" customHeight="1">
      <c r="A410" s="124"/>
      <c r="B410" s="124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ht="15.75" customHeight="1">
      <c r="A411" s="124"/>
      <c r="B411" s="124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ht="15.75" customHeight="1">
      <c r="A412" s="124"/>
      <c r="B412" s="124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ht="15.75" customHeight="1">
      <c r="A413" s="124"/>
      <c r="B413" s="124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ht="15.75" customHeight="1">
      <c r="A414" s="124"/>
      <c r="B414" s="124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ht="15.75" customHeight="1">
      <c r="A415" s="124"/>
      <c r="B415" s="124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ht="15.75" customHeight="1">
      <c r="A416" s="124"/>
      <c r="B416" s="124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ht="15.75" customHeight="1">
      <c r="A417" s="124"/>
      <c r="B417" s="124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ht="15.75" customHeight="1">
      <c r="A418" s="124"/>
      <c r="B418" s="124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ht="15.75" customHeight="1">
      <c r="A419" s="124"/>
      <c r="B419" s="124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ht="15.75" customHeight="1">
      <c r="A420" s="124"/>
      <c r="B420" s="124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ht="15.75" customHeight="1">
      <c r="A421" s="124"/>
      <c r="B421" s="124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ht="15.75" customHeight="1">
      <c r="A422" s="124"/>
      <c r="B422" s="124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ht="15.75" customHeight="1">
      <c r="A423" s="124"/>
      <c r="B423" s="124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ht="15.75" customHeight="1">
      <c r="A424" s="124"/>
      <c r="B424" s="124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ht="15.75" customHeight="1">
      <c r="A425" s="124"/>
      <c r="B425" s="124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ht="15.75" customHeight="1">
      <c r="A426" s="124"/>
      <c r="B426" s="124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ht="15.75" customHeight="1">
      <c r="A427" s="124"/>
      <c r="B427" s="124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ht="15.75" customHeight="1">
      <c r="A428" s="124"/>
      <c r="B428" s="124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ht="15.75" customHeight="1">
      <c r="A429" s="124"/>
      <c r="B429" s="124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ht="15.75" customHeight="1">
      <c r="A430" s="124"/>
      <c r="B430" s="124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ht="15.75" customHeight="1">
      <c r="A431" s="124"/>
      <c r="B431" s="124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ht="15.75" customHeight="1">
      <c r="A432" s="124"/>
      <c r="B432" s="124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ht="15.75" customHeight="1">
      <c r="A433" s="124"/>
      <c r="B433" s="124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ht="15.75" customHeight="1">
      <c r="A434" s="124"/>
      <c r="B434" s="124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ht="15.75" customHeight="1">
      <c r="A435" s="124"/>
      <c r="B435" s="124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ht="15.75" customHeight="1">
      <c r="A436" s="124"/>
      <c r="B436" s="124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ht="15.75" customHeight="1">
      <c r="A437" s="124"/>
      <c r="B437" s="124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ht="15.75" customHeight="1">
      <c r="A438" s="124"/>
      <c r="B438" s="124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ht="15.75" customHeight="1">
      <c r="A439" s="124"/>
      <c r="B439" s="124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ht="15.75" customHeight="1">
      <c r="A440" s="124"/>
      <c r="B440" s="124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ht="15.75" customHeight="1">
      <c r="A441" s="124"/>
      <c r="B441" s="124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ht="15.75" customHeight="1">
      <c r="A442" s="124"/>
      <c r="B442" s="124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ht="15.75" customHeight="1">
      <c r="A443" s="124"/>
      <c r="B443" s="124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ht="15.75" customHeight="1">
      <c r="A444" s="124"/>
      <c r="B444" s="124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ht="15.75" customHeight="1">
      <c r="A445" s="124"/>
      <c r="B445" s="124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ht="15.75" customHeight="1">
      <c r="A446" s="124"/>
      <c r="B446" s="124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ht="15.75" customHeight="1">
      <c r="A447" s="124"/>
      <c r="B447" s="124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ht="15.75" customHeight="1">
      <c r="A448" s="124"/>
      <c r="B448" s="124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ht="15.75" customHeight="1">
      <c r="A449" s="124"/>
      <c r="B449" s="124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ht="15.75" customHeight="1">
      <c r="A450" s="124"/>
      <c r="B450" s="124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ht="15.75" customHeight="1">
      <c r="A451" s="124"/>
      <c r="B451" s="124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ht="15.75" customHeight="1">
      <c r="A452" s="124"/>
      <c r="B452" s="124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ht="15.75" customHeight="1">
      <c r="A453" s="124"/>
      <c r="B453" s="124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ht="15.75" customHeight="1">
      <c r="A454" s="124"/>
      <c r="B454" s="124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ht="15.75" customHeight="1">
      <c r="A455" s="124"/>
      <c r="B455" s="124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ht="15.75" customHeight="1">
      <c r="A456" s="124"/>
      <c r="B456" s="124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5.75" customHeight="1">
      <c r="A457" s="124"/>
      <c r="B457" s="124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5.75" customHeight="1">
      <c r="A458" s="124"/>
      <c r="B458" s="124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5.75" customHeight="1">
      <c r="A459" s="124"/>
      <c r="B459" s="124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5.75" customHeight="1">
      <c r="A460" s="124"/>
      <c r="B460" s="124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ht="15.75" customHeight="1">
      <c r="A461" s="124"/>
      <c r="B461" s="124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ht="15.75" customHeight="1">
      <c r="A462" s="124"/>
      <c r="B462" s="124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5.75" customHeight="1">
      <c r="A463" s="124"/>
      <c r="B463" s="124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ht="15.75" customHeight="1">
      <c r="A464" s="124"/>
      <c r="B464" s="124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5.75" customHeight="1">
      <c r="A465" s="124"/>
      <c r="B465" s="124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ht="15.75" customHeight="1">
      <c r="A466" s="124"/>
      <c r="B466" s="124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ht="15.75" customHeight="1">
      <c r="A467" s="124"/>
      <c r="B467" s="124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ht="15.75" customHeight="1">
      <c r="A468" s="124"/>
      <c r="B468" s="124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ht="15.75" customHeight="1">
      <c r="A469" s="124"/>
      <c r="B469" s="124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ht="15.75" customHeight="1">
      <c r="A470" s="124"/>
      <c r="B470" s="124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ht="15.75" customHeight="1">
      <c r="A471" s="124"/>
      <c r="B471" s="124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ht="15.75" customHeight="1">
      <c r="A472" s="124"/>
      <c r="B472" s="124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ht="15.75" customHeight="1">
      <c r="A473" s="124"/>
      <c r="B473" s="124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ht="15.75" customHeight="1">
      <c r="A474" s="124"/>
      <c r="B474" s="124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ht="15.75" customHeight="1">
      <c r="A475" s="124"/>
      <c r="B475" s="124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ht="15.75" customHeight="1">
      <c r="A476" s="124"/>
      <c r="B476" s="124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ht="15.75" customHeight="1">
      <c r="A477" s="124"/>
      <c r="B477" s="124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ht="15.75" customHeight="1">
      <c r="A478" s="124"/>
      <c r="B478" s="124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ht="15.75" customHeight="1">
      <c r="A479" s="124"/>
      <c r="B479" s="124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ht="15.75" customHeight="1">
      <c r="A480" s="124"/>
      <c r="B480" s="124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ht="15.75" customHeight="1">
      <c r="A481" s="124"/>
      <c r="B481" s="124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ht="15.75" customHeight="1">
      <c r="A482" s="124"/>
      <c r="B482" s="124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ht="15.75" customHeight="1">
      <c r="A483" s="124"/>
      <c r="B483" s="124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ht="15.75" customHeight="1">
      <c r="A484" s="124"/>
      <c r="B484" s="124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ht="15.75" customHeight="1">
      <c r="A485" s="124"/>
      <c r="B485" s="124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ht="15.75" customHeight="1">
      <c r="A486" s="124"/>
      <c r="B486" s="124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ht="15.75" customHeight="1">
      <c r="A487" s="124"/>
      <c r="B487" s="124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ht="15.75" customHeight="1">
      <c r="A488" s="124"/>
      <c r="B488" s="124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ht="15.75" customHeight="1">
      <c r="A489" s="124"/>
      <c r="B489" s="124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ht="15.75" customHeight="1">
      <c r="A490" s="124"/>
      <c r="B490" s="124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ht="15.75" customHeight="1">
      <c r="A491" s="124"/>
      <c r="B491" s="124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ht="15.75" customHeight="1">
      <c r="A492" s="124"/>
      <c r="B492" s="124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ht="15.75" customHeight="1">
      <c r="A493" s="124"/>
      <c r="B493" s="124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ht="15.75" customHeight="1">
      <c r="A494" s="124"/>
      <c r="B494" s="124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ht="15.75" customHeight="1">
      <c r="A495" s="124"/>
      <c r="B495" s="124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ht="15.75" customHeight="1">
      <c r="A496" s="124"/>
      <c r="B496" s="124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ht="15.75" customHeight="1">
      <c r="A497" s="124"/>
      <c r="B497" s="124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ht="15.75" customHeight="1">
      <c r="A498" s="124"/>
      <c r="B498" s="124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ht="15.75" customHeight="1">
      <c r="A499" s="124"/>
      <c r="B499" s="124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ht="15.75" customHeight="1">
      <c r="A500" s="124"/>
      <c r="B500" s="124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ht="15.75" customHeight="1">
      <c r="A501" s="124"/>
      <c r="B501" s="124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ht="15.75" customHeight="1">
      <c r="A502" s="124"/>
      <c r="B502" s="124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ht="15.75" customHeight="1">
      <c r="A503" s="124"/>
      <c r="B503" s="124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ht="15.75" customHeight="1">
      <c r="A504" s="124"/>
      <c r="B504" s="124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ht="15.75" customHeight="1">
      <c r="A505" s="124"/>
      <c r="B505" s="124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ht="15.75" customHeight="1">
      <c r="A506" s="124"/>
      <c r="B506" s="124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ht="15.75" customHeight="1">
      <c r="A507" s="124"/>
      <c r="B507" s="124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ht="15.75" customHeight="1">
      <c r="A508" s="124"/>
      <c r="B508" s="124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ht="15.75" customHeight="1">
      <c r="A509" s="124"/>
      <c r="B509" s="124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ht="15.75" customHeight="1">
      <c r="A510" s="124"/>
      <c r="B510" s="124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ht="15.75" customHeight="1">
      <c r="A511" s="124"/>
      <c r="B511" s="124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ht="15.75" customHeight="1">
      <c r="A512" s="124"/>
      <c r="B512" s="124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ht="15.75" customHeight="1">
      <c r="A513" s="124"/>
      <c r="B513" s="124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ht="15.75" customHeight="1">
      <c r="A514" s="124"/>
      <c r="B514" s="124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ht="15.75" customHeight="1">
      <c r="A515" s="124"/>
      <c r="B515" s="124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ht="15.75" customHeight="1">
      <c r="A516" s="124"/>
      <c r="B516" s="124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ht="15.75" customHeight="1">
      <c r="A517" s="124"/>
      <c r="B517" s="124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ht="15.75" customHeight="1">
      <c r="A518" s="124"/>
      <c r="B518" s="124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ht="15.75" customHeight="1">
      <c r="A519" s="124"/>
      <c r="B519" s="124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ht="15.75" customHeight="1">
      <c r="A520" s="124"/>
      <c r="B520" s="124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ht="15.75" customHeight="1">
      <c r="A521" s="124"/>
      <c r="B521" s="124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ht="15.75" customHeight="1">
      <c r="A522" s="124"/>
      <c r="B522" s="124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ht="15.75" customHeight="1">
      <c r="A523" s="124"/>
      <c r="B523" s="124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ht="15.75" customHeight="1">
      <c r="A524" s="124"/>
      <c r="B524" s="124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ht="15.75" customHeight="1">
      <c r="A525" s="124"/>
      <c r="B525" s="124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ht="15.75" customHeight="1">
      <c r="A526" s="124"/>
      <c r="B526" s="124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ht="15.75" customHeight="1">
      <c r="A527" s="124"/>
      <c r="B527" s="124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ht="15.75" customHeight="1">
      <c r="A528" s="124"/>
      <c r="B528" s="124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ht="15.75" customHeight="1">
      <c r="A529" s="124"/>
      <c r="B529" s="124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ht="15.75" customHeight="1">
      <c r="A530" s="124"/>
      <c r="B530" s="124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ht="15.75" customHeight="1">
      <c r="A531" s="124"/>
      <c r="B531" s="124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ht="15.75" customHeight="1">
      <c r="A532" s="124"/>
      <c r="B532" s="124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ht="15.75" customHeight="1">
      <c r="A533" s="124"/>
      <c r="B533" s="124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ht="15.75" customHeight="1">
      <c r="A534" s="124"/>
      <c r="B534" s="124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ht="15.75" customHeight="1">
      <c r="A535" s="124"/>
      <c r="B535" s="124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ht="15.75" customHeight="1">
      <c r="A536" s="124"/>
      <c r="B536" s="124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ht="15.75" customHeight="1">
      <c r="A537" s="124"/>
      <c r="B537" s="124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ht="15.75" customHeight="1">
      <c r="A538" s="124"/>
      <c r="B538" s="124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ht="15.75" customHeight="1">
      <c r="A539" s="124"/>
      <c r="B539" s="124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ht="15.75" customHeight="1">
      <c r="A540" s="124"/>
      <c r="B540" s="124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ht="15.75" customHeight="1">
      <c r="A541" s="124"/>
      <c r="B541" s="124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ht="15.75" customHeight="1">
      <c r="A542" s="124"/>
      <c r="B542" s="124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ht="15.75" customHeight="1">
      <c r="A543" s="124"/>
      <c r="B543" s="124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ht="15.75" customHeight="1">
      <c r="A544" s="124"/>
      <c r="B544" s="124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ht="15.75" customHeight="1">
      <c r="A545" s="124"/>
      <c r="B545" s="124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ht="15.75" customHeight="1">
      <c r="A546" s="124"/>
      <c r="B546" s="124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ht="15.75" customHeight="1">
      <c r="A547" s="124"/>
      <c r="B547" s="124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ht="15.75" customHeight="1">
      <c r="A548" s="124"/>
      <c r="B548" s="124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ht="15.75" customHeight="1">
      <c r="A549" s="124"/>
      <c r="B549" s="124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ht="15.75" customHeight="1">
      <c r="A550" s="124"/>
      <c r="B550" s="124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ht="15.75" customHeight="1">
      <c r="A551" s="124"/>
      <c r="B551" s="124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ht="15.75" customHeight="1">
      <c r="A552" s="124"/>
      <c r="B552" s="124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ht="15.75" customHeight="1">
      <c r="A553" s="124"/>
      <c r="B553" s="124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ht="15.75" customHeight="1">
      <c r="A554" s="124"/>
      <c r="B554" s="124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ht="15.75" customHeight="1">
      <c r="A555" s="124"/>
      <c r="B555" s="124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ht="15.75" customHeight="1">
      <c r="A556" s="124"/>
      <c r="B556" s="124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ht="15.75" customHeight="1">
      <c r="A557" s="124"/>
      <c r="B557" s="124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ht="15.75" customHeight="1">
      <c r="A558" s="124"/>
      <c r="B558" s="124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ht="15.75" customHeight="1">
      <c r="A559" s="124"/>
      <c r="B559" s="124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ht="15.75" customHeight="1">
      <c r="A560" s="124"/>
      <c r="B560" s="124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ht="15.75" customHeight="1">
      <c r="A561" s="124"/>
      <c r="B561" s="124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ht="15.75" customHeight="1">
      <c r="A562" s="124"/>
      <c r="B562" s="124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ht="15.75" customHeight="1">
      <c r="A563" s="124"/>
      <c r="B563" s="124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ht="15.75" customHeight="1">
      <c r="A564" s="124"/>
      <c r="B564" s="124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ht="15.75" customHeight="1">
      <c r="A565" s="124"/>
      <c r="B565" s="124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ht="15.75" customHeight="1">
      <c r="A566" s="124"/>
      <c r="B566" s="124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ht="15.75" customHeight="1">
      <c r="A567" s="124"/>
      <c r="B567" s="124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ht="15.75" customHeight="1">
      <c r="A568" s="124"/>
      <c r="B568" s="124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ht="15.75" customHeight="1">
      <c r="A569" s="124"/>
      <c r="B569" s="124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ht="15.75" customHeight="1">
      <c r="A570" s="124"/>
      <c r="B570" s="124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ht="15.75" customHeight="1">
      <c r="A571" s="124"/>
      <c r="B571" s="124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ht="15.75" customHeight="1">
      <c r="A572" s="124"/>
      <c r="B572" s="124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ht="15.75" customHeight="1">
      <c r="A573" s="124"/>
      <c r="B573" s="124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ht="15.75" customHeight="1">
      <c r="A574" s="124"/>
      <c r="B574" s="124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ht="15.75" customHeight="1">
      <c r="A575" s="124"/>
      <c r="B575" s="124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ht="15.75" customHeight="1">
      <c r="A576" s="124"/>
      <c r="B576" s="124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ht="15.75" customHeight="1">
      <c r="A577" s="124"/>
      <c r="B577" s="124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ht="15.75" customHeight="1">
      <c r="A578" s="124"/>
      <c r="B578" s="124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ht="15.75" customHeight="1">
      <c r="A579" s="124"/>
      <c r="B579" s="124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ht="15.75" customHeight="1">
      <c r="A580" s="124"/>
      <c r="B580" s="124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ht="15.75" customHeight="1">
      <c r="A581" s="124"/>
      <c r="B581" s="124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ht="15.75" customHeight="1">
      <c r="A582" s="124"/>
      <c r="B582" s="124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ht="15.75" customHeight="1">
      <c r="A583" s="124"/>
      <c r="B583" s="124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ht="15.75" customHeight="1">
      <c r="A584" s="124"/>
      <c r="B584" s="124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ht="15.75" customHeight="1">
      <c r="A585" s="124"/>
      <c r="B585" s="124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ht="15.75" customHeight="1">
      <c r="A586" s="124"/>
      <c r="B586" s="124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ht="15.75" customHeight="1">
      <c r="A587" s="124"/>
      <c r="B587" s="124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ht="15.75" customHeight="1">
      <c r="A588" s="124"/>
      <c r="B588" s="124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ht="15.75" customHeight="1">
      <c r="A589" s="124"/>
      <c r="B589" s="124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ht="15.75" customHeight="1">
      <c r="A590" s="124"/>
      <c r="B590" s="124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ht="15.75" customHeight="1">
      <c r="A591" s="124"/>
      <c r="B591" s="124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ht="15.75" customHeight="1">
      <c r="A592" s="124"/>
      <c r="B592" s="124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ht="15.75" customHeight="1">
      <c r="A593" s="124"/>
      <c r="B593" s="124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ht="15.75" customHeight="1">
      <c r="A594" s="124"/>
      <c r="B594" s="124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ht="15.75" customHeight="1">
      <c r="A595" s="124"/>
      <c r="B595" s="124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ht="15.75" customHeight="1">
      <c r="A596" s="124"/>
      <c r="B596" s="124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ht="15.75" customHeight="1">
      <c r="A597" s="124"/>
      <c r="B597" s="124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ht="15.75" customHeight="1">
      <c r="A598" s="124"/>
      <c r="B598" s="124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ht="15.75" customHeight="1">
      <c r="A599" s="124"/>
      <c r="B599" s="124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ht="15.75" customHeight="1">
      <c r="A600" s="124"/>
      <c r="B600" s="124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ht="15.75" customHeight="1">
      <c r="A601" s="124"/>
      <c r="B601" s="124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ht="15.75" customHeight="1">
      <c r="A602" s="124"/>
      <c r="B602" s="124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ht="15.75" customHeight="1">
      <c r="A603" s="124"/>
      <c r="B603" s="124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ht="15.75" customHeight="1">
      <c r="A604" s="124"/>
      <c r="B604" s="124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ht="15.75" customHeight="1">
      <c r="A605" s="124"/>
      <c r="B605" s="124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ht="15.75" customHeight="1">
      <c r="A606" s="124"/>
      <c r="B606" s="124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ht="15.75" customHeight="1">
      <c r="A607" s="124"/>
      <c r="B607" s="124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ht="15.75" customHeight="1">
      <c r="A608" s="124"/>
      <c r="B608" s="124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ht="15.75" customHeight="1">
      <c r="A609" s="124"/>
      <c r="B609" s="124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ht="15.75" customHeight="1">
      <c r="A610" s="124"/>
      <c r="B610" s="124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ht="15.75" customHeight="1">
      <c r="A611" s="124"/>
      <c r="B611" s="124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ht="15.75" customHeight="1">
      <c r="A612" s="124"/>
      <c r="B612" s="124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ht="15.75" customHeight="1">
      <c r="A613" s="124"/>
      <c r="B613" s="124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ht="15.75" customHeight="1">
      <c r="A614" s="124"/>
      <c r="B614" s="124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ht="15.75" customHeight="1">
      <c r="A615" s="124"/>
      <c r="B615" s="124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ht="15.75" customHeight="1">
      <c r="A616" s="124"/>
      <c r="B616" s="124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ht="15.75" customHeight="1">
      <c r="A617" s="124"/>
      <c r="B617" s="124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ht="15.75" customHeight="1">
      <c r="A618" s="124"/>
      <c r="B618" s="124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ht="15.75" customHeight="1">
      <c r="A619" s="124"/>
      <c r="B619" s="124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ht="15.75" customHeight="1">
      <c r="A620" s="124"/>
      <c r="B620" s="124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ht="15.75" customHeight="1">
      <c r="A621" s="124"/>
      <c r="B621" s="124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ht="15.75" customHeight="1">
      <c r="A622" s="124"/>
      <c r="B622" s="124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ht="15.75" customHeight="1">
      <c r="A623" s="124"/>
      <c r="B623" s="124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ht="15.75" customHeight="1">
      <c r="A624" s="124"/>
      <c r="B624" s="124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ht="15.75" customHeight="1">
      <c r="A625" s="124"/>
      <c r="B625" s="124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ht="15.75" customHeight="1">
      <c r="A626" s="124"/>
      <c r="B626" s="124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ht="15.75" customHeight="1">
      <c r="A627" s="124"/>
      <c r="B627" s="124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ht="15.75" customHeight="1">
      <c r="A628" s="124"/>
      <c r="B628" s="124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ht="15.75" customHeight="1">
      <c r="A629" s="124"/>
      <c r="B629" s="124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ht="15.75" customHeight="1">
      <c r="A630" s="124"/>
      <c r="B630" s="124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ht="15.75" customHeight="1">
      <c r="A631" s="124"/>
      <c r="B631" s="124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ht="15.75" customHeight="1">
      <c r="A632" s="124"/>
      <c r="B632" s="124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ht="15.75" customHeight="1">
      <c r="A633" s="124"/>
      <c r="B633" s="124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ht="15.75" customHeight="1">
      <c r="A634" s="124"/>
      <c r="B634" s="124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ht="15.75" customHeight="1">
      <c r="A635" s="124"/>
      <c r="B635" s="124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ht="15.75" customHeight="1">
      <c r="A636" s="124"/>
      <c r="B636" s="124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ht="15.75" customHeight="1">
      <c r="A637" s="124"/>
      <c r="B637" s="124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ht="15.75" customHeight="1">
      <c r="A638" s="124"/>
      <c r="B638" s="124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ht="15.75" customHeight="1">
      <c r="A639" s="124"/>
      <c r="B639" s="124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ht="15.75" customHeight="1">
      <c r="A640" s="124"/>
      <c r="B640" s="124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ht="15.75" customHeight="1">
      <c r="A641" s="124"/>
      <c r="B641" s="124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ht="15.75" customHeight="1">
      <c r="A642" s="124"/>
      <c r="B642" s="124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ht="15.75" customHeight="1">
      <c r="A643" s="124"/>
      <c r="B643" s="124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ht="15.75" customHeight="1">
      <c r="A644" s="124"/>
      <c r="B644" s="124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ht="15.75" customHeight="1">
      <c r="A645" s="124"/>
      <c r="B645" s="124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ht="15.75" customHeight="1">
      <c r="A646" s="124"/>
      <c r="B646" s="124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ht="15.75" customHeight="1">
      <c r="A647" s="124"/>
      <c r="B647" s="124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ht="15.75" customHeight="1">
      <c r="A648" s="124"/>
      <c r="B648" s="124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ht="15.75" customHeight="1">
      <c r="A649" s="124"/>
      <c r="B649" s="124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ht="15.75" customHeight="1">
      <c r="A650" s="124"/>
      <c r="B650" s="124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ht="15.75" customHeight="1">
      <c r="A651" s="124"/>
      <c r="B651" s="124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ht="15.75" customHeight="1">
      <c r="A652" s="124"/>
      <c r="B652" s="124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ht="15.75" customHeight="1">
      <c r="A653" s="124"/>
      <c r="B653" s="124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ht="15.75" customHeight="1">
      <c r="A654" s="124"/>
      <c r="B654" s="124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ht="15.75" customHeight="1">
      <c r="A655" s="124"/>
      <c r="B655" s="124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ht="15.75" customHeight="1">
      <c r="A656" s="124"/>
      <c r="B656" s="124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ht="15.75" customHeight="1">
      <c r="A657" s="124"/>
      <c r="B657" s="124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ht="15.75" customHeight="1">
      <c r="A658" s="124"/>
      <c r="B658" s="124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ht="15.75" customHeight="1">
      <c r="A659" s="124"/>
      <c r="B659" s="124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ht="15.75" customHeight="1">
      <c r="A660" s="124"/>
      <c r="B660" s="124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ht="15.75" customHeight="1">
      <c r="A661" s="124"/>
      <c r="B661" s="124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ht="15.75" customHeight="1">
      <c r="A662" s="124"/>
      <c r="B662" s="124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ht="15.75" customHeight="1">
      <c r="A663" s="124"/>
      <c r="B663" s="124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ht="15.75" customHeight="1">
      <c r="A664" s="124"/>
      <c r="B664" s="124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ht="15.75" customHeight="1">
      <c r="A665" s="124"/>
      <c r="B665" s="124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ht="15.75" customHeight="1">
      <c r="A666" s="124"/>
      <c r="B666" s="124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ht="15.75" customHeight="1">
      <c r="A667" s="124"/>
      <c r="B667" s="124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ht="15.75" customHeight="1">
      <c r="A668" s="124"/>
      <c r="B668" s="124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ht="15.75" customHeight="1">
      <c r="A669" s="124"/>
      <c r="B669" s="124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ht="15.75" customHeight="1">
      <c r="A670" s="124"/>
      <c r="B670" s="124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ht="15.75" customHeight="1">
      <c r="A671" s="124"/>
      <c r="B671" s="124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ht="15.75" customHeight="1">
      <c r="A672" s="124"/>
      <c r="B672" s="124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ht="15.75" customHeight="1">
      <c r="A673" s="124"/>
      <c r="B673" s="124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ht="15.75" customHeight="1">
      <c r="A674" s="124"/>
      <c r="B674" s="124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ht="15.75" customHeight="1">
      <c r="A675" s="124"/>
      <c r="B675" s="124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ht="15.75" customHeight="1">
      <c r="A676" s="124"/>
      <c r="B676" s="124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ht="15.75" customHeight="1">
      <c r="A677" s="124"/>
      <c r="B677" s="124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ht="15.75" customHeight="1">
      <c r="A678" s="124"/>
      <c r="B678" s="124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ht="15.75" customHeight="1">
      <c r="A679" s="124"/>
      <c r="B679" s="124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ht="15.75" customHeight="1">
      <c r="A680" s="124"/>
      <c r="B680" s="124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ht="15.75" customHeight="1">
      <c r="A681" s="124"/>
      <c r="B681" s="124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ht="15.75" customHeight="1">
      <c r="A682" s="124"/>
      <c r="B682" s="124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ht="15.75" customHeight="1">
      <c r="A683" s="124"/>
      <c r="B683" s="124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ht="15.75" customHeight="1">
      <c r="A684" s="124"/>
      <c r="B684" s="124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ht="15.75" customHeight="1">
      <c r="A685" s="124"/>
      <c r="B685" s="124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ht="15.75" customHeight="1">
      <c r="A686" s="124"/>
      <c r="B686" s="124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ht="15.75" customHeight="1">
      <c r="A687" s="124"/>
      <c r="B687" s="124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ht="15.75" customHeight="1">
      <c r="A688" s="124"/>
      <c r="B688" s="124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ht="15.75" customHeight="1">
      <c r="A689" s="124"/>
      <c r="B689" s="124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ht="15.75" customHeight="1">
      <c r="A690" s="124"/>
      <c r="B690" s="124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ht="15.75" customHeight="1">
      <c r="A691" s="124"/>
      <c r="B691" s="124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ht="15.75" customHeight="1">
      <c r="A692" s="124"/>
      <c r="B692" s="124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ht="15.75" customHeight="1">
      <c r="A693" s="124"/>
      <c r="B693" s="124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ht="15.75" customHeight="1">
      <c r="A694" s="124"/>
      <c r="B694" s="124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ht="15.75" customHeight="1">
      <c r="A695" s="124"/>
      <c r="B695" s="124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ht="15.75" customHeight="1">
      <c r="A696" s="124"/>
      <c r="B696" s="124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ht="15.75" customHeight="1">
      <c r="A697" s="124"/>
      <c r="B697" s="124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ht="15.75" customHeight="1">
      <c r="A698" s="124"/>
      <c r="B698" s="124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ht="15.75" customHeight="1">
      <c r="A699" s="124"/>
      <c r="B699" s="124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ht="15.75" customHeight="1">
      <c r="A700" s="124"/>
      <c r="B700" s="124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ht="15.75" customHeight="1">
      <c r="A701" s="124"/>
      <c r="B701" s="124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ht="15.75" customHeight="1">
      <c r="A702" s="124"/>
      <c r="B702" s="124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ht="15.75" customHeight="1">
      <c r="A703" s="124"/>
      <c r="B703" s="124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ht="15.75" customHeight="1">
      <c r="A704" s="124"/>
      <c r="B704" s="124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ht="15.75" customHeight="1">
      <c r="A705" s="124"/>
      <c r="B705" s="124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ht="15.75" customHeight="1">
      <c r="A706" s="124"/>
      <c r="B706" s="124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ht="15.75" customHeight="1">
      <c r="A707" s="124"/>
      <c r="B707" s="124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ht="15.75" customHeight="1">
      <c r="A708" s="124"/>
      <c r="B708" s="124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ht="15.75" customHeight="1">
      <c r="A709" s="124"/>
      <c r="B709" s="124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ht="15.75" customHeight="1">
      <c r="A710" s="124"/>
      <c r="B710" s="124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ht="15.75" customHeight="1">
      <c r="A711" s="124"/>
      <c r="B711" s="124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ht="15.75" customHeight="1">
      <c r="A712" s="124"/>
      <c r="B712" s="124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ht="15.75" customHeight="1">
      <c r="A713" s="124"/>
      <c r="B713" s="124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ht="15.75" customHeight="1">
      <c r="A714" s="124"/>
      <c r="B714" s="124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ht="15.75" customHeight="1">
      <c r="A715" s="124"/>
      <c r="B715" s="124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ht="15.75" customHeight="1">
      <c r="A716" s="124"/>
      <c r="B716" s="124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ht="15.75" customHeight="1">
      <c r="A717" s="124"/>
      <c r="B717" s="124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ht="15.75" customHeight="1">
      <c r="A718" s="124"/>
      <c r="B718" s="124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ht="15.75" customHeight="1">
      <c r="A719" s="124"/>
      <c r="B719" s="124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ht="15.75" customHeight="1">
      <c r="A720" s="124"/>
      <c r="B720" s="124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ht="15.75" customHeight="1">
      <c r="A721" s="124"/>
      <c r="B721" s="124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ht="15.75" customHeight="1">
      <c r="A722" s="124"/>
      <c r="B722" s="124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ht="15.75" customHeight="1">
      <c r="A723" s="124"/>
      <c r="B723" s="124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ht="15.75" customHeight="1">
      <c r="A724" s="124"/>
      <c r="B724" s="124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ht="15.75" customHeight="1">
      <c r="A725" s="124"/>
      <c r="B725" s="124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ht="15.75" customHeight="1">
      <c r="A726" s="124"/>
      <c r="B726" s="124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ht="15.75" customHeight="1">
      <c r="A727" s="124"/>
      <c r="B727" s="124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ht="15.75" customHeight="1">
      <c r="A728" s="124"/>
      <c r="B728" s="124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ht="15.75" customHeight="1">
      <c r="A729" s="124"/>
      <c r="B729" s="124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ht="15.75" customHeight="1">
      <c r="A730" s="124"/>
      <c r="B730" s="124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ht="15.75" customHeight="1">
      <c r="A731" s="124"/>
      <c r="B731" s="124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ht="15.75" customHeight="1">
      <c r="A732" s="124"/>
      <c r="B732" s="124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ht="15.75" customHeight="1">
      <c r="A733" s="124"/>
      <c r="B733" s="124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ht="15.75" customHeight="1">
      <c r="A734" s="124"/>
      <c r="B734" s="124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ht="15.75" customHeight="1">
      <c r="A735" s="124"/>
      <c r="B735" s="124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ht="15.75" customHeight="1">
      <c r="A736" s="124"/>
      <c r="B736" s="124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ht="15.75" customHeight="1">
      <c r="A737" s="124"/>
      <c r="B737" s="124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ht="15.75" customHeight="1">
      <c r="A738" s="124"/>
      <c r="B738" s="124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ht="15.75" customHeight="1">
      <c r="A739" s="124"/>
      <c r="B739" s="124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ht="15.75" customHeight="1">
      <c r="A740" s="124"/>
      <c r="B740" s="124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ht="15.75" customHeight="1">
      <c r="A741" s="124"/>
      <c r="B741" s="124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ht="15.75" customHeight="1">
      <c r="A742" s="124"/>
      <c r="B742" s="124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ht="15.75" customHeight="1">
      <c r="A743" s="124"/>
      <c r="B743" s="124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ht="15.75" customHeight="1">
      <c r="A744" s="124"/>
      <c r="B744" s="124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ht="15.75" customHeight="1">
      <c r="A745" s="124"/>
      <c r="B745" s="124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ht="15.75" customHeight="1">
      <c r="A746" s="124"/>
      <c r="B746" s="124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ht="15.75" customHeight="1">
      <c r="A747" s="124"/>
      <c r="B747" s="124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ht="15.75" customHeight="1">
      <c r="A748" s="124"/>
      <c r="B748" s="124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ht="15.75" customHeight="1">
      <c r="A749" s="124"/>
      <c r="B749" s="124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ht="15.75" customHeight="1">
      <c r="A750" s="124"/>
      <c r="B750" s="124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ht="15.75" customHeight="1">
      <c r="A751" s="124"/>
      <c r="B751" s="124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ht="15.75" customHeight="1">
      <c r="A752" s="124"/>
      <c r="B752" s="124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ht="15.75" customHeight="1">
      <c r="A753" s="124"/>
      <c r="B753" s="124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ht="15.75" customHeight="1">
      <c r="A754" s="124"/>
      <c r="B754" s="124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ht="15.75" customHeight="1">
      <c r="A755" s="124"/>
      <c r="B755" s="124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ht="15.75" customHeight="1">
      <c r="A756" s="124"/>
      <c r="B756" s="124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ht="15.75" customHeight="1">
      <c r="A757" s="124"/>
      <c r="B757" s="124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ht="15.75" customHeight="1">
      <c r="A758" s="124"/>
      <c r="B758" s="124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ht="15.75" customHeight="1">
      <c r="A759" s="124"/>
      <c r="B759" s="124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ht="15.75" customHeight="1">
      <c r="A760" s="124"/>
      <c r="B760" s="124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ht="15.75" customHeight="1">
      <c r="A761" s="124"/>
      <c r="B761" s="124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ht="15.75" customHeight="1">
      <c r="A762" s="124"/>
      <c r="B762" s="124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ht="15.75" customHeight="1">
      <c r="A763" s="124"/>
      <c r="B763" s="124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ht="15.75" customHeight="1">
      <c r="A764" s="124"/>
      <c r="B764" s="124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ht="15.75" customHeight="1">
      <c r="A765" s="124"/>
      <c r="B765" s="124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ht="15.75" customHeight="1">
      <c r="A766" s="124"/>
      <c r="B766" s="124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ht="15.75" customHeight="1">
      <c r="A767" s="124"/>
      <c r="B767" s="124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ht="15.75" customHeight="1">
      <c r="A768" s="124"/>
      <c r="B768" s="124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ht="15.75" customHeight="1">
      <c r="A769" s="124"/>
      <c r="B769" s="124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ht="15.75" customHeight="1">
      <c r="A770" s="124"/>
      <c r="B770" s="124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ht="15.75" customHeight="1">
      <c r="A771" s="124"/>
      <c r="B771" s="124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ht="15.75" customHeight="1">
      <c r="A772" s="124"/>
      <c r="B772" s="124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ht="15.75" customHeight="1">
      <c r="A773" s="124"/>
      <c r="B773" s="124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ht="15.75" customHeight="1">
      <c r="A774" s="124"/>
      <c r="B774" s="124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ht="15.75" customHeight="1">
      <c r="A775" s="124"/>
      <c r="B775" s="124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ht="15.75" customHeight="1">
      <c r="A776" s="124"/>
      <c r="B776" s="124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ht="15.75" customHeight="1">
      <c r="A777" s="124"/>
      <c r="B777" s="124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ht="15.75" customHeight="1">
      <c r="A778" s="124"/>
      <c r="B778" s="124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ht="15.75" customHeight="1">
      <c r="A779" s="124"/>
      <c r="B779" s="124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ht="15.75" customHeight="1">
      <c r="A780" s="124"/>
      <c r="B780" s="124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ht="15.75" customHeight="1">
      <c r="A781" s="124"/>
      <c r="B781" s="124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ht="15.75" customHeight="1">
      <c r="A782" s="124"/>
      <c r="B782" s="124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ht="15.75" customHeight="1">
      <c r="A783" s="124"/>
      <c r="B783" s="124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ht="15.75" customHeight="1">
      <c r="A784" s="124"/>
      <c r="B784" s="124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ht="15.75" customHeight="1">
      <c r="A785" s="124"/>
      <c r="B785" s="124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ht="15.75" customHeight="1">
      <c r="A786" s="124"/>
      <c r="B786" s="124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ht="15.75" customHeight="1">
      <c r="A787" s="124"/>
      <c r="B787" s="124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ht="15.75" customHeight="1">
      <c r="A788" s="124"/>
      <c r="B788" s="124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ht="15.75" customHeight="1">
      <c r="A789" s="124"/>
      <c r="B789" s="124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ht="15.75" customHeight="1">
      <c r="A790" s="124"/>
      <c r="B790" s="124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ht="15.75" customHeight="1">
      <c r="A791" s="124"/>
      <c r="B791" s="124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ht="15.75" customHeight="1">
      <c r="A792" s="124"/>
      <c r="B792" s="124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ht="15.75" customHeight="1">
      <c r="A793" s="124"/>
      <c r="B793" s="124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ht="15.75" customHeight="1">
      <c r="A794" s="124"/>
      <c r="B794" s="124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ht="15.75" customHeight="1">
      <c r="A795" s="124"/>
      <c r="B795" s="124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ht="15.75" customHeight="1">
      <c r="A796" s="124"/>
      <c r="B796" s="124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ht="15.75" customHeight="1">
      <c r="A797" s="124"/>
      <c r="B797" s="124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ht="15.75" customHeight="1">
      <c r="A798" s="124"/>
      <c r="B798" s="124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ht="15.75" customHeight="1">
      <c r="A799" s="124"/>
      <c r="B799" s="124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ht="15.75" customHeight="1">
      <c r="A800" s="124"/>
      <c r="B800" s="124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ht="15.75" customHeight="1">
      <c r="A801" s="124"/>
      <c r="B801" s="124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ht="15.75" customHeight="1">
      <c r="A802" s="124"/>
      <c r="B802" s="124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ht="15.75" customHeight="1">
      <c r="A803" s="124"/>
      <c r="B803" s="124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ht="15.75" customHeight="1">
      <c r="A804" s="124"/>
      <c r="B804" s="124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ht="15.75" customHeight="1">
      <c r="A805" s="124"/>
      <c r="B805" s="124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ht="15.75" customHeight="1">
      <c r="A806" s="124"/>
      <c r="B806" s="124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ht="15.75" customHeight="1">
      <c r="A807" s="124"/>
      <c r="B807" s="124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ht="15.75" customHeight="1">
      <c r="A808" s="124"/>
      <c r="B808" s="124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ht="15.75" customHeight="1">
      <c r="A809" s="124"/>
      <c r="B809" s="124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ht="15.75" customHeight="1">
      <c r="A810" s="124"/>
      <c r="B810" s="124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ht="15.75" customHeight="1">
      <c r="A811" s="124"/>
      <c r="B811" s="124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ht="15.75" customHeight="1">
      <c r="A812" s="124"/>
      <c r="B812" s="124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ht="15.75" customHeight="1">
      <c r="A813" s="124"/>
      <c r="B813" s="124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ht="15.75" customHeight="1">
      <c r="A814" s="124"/>
      <c r="B814" s="124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ht="15.75" customHeight="1">
      <c r="A815" s="124"/>
      <c r="B815" s="124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ht="15.75" customHeight="1">
      <c r="A816" s="124"/>
      <c r="B816" s="124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ht="15.75" customHeight="1">
      <c r="A817" s="124"/>
      <c r="B817" s="124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ht="15.75" customHeight="1">
      <c r="A818" s="124"/>
      <c r="B818" s="124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ht="15.75" customHeight="1">
      <c r="A819" s="124"/>
      <c r="B819" s="124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ht="15.75" customHeight="1">
      <c r="A820" s="124"/>
      <c r="B820" s="124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ht="15.75" customHeight="1">
      <c r="A821" s="124"/>
      <c r="B821" s="124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ht="15.75" customHeight="1">
      <c r="A822" s="124"/>
      <c r="B822" s="124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ht="15.75" customHeight="1">
      <c r="A823" s="124"/>
      <c r="B823" s="124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ht="15.75" customHeight="1">
      <c r="A824" s="124"/>
      <c r="B824" s="124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ht="15.75" customHeight="1">
      <c r="A825" s="124"/>
      <c r="B825" s="124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ht="15.75" customHeight="1">
      <c r="A826" s="124"/>
      <c r="B826" s="124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ht="15.75" customHeight="1">
      <c r="A827" s="124"/>
      <c r="B827" s="124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ht="15.75" customHeight="1">
      <c r="A828" s="124"/>
      <c r="B828" s="124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ht="15.75" customHeight="1">
      <c r="A829" s="124"/>
      <c r="B829" s="124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ht="15.75" customHeight="1">
      <c r="A830" s="124"/>
      <c r="B830" s="124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ht="15.75" customHeight="1">
      <c r="A831" s="124"/>
      <c r="B831" s="124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ht="15.75" customHeight="1">
      <c r="A832" s="124"/>
      <c r="B832" s="124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ht="15.75" customHeight="1">
      <c r="A833" s="124"/>
      <c r="B833" s="124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ht="15.75" customHeight="1">
      <c r="A834" s="124"/>
      <c r="B834" s="124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ht="15.75" customHeight="1">
      <c r="A835" s="124"/>
      <c r="B835" s="124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ht="15.75" customHeight="1">
      <c r="A836" s="124"/>
      <c r="B836" s="124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ht="15.75" customHeight="1">
      <c r="A837" s="124"/>
      <c r="B837" s="124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ht="15.75" customHeight="1">
      <c r="A838" s="124"/>
      <c r="B838" s="124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ht="15.75" customHeight="1">
      <c r="A839" s="124"/>
      <c r="B839" s="124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ht="15.75" customHeight="1">
      <c r="A840" s="124"/>
      <c r="B840" s="124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ht="15.75" customHeight="1">
      <c r="A841" s="124"/>
      <c r="B841" s="124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ht="15.75" customHeight="1">
      <c r="A842" s="124"/>
      <c r="B842" s="124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ht="15.75" customHeight="1">
      <c r="A843" s="124"/>
      <c r="B843" s="124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ht="15.75" customHeight="1">
      <c r="A844" s="124"/>
      <c r="B844" s="124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ht="15.75" customHeight="1">
      <c r="A845" s="124"/>
      <c r="B845" s="124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ht="15.75" customHeight="1">
      <c r="A846" s="124"/>
      <c r="B846" s="124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ht="15.75" customHeight="1">
      <c r="A847" s="124"/>
      <c r="B847" s="124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ht="15.75" customHeight="1">
      <c r="A848" s="124"/>
      <c r="B848" s="124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ht="15.75" customHeight="1">
      <c r="A849" s="124"/>
      <c r="B849" s="124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ht="15.75" customHeight="1">
      <c r="A850" s="124"/>
      <c r="B850" s="124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ht="15.75" customHeight="1">
      <c r="A851" s="124"/>
      <c r="B851" s="124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ht="15.75" customHeight="1">
      <c r="A852" s="124"/>
      <c r="B852" s="124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ht="15.75" customHeight="1">
      <c r="A853" s="124"/>
      <c r="B853" s="124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ht="15.75" customHeight="1">
      <c r="A854" s="124"/>
      <c r="B854" s="124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ht="15.75" customHeight="1">
      <c r="A855" s="124"/>
      <c r="B855" s="124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ht="15.75" customHeight="1">
      <c r="A856" s="124"/>
      <c r="B856" s="124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ht="15.75" customHeight="1">
      <c r="A857" s="124"/>
      <c r="B857" s="124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ht="15.75" customHeight="1">
      <c r="A858" s="124"/>
      <c r="B858" s="124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ht="15.75" customHeight="1">
      <c r="A859" s="124"/>
      <c r="B859" s="124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ht="15.75" customHeight="1">
      <c r="A860" s="124"/>
      <c r="B860" s="124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ht="15.75" customHeight="1">
      <c r="A861" s="124"/>
      <c r="B861" s="124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ht="15.75" customHeight="1">
      <c r="A862" s="124"/>
      <c r="B862" s="124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ht="15.75" customHeight="1">
      <c r="A863" s="124"/>
      <c r="B863" s="124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ht="15.75" customHeight="1">
      <c r="A864" s="124"/>
      <c r="B864" s="124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ht="15.75" customHeight="1">
      <c r="A865" s="124"/>
      <c r="B865" s="124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ht="15.75" customHeight="1">
      <c r="A866" s="124"/>
      <c r="B866" s="124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ht="15.75" customHeight="1">
      <c r="A867" s="124"/>
      <c r="B867" s="124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ht="15.75" customHeight="1">
      <c r="A868" s="124"/>
      <c r="B868" s="124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ht="15.75" customHeight="1">
      <c r="A869" s="124"/>
      <c r="B869" s="124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ht="15.75" customHeight="1">
      <c r="A870" s="124"/>
      <c r="B870" s="124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ht="15.75" customHeight="1">
      <c r="A871" s="124"/>
      <c r="B871" s="124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ht="15.75" customHeight="1">
      <c r="A872" s="124"/>
      <c r="B872" s="124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ht="15.75" customHeight="1">
      <c r="A873" s="124"/>
      <c r="B873" s="124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ht="15.75" customHeight="1">
      <c r="A874" s="124"/>
      <c r="B874" s="124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ht="15.75" customHeight="1">
      <c r="A875" s="124"/>
      <c r="B875" s="124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ht="15.75" customHeight="1">
      <c r="A876" s="124"/>
      <c r="B876" s="124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ht="15.75" customHeight="1">
      <c r="A877" s="124"/>
      <c r="B877" s="124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ht="15.75" customHeight="1">
      <c r="A878" s="124"/>
      <c r="B878" s="124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ht="15.75" customHeight="1">
      <c r="A879" s="124"/>
      <c r="B879" s="124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ht="15.75" customHeight="1">
      <c r="A880" s="124"/>
      <c r="B880" s="124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ht="15.75" customHeight="1">
      <c r="A881" s="124"/>
      <c r="B881" s="124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ht="15.75" customHeight="1">
      <c r="A882" s="124"/>
      <c r="B882" s="124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ht="15.75" customHeight="1">
      <c r="A883" s="124"/>
      <c r="B883" s="124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ht="15.75" customHeight="1">
      <c r="A884" s="124"/>
      <c r="B884" s="124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ht="15.75" customHeight="1">
      <c r="A885" s="124"/>
      <c r="B885" s="124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ht="15.75" customHeight="1">
      <c r="A886" s="124"/>
      <c r="B886" s="124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ht="15.75" customHeight="1">
      <c r="A887" s="124"/>
      <c r="B887" s="124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ht="15.75" customHeight="1">
      <c r="A888" s="124"/>
      <c r="B888" s="124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ht="15.75" customHeight="1">
      <c r="A889" s="124"/>
      <c r="B889" s="124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ht="15.75" customHeight="1">
      <c r="A890" s="124"/>
      <c r="B890" s="124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ht="15.75" customHeight="1">
      <c r="A891" s="124"/>
      <c r="B891" s="124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ht="15.75" customHeight="1">
      <c r="A892" s="124"/>
      <c r="B892" s="124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ht="15.75" customHeight="1">
      <c r="A893" s="124"/>
      <c r="B893" s="124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ht="15.75" customHeight="1">
      <c r="A894" s="124"/>
      <c r="B894" s="124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ht="15.75" customHeight="1">
      <c r="A895" s="124"/>
      <c r="B895" s="124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ht="15.75" customHeight="1">
      <c r="A896" s="124"/>
      <c r="B896" s="124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ht="15.75" customHeight="1">
      <c r="A897" s="124"/>
      <c r="B897" s="124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ht="15.75" customHeight="1">
      <c r="A898" s="124"/>
      <c r="B898" s="124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ht="15.75" customHeight="1">
      <c r="A899" s="124"/>
      <c r="B899" s="124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ht="15.75" customHeight="1">
      <c r="A900" s="124"/>
      <c r="B900" s="124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ht="15.75" customHeight="1">
      <c r="A901" s="124"/>
      <c r="B901" s="124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ht="15.75" customHeight="1">
      <c r="A902" s="124"/>
      <c r="B902" s="124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ht="15.75" customHeight="1">
      <c r="A903" s="124"/>
      <c r="B903" s="124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ht="15.75" customHeight="1">
      <c r="A904" s="124"/>
      <c r="B904" s="124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ht="15.75" customHeight="1">
      <c r="A905" s="124"/>
      <c r="B905" s="124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ht="15.75" customHeight="1">
      <c r="A906" s="124"/>
      <c r="B906" s="124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ht="15.75" customHeight="1">
      <c r="A907" s="124"/>
      <c r="B907" s="124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ht="15.75" customHeight="1">
      <c r="A908" s="124"/>
      <c r="B908" s="124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ht="15.75" customHeight="1">
      <c r="A909" s="124"/>
      <c r="B909" s="124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ht="15.75" customHeight="1">
      <c r="A910" s="124"/>
      <c r="B910" s="124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ht="15.75" customHeight="1">
      <c r="A911" s="124"/>
      <c r="B911" s="124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ht="15.75" customHeight="1">
      <c r="A912" s="124"/>
      <c r="B912" s="124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ht="15.75" customHeight="1">
      <c r="A913" s="124"/>
      <c r="B913" s="124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ht="15.75" customHeight="1">
      <c r="A914" s="124"/>
      <c r="B914" s="124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ht="15.75" customHeight="1">
      <c r="A915" s="124"/>
      <c r="B915" s="124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ht="15.75" customHeight="1">
      <c r="A916" s="124"/>
      <c r="B916" s="124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ht="15.75" customHeight="1">
      <c r="A917" s="124"/>
      <c r="B917" s="124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ht="15.75" customHeight="1">
      <c r="A918" s="124"/>
      <c r="B918" s="124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ht="15.75" customHeight="1">
      <c r="A919" s="124"/>
      <c r="B919" s="124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ht="15.75" customHeight="1">
      <c r="A920" s="124"/>
      <c r="B920" s="124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ht="15.75" customHeight="1">
      <c r="A921" s="124"/>
      <c r="B921" s="124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ht="15.75" customHeight="1">
      <c r="A922" s="124"/>
      <c r="B922" s="124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ht="15.75" customHeight="1">
      <c r="A923" s="124"/>
      <c r="B923" s="124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ht="15.75" customHeight="1">
      <c r="A924" s="124"/>
      <c r="B924" s="124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ht="15.75" customHeight="1">
      <c r="A925" s="124"/>
      <c r="B925" s="124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ht="15.75" customHeight="1">
      <c r="A926" s="124"/>
      <c r="B926" s="124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ht="15.75" customHeight="1">
      <c r="A927" s="124"/>
      <c r="B927" s="124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ht="15.75" customHeight="1">
      <c r="A928" s="124"/>
      <c r="B928" s="124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ht="15.75" customHeight="1">
      <c r="A929" s="124"/>
      <c r="B929" s="124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ht="15.75" customHeight="1">
      <c r="A930" s="124"/>
      <c r="B930" s="124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ht="15.75" customHeight="1">
      <c r="A931" s="124"/>
      <c r="B931" s="124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ht="15.75" customHeight="1">
      <c r="A932" s="124"/>
      <c r="B932" s="124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ht="15.75" customHeight="1">
      <c r="A933" s="124"/>
      <c r="B933" s="124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ht="15.75" customHeight="1">
      <c r="A934" s="124"/>
      <c r="B934" s="124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ht="15.75" customHeight="1">
      <c r="A935" s="124"/>
      <c r="B935" s="124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ht="15.75" customHeight="1">
      <c r="A936" s="124"/>
      <c r="B936" s="124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ht="15.75" customHeight="1">
      <c r="A937" s="124"/>
      <c r="B937" s="124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ht="15.75" customHeight="1">
      <c r="A938" s="124"/>
      <c r="B938" s="124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ht="15.75" customHeight="1">
      <c r="A939" s="124"/>
      <c r="B939" s="124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ht="15.75" customHeight="1">
      <c r="A940" s="124"/>
      <c r="B940" s="124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ht="15.75" customHeight="1">
      <c r="A941" s="124"/>
      <c r="B941" s="124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ht="15.75" customHeight="1">
      <c r="A942" s="124"/>
      <c r="B942" s="124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ht="15.75" customHeight="1">
      <c r="A943" s="124"/>
      <c r="B943" s="124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ht="15.75" customHeight="1">
      <c r="A944" s="124"/>
      <c r="B944" s="124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ht="15.75" customHeight="1">
      <c r="A945" s="124"/>
      <c r="B945" s="124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ht="15.75" customHeight="1">
      <c r="A946" s="124"/>
      <c r="B946" s="124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ht="15.75" customHeight="1">
      <c r="A947" s="124"/>
      <c r="B947" s="124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ht="15.75" customHeight="1">
      <c r="A948" s="124"/>
      <c r="B948" s="124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ht="15.75" customHeight="1">
      <c r="A949" s="124"/>
      <c r="B949" s="124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ht="15.75" customHeight="1">
      <c r="A950" s="124"/>
      <c r="B950" s="124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ht="15.75" customHeight="1">
      <c r="A951" s="124"/>
      <c r="B951" s="124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ht="15.75" customHeight="1">
      <c r="A952" s="124"/>
      <c r="B952" s="124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ht="15.75" customHeight="1">
      <c r="A953" s="124"/>
      <c r="B953" s="124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ht="15.75" customHeight="1">
      <c r="A954" s="124"/>
      <c r="B954" s="124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ht="15.75" customHeight="1">
      <c r="A955" s="124"/>
      <c r="B955" s="124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ht="15.75" customHeight="1">
      <c r="A956" s="124"/>
      <c r="B956" s="124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ht="15.75" customHeight="1">
      <c r="A957" s="124"/>
      <c r="B957" s="124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ht="15.75" customHeight="1">
      <c r="A958" s="124"/>
      <c r="B958" s="124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ht="15.75" customHeight="1">
      <c r="A959" s="124"/>
      <c r="B959" s="124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ht="15.75" customHeight="1">
      <c r="A960" s="124"/>
      <c r="B960" s="124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ht="15.75" customHeight="1">
      <c r="A961" s="124"/>
      <c r="B961" s="124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ht="15.75" customHeight="1">
      <c r="A962" s="124"/>
      <c r="B962" s="124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ht="15.75" customHeight="1">
      <c r="A963" s="124"/>
      <c r="B963" s="124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ht="15.75" customHeight="1">
      <c r="A964" s="124"/>
      <c r="B964" s="124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ht="15.75" customHeight="1">
      <c r="A965" s="124"/>
      <c r="B965" s="124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ht="15.75" customHeight="1">
      <c r="A966" s="124"/>
      <c r="B966" s="124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ht="15.75" customHeight="1">
      <c r="A967" s="124"/>
      <c r="B967" s="124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ht="15.75" customHeight="1">
      <c r="A968" s="124"/>
      <c r="B968" s="124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ht="15.75" customHeight="1">
      <c r="A969" s="124"/>
      <c r="B969" s="124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ht="15.75" customHeight="1">
      <c r="A970" s="124"/>
      <c r="B970" s="124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ht="15.75" customHeight="1">
      <c r="A971" s="124"/>
      <c r="B971" s="124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ht="15.75" customHeight="1">
      <c r="A972" s="124"/>
      <c r="B972" s="124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ht="15.75" customHeight="1">
      <c r="A973" s="124"/>
      <c r="B973" s="124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ht="15.75" customHeight="1">
      <c r="A974" s="124"/>
      <c r="B974" s="124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ht="15.75" customHeight="1">
      <c r="A975" s="124"/>
      <c r="B975" s="124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ht="15.75" customHeight="1">
      <c r="A976" s="124"/>
      <c r="B976" s="124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ht="15.75" customHeight="1">
      <c r="A977" s="124"/>
      <c r="B977" s="124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ht="15.75" customHeight="1">
      <c r="A978" s="124"/>
      <c r="B978" s="124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ht="15.75" customHeight="1">
      <c r="A979" s="124"/>
      <c r="B979" s="124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ht="15.75" customHeight="1">
      <c r="A980" s="124"/>
      <c r="B980" s="124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ht="15.75" customHeight="1">
      <c r="A981" s="124"/>
      <c r="B981" s="124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ht="15.75" customHeight="1">
      <c r="A982" s="124"/>
      <c r="B982" s="124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ht="15.75" customHeight="1">
      <c r="A983" s="124"/>
      <c r="B983" s="124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ht="15.75" customHeight="1">
      <c r="A984" s="124"/>
      <c r="B984" s="124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ht="15.75" customHeight="1">
      <c r="A985" s="124"/>
      <c r="B985" s="124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ht="15.75" customHeight="1">
      <c r="A986" s="124"/>
      <c r="B986" s="124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ht="15.75" customHeight="1">
      <c r="A987" s="124"/>
      <c r="B987" s="124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ht="15.75" customHeight="1">
      <c r="A988" s="124"/>
      <c r="B988" s="124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ht="15.75" customHeight="1">
      <c r="A989" s="124"/>
      <c r="B989" s="124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ht="15.75" customHeight="1">
      <c r="A990" s="124"/>
      <c r="B990" s="124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ht="15.75" customHeight="1">
      <c r="A991" s="124"/>
      <c r="B991" s="124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ht="15.75" customHeight="1">
      <c r="A992" s="124"/>
      <c r="B992" s="124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ht="15.75" customHeight="1">
      <c r="A993" s="124"/>
      <c r="B993" s="124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ht="15.75" customHeight="1">
      <c r="A994" s="124"/>
      <c r="B994" s="124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ht="15.75" customHeight="1">
      <c r="A995" s="124"/>
      <c r="B995" s="124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ht="15.75" customHeight="1">
      <c r="A996" s="124"/>
      <c r="B996" s="124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ht="15.75" customHeight="1">
      <c r="A997" s="124"/>
      <c r="B997" s="124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ht="15.75" customHeight="1">
      <c r="A998" s="124"/>
      <c r="B998" s="124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ht="15.75" customHeight="1">
      <c r="A999" s="124"/>
      <c r="B999" s="124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ht="15.75" customHeight="1">
      <c r="A1000" s="124"/>
      <c r="B1000" s="124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mergeCells count="53">
    <mergeCell ref="C1:F1"/>
    <mergeCell ref="C2:F2"/>
    <mergeCell ref="C3:F3"/>
    <mergeCell ref="C4:F4"/>
    <mergeCell ref="A6:F6"/>
    <mergeCell ref="A7:C7"/>
    <mergeCell ref="D7:F7"/>
    <mergeCell ref="A8:C8"/>
    <mergeCell ref="D8:F8"/>
    <mergeCell ref="A9:C9"/>
    <mergeCell ref="D9:F9"/>
    <mergeCell ref="A10:F10"/>
    <mergeCell ref="B11:F11"/>
    <mergeCell ref="B12:F12"/>
    <mergeCell ref="D13:F13"/>
    <mergeCell ref="A13:A14"/>
    <mergeCell ref="B13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D20:E20"/>
    <mergeCell ref="D28:E28"/>
    <mergeCell ref="D29:E29"/>
    <mergeCell ref="A30:F30"/>
    <mergeCell ref="A31:C31"/>
    <mergeCell ref="D31:F31"/>
    <mergeCell ref="D21:E21"/>
    <mergeCell ref="D22:E22"/>
    <mergeCell ref="D23:F23"/>
    <mergeCell ref="D24:E24"/>
    <mergeCell ref="D25:E25"/>
    <mergeCell ref="D26:E26"/>
    <mergeCell ref="D27:E27"/>
    <mergeCell ref="B29:C29"/>
    <mergeCell ref="A36:C36"/>
    <mergeCell ref="D36:F36"/>
    <mergeCell ref="D38:F38"/>
    <mergeCell ref="D42:F42"/>
    <mergeCell ref="B20:C20"/>
    <mergeCell ref="B21:C21"/>
    <mergeCell ref="B22:C22"/>
    <mergeCell ref="A23:A26"/>
    <mergeCell ref="B23:C23"/>
    <mergeCell ref="B27:C27"/>
    <mergeCell ref="B28:C2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4" width="17.63"/>
    <col customWidth="1" min="5" max="5" width="24.75"/>
    <col customWidth="1" min="6" max="26" width="7.75"/>
  </cols>
  <sheetData>
    <row r="1">
      <c r="A1" s="125"/>
      <c r="B1" s="67" t="s">
        <v>103</v>
      </c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>
      <c r="A2" s="125"/>
      <c r="B2" s="69" t="str">
        <f>'Master Data'!C15</f>
        <v>Fakultas …</v>
      </c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>
      <c r="A3" s="125"/>
      <c r="B3" s="69" t="str">
        <f>'Master Data'!C16</f>
        <v>Jurusan …</v>
      </c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>
      <c r="A4" s="125"/>
      <c r="B4" s="69" t="str">
        <f>'Master Data'!C17</f>
        <v>Program Studi …</v>
      </c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 ht="7.5" customHeight="1">
      <c r="A5" s="125"/>
      <c r="B5" s="69"/>
      <c r="C5" s="127"/>
      <c r="D5" s="127"/>
      <c r="E5" s="127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ht="25.5" customHeight="1">
      <c r="A6" s="128" t="s">
        <v>131</v>
      </c>
      <c r="B6" s="50"/>
      <c r="C6" s="50"/>
      <c r="D6" s="50"/>
      <c r="E6" s="9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>
      <c r="A7" s="129" t="str">
        <f>"Tahun Akademik: " &amp;'Master Data'!C3</f>
        <v>Tahun Akademik: </v>
      </c>
      <c r="B7" s="72"/>
      <c r="C7" s="37"/>
      <c r="D7" s="73" t="str">
        <f>"Semester: "&amp;ROMAN('Master Data'!C7)&amp;" / "&amp;IF(MOD('Master Data'!C7,2),"Ganjil","Genap")</f>
        <v>#VALUE!</v>
      </c>
      <c r="E7" s="130"/>
      <c r="F7" s="131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ht="30.75" customHeight="1">
      <c r="A8" s="132" t="str">
        <f>"Nama MK: "&amp;'Master Data'!C4</f>
        <v>Nama MK: </v>
      </c>
      <c r="B8" s="72"/>
      <c r="C8" s="37"/>
      <c r="D8" s="73" t="str">
        <f>"Kode: "&amp;'Master Data'!C5</f>
        <v>Kode: </v>
      </c>
      <c r="E8" s="130"/>
      <c r="F8" s="131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>
      <c r="A9" s="129" t="str">
        <f>"Kelas: "&amp;'Master Data'!C8</f>
        <v>Kelas: </v>
      </c>
      <c r="B9" s="72"/>
      <c r="C9" s="37"/>
      <c r="D9" s="73" t="str">
        <f>"SKS : "&amp;'Master Data'!C6</f>
        <v>SKS : </v>
      </c>
      <c r="E9" s="130"/>
      <c r="F9" s="131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 ht="15.0" customHeight="1">
      <c r="A10" s="132" t="s">
        <v>105</v>
      </c>
      <c r="B10" s="72"/>
      <c r="C10" s="72"/>
      <c r="D10" s="72"/>
      <c r="E10" s="130"/>
      <c r="F10" s="131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 ht="15.0" customHeight="1">
      <c r="A11" s="133" t="s">
        <v>106</v>
      </c>
      <c r="B11" s="73" t="str">
        <f>'Master Data'!C10</f>
        <v/>
      </c>
      <c r="C11" s="72"/>
      <c r="D11" s="72"/>
      <c r="E11" s="130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>
      <c r="A12" s="133" t="str">
        <f>IF('Master Data'!C9&gt;1,"2)","")</f>
        <v/>
      </c>
      <c r="B12" s="73" t="str">
        <f>IF('Master Data'!C9&gt;1,'Master Data'!C11,"")</f>
        <v/>
      </c>
      <c r="C12" s="72"/>
      <c r="D12" s="72"/>
      <c r="E12" s="130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>
      <c r="A13" s="134">
        <v>1.0</v>
      </c>
      <c r="B13" s="135" t="s">
        <v>132</v>
      </c>
      <c r="C13" s="135"/>
      <c r="D13" s="135"/>
      <c r="E13" s="13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 ht="61.5" customHeight="1">
      <c r="A14" s="137"/>
      <c r="B14" s="138"/>
      <c r="C14" s="72"/>
      <c r="D14" s="72"/>
      <c r="E14" s="130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 ht="19.5" customHeight="1">
      <c r="A15" s="139">
        <v>2.0</v>
      </c>
      <c r="B15" s="138" t="s">
        <v>133</v>
      </c>
      <c r="C15" s="72"/>
      <c r="D15" s="72"/>
      <c r="E15" s="130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 ht="164.25" customHeight="1">
      <c r="A16" s="137"/>
      <c r="B16" s="138"/>
      <c r="C16" s="72"/>
      <c r="D16" s="72"/>
      <c r="E16" s="130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>
      <c r="A17" s="139">
        <v>3.0</v>
      </c>
      <c r="B17" s="138" t="s">
        <v>134</v>
      </c>
      <c r="C17" s="72"/>
      <c r="D17" s="72"/>
      <c r="E17" s="130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 ht="39.0" customHeight="1">
      <c r="A18" s="137"/>
      <c r="B18" s="138"/>
      <c r="C18" s="72"/>
      <c r="D18" s="72"/>
      <c r="E18" s="130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>
      <c r="A19" s="139">
        <v>4.0</v>
      </c>
      <c r="B19" s="140" t="s">
        <v>135</v>
      </c>
      <c r="C19" s="72"/>
      <c r="D19" s="72"/>
      <c r="E19" s="130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 ht="121.5" customHeight="1">
      <c r="A20" s="137"/>
      <c r="B20" s="138"/>
      <c r="C20" s="72"/>
      <c r="D20" s="72"/>
      <c r="E20" s="130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>
      <c r="A21" s="139">
        <v>5.0</v>
      </c>
      <c r="B21" s="140" t="s">
        <v>136</v>
      </c>
      <c r="C21" s="72"/>
      <c r="D21" s="72"/>
      <c r="E21" s="130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ht="15.75" customHeight="1">
      <c r="A22" s="137"/>
      <c r="B22" s="138"/>
      <c r="C22" s="72"/>
      <c r="D22" s="72"/>
      <c r="E22" s="130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ht="15.75" customHeight="1">
      <c r="A23" s="139">
        <v>6.0</v>
      </c>
      <c r="B23" s="140" t="s">
        <v>137</v>
      </c>
      <c r="C23" s="72"/>
      <c r="D23" s="72"/>
      <c r="E23" s="130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ht="60.0" customHeight="1">
      <c r="A24" s="137"/>
      <c r="B24" s="138"/>
      <c r="C24" s="72"/>
      <c r="D24" s="72"/>
      <c r="E24" s="130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ht="15.75" customHeight="1">
      <c r="A25" s="139">
        <v>7.0</v>
      </c>
      <c r="B25" s="140" t="s">
        <v>138</v>
      </c>
      <c r="C25" s="72"/>
      <c r="D25" s="72"/>
      <c r="E25" s="130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ht="120.0" customHeight="1">
      <c r="A26" s="137"/>
      <c r="B26" s="138"/>
      <c r="C26" s="72"/>
      <c r="D26" s="72"/>
      <c r="E26" s="130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ht="36.75" customHeight="1">
      <c r="A27" s="139">
        <v>8.0</v>
      </c>
      <c r="B27" s="141" t="s">
        <v>139</v>
      </c>
      <c r="C27" s="72"/>
      <c r="D27" s="72"/>
      <c r="E27" s="130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ht="15.75" customHeight="1">
      <c r="A28" s="142"/>
      <c r="B28" s="141" t="str">
        <f>'Matriks Asesmen'!B2&amp;" :"</f>
        <v>CPMK A :</v>
      </c>
      <c r="C28" s="72"/>
      <c r="D28" s="72"/>
      <c r="E28" s="130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ht="15.75" customHeight="1">
      <c r="A29" s="142"/>
      <c r="B29" s="143" t="s">
        <v>140</v>
      </c>
      <c r="C29" s="144" t="s">
        <v>141</v>
      </c>
      <c r="D29" s="145" t="s">
        <v>142</v>
      </c>
      <c r="E29" s="146" t="s">
        <v>143</v>
      </c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ht="15.75" customHeight="1">
      <c r="A30" s="142"/>
      <c r="B30" s="147">
        <f>'13. Laporan OBE'!Q3</f>
        <v>10</v>
      </c>
      <c r="C30" s="147">
        <f>'13. Laporan OBE'!R3</f>
        <v>18</v>
      </c>
      <c r="D30" s="147">
        <f>'13. Laporan OBE'!S3</f>
        <v>1</v>
      </c>
      <c r="E30" s="148">
        <f>'13. Laporan OBE'!T3</f>
        <v>0</v>
      </c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ht="15.75" customHeight="1">
      <c r="A31" s="142"/>
      <c r="B31" s="141" t="str">
        <f>'Matriks Asesmen'!C2&amp;" :"</f>
        <v>CPMK B :</v>
      </c>
      <c r="C31" s="72"/>
      <c r="D31" s="72"/>
      <c r="E31" s="130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ht="15.75" customHeight="1">
      <c r="A32" s="142"/>
      <c r="B32" s="143" t="s">
        <v>140</v>
      </c>
      <c r="C32" s="144" t="s">
        <v>141</v>
      </c>
      <c r="D32" s="145" t="s">
        <v>142</v>
      </c>
      <c r="E32" s="146" t="s">
        <v>143</v>
      </c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ht="15.75" customHeight="1">
      <c r="A33" s="142"/>
      <c r="B33" s="147">
        <f>'13. Laporan OBE'!Q4</f>
        <v>25</v>
      </c>
      <c r="C33" s="147">
        <f>'13. Laporan OBE'!R4</f>
        <v>3</v>
      </c>
      <c r="D33" s="147">
        <f>'13. Laporan OBE'!S4</f>
        <v>1</v>
      </c>
      <c r="E33" s="148">
        <f>'13. Laporan OBE'!T4</f>
        <v>0</v>
      </c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ht="15.75" customHeight="1">
      <c r="A34" s="142"/>
      <c r="B34" s="141" t="str">
        <f>'Matriks Asesmen'!D2&amp;" :"</f>
        <v>CPMK C :</v>
      </c>
      <c r="C34" s="72"/>
      <c r="D34" s="72"/>
      <c r="E34" s="130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ht="15.75" customHeight="1">
      <c r="A35" s="142"/>
      <c r="B35" s="143" t="s">
        <v>140</v>
      </c>
      <c r="C35" s="144" t="s">
        <v>141</v>
      </c>
      <c r="D35" s="145" t="s">
        <v>142</v>
      </c>
      <c r="E35" s="146" t="s">
        <v>143</v>
      </c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ht="15.75" customHeight="1">
      <c r="A36" s="142"/>
      <c r="B36" s="147">
        <f>'13. Laporan OBE'!Q5</f>
        <v>22</v>
      </c>
      <c r="C36" s="147">
        <f>'13. Laporan OBE'!R5</f>
        <v>5</v>
      </c>
      <c r="D36" s="147">
        <f>'13. Laporan OBE'!S5</f>
        <v>2</v>
      </c>
      <c r="E36" s="148">
        <f>'13. Laporan OBE'!T5</f>
        <v>0</v>
      </c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ht="15.75" customHeight="1">
      <c r="A37" s="142"/>
      <c r="B37" s="141" t="str">
        <f>'Matriks Asesmen'!E2&amp;" :"</f>
        <v>CPMK D :</v>
      </c>
      <c r="C37" s="72"/>
      <c r="D37" s="72"/>
      <c r="E37" s="130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ht="15.75" customHeight="1">
      <c r="A38" s="142"/>
      <c r="B38" s="143" t="s">
        <v>140</v>
      </c>
      <c r="C38" s="144" t="s">
        <v>141</v>
      </c>
      <c r="D38" s="145" t="s">
        <v>142</v>
      </c>
      <c r="E38" s="146" t="s">
        <v>143</v>
      </c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ht="15.75" customHeight="1">
      <c r="A39" s="137"/>
      <c r="B39" s="147">
        <f>'13. Laporan OBE'!Q6</f>
        <v>0</v>
      </c>
      <c r="C39" s="147">
        <f>'13. Laporan OBE'!R6</f>
        <v>0</v>
      </c>
      <c r="D39" s="147">
        <f>'13. Laporan OBE'!S6</f>
        <v>0</v>
      </c>
      <c r="E39" s="148">
        <f>'13. Laporan OBE'!T6</f>
        <v>0</v>
      </c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ht="15.75" customHeight="1">
      <c r="A40" s="149"/>
      <c r="B40" s="141" t="str">
        <f>'Matriks Asesmen'!F2&amp;" :"</f>
        <v>CPMK E :</v>
      </c>
      <c r="C40" s="72"/>
      <c r="D40" s="72"/>
      <c r="E40" s="130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ht="15.75" customHeight="1">
      <c r="A41" s="149"/>
      <c r="B41" s="143" t="s">
        <v>140</v>
      </c>
      <c r="C41" s="144" t="s">
        <v>141</v>
      </c>
      <c r="D41" s="145" t="s">
        <v>142</v>
      </c>
      <c r="E41" s="146" t="s">
        <v>143</v>
      </c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ht="15.75" customHeight="1">
      <c r="A42" s="149"/>
      <c r="B42" s="147">
        <f>'13. Laporan OBE'!Q7</f>
        <v>0</v>
      </c>
      <c r="C42" s="147">
        <f>'13. Laporan OBE'!R7</f>
        <v>0</v>
      </c>
      <c r="D42" s="147">
        <f>'13. Laporan OBE'!S7</f>
        <v>0</v>
      </c>
      <c r="E42" s="147">
        <f>'13. Laporan OBE'!T7</f>
        <v>0</v>
      </c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ht="15.75" customHeight="1">
      <c r="A43" s="150">
        <v>9.0</v>
      </c>
      <c r="B43" s="151" t="s">
        <v>144</v>
      </c>
      <c r="C43" s="72"/>
      <c r="D43" s="72"/>
      <c r="E43" s="130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36.0" customHeight="1">
      <c r="A44" s="142"/>
      <c r="B44" s="141" t="s">
        <v>145</v>
      </c>
      <c r="C44" s="72"/>
      <c r="D44" s="72"/>
      <c r="E44" s="130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5.75" customHeight="1">
      <c r="A45" s="142"/>
      <c r="B45" s="152" t="s">
        <v>146</v>
      </c>
      <c r="C45" s="72"/>
      <c r="D45" s="72"/>
      <c r="E45" s="130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6.5" customHeight="1">
      <c r="A46" s="142"/>
      <c r="B46" s="153" t="s">
        <v>147</v>
      </c>
      <c r="C46" s="37"/>
      <c r="D46" s="147" t="s">
        <v>148</v>
      </c>
      <c r="E46" s="148" t="s">
        <v>149</v>
      </c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5.75" customHeight="1">
      <c r="A47" s="142"/>
      <c r="B47" s="154" t="s">
        <v>150</v>
      </c>
      <c r="C47" s="37"/>
      <c r="D47" s="147">
        <f>COUNTIF('7.Rekap Nilai'!$K$12:$K$44,"A")</f>
        <v>0</v>
      </c>
      <c r="E47" s="155">
        <f t="shared" ref="E47:E55" si="1">D47/SUM($D$47:$D$55)</f>
        <v>0</v>
      </c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5.75" customHeight="1">
      <c r="A48" s="142"/>
      <c r="B48" s="154" t="s">
        <v>151</v>
      </c>
      <c r="C48" s="37"/>
      <c r="D48" s="147">
        <f>COUNTIF('7.Rekap Nilai'!$K$12:$K$44,"A-")</f>
        <v>0</v>
      </c>
      <c r="E48" s="155">
        <f t="shared" si="1"/>
        <v>0</v>
      </c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5.75" customHeight="1">
      <c r="A49" s="142"/>
      <c r="B49" s="154" t="s">
        <v>152</v>
      </c>
      <c r="C49" s="37"/>
      <c r="D49" s="147">
        <f>COUNTIF('7.Rekap Nilai'!$K$12:$K$44,"B+")</f>
        <v>0</v>
      </c>
      <c r="E49" s="155">
        <f t="shared" si="1"/>
        <v>0</v>
      </c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5.75" customHeight="1">
      <c r="A50" s="142"/>
      <c r="B50" s="154" t="s">
        <v>153</v>
      </c>
      <c r="C50" s="37"/>
      <c r="D50" s="147">
        <f>COUNTIF('7.Rekap Nilai'!$K$12:$K$44,"B")</f>
        <v>1</v>
      </c>
      <c r="E50" s="155">
        <f t="shared" si="1"/>
        <v>0.03125</v>
      </c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5.75" customHeight="1">
      <c r="A51" s="142"/>
      <c r="B51" s="154" t="s">
        <v>154</v>
      </c>
      <c r="C51" s="37"/>
      <c r="D51" s="147">
        <f>COUNTIF('7.Rekap Nilai'!$K$12:$K$44,"B-")</f>
        <v>3</v>
      </c>
      <c r="E51" s="155">
        <f t="shared" si="1"/>
        <v>0.09375</v>
      </c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5.75" customHeight="1">
      <c r="A52" s="142"/>
      <c r="B52" s="154" t="s">
        <v>155</v>
      </c>
      <c r="C52" s="37"/>
      <c r="D52" s="147">
        <f>COUNTIF('7.Rekap Nilai'!$K$12:$K$44,"C+")</f>
        <v>5</v>
      </c>
      <c r="E52" s="155">
        <f t="shared" si="1"/>
        <v>0.15625</v>
      </c>
      <c r="F52" s="15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5.75" customHeight="1">
      <c r="A53" s="142"/>
      <c r="B53" s="154" t="s">
        <v>156</v>
      </c>
      <c r="C53" s="37"/>
      <c r="D53" s="147">
        <f>COUNTIF('7.Rekap Nilai'!$K$12:$K$44,"C")</f>
        <v>17</v>
      </c>
      <c r="E53" s="155">
        <f t="shared" si="1"/>
        <v>0.53125</v>
      </c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5.75" customHeight="1">
      <c r="A54" s="142"/>
      <c r="B54" s="154" t="s">
        <v>157</v>
      </c>
      <c r="C54" s="37"/>
      <c r="D54" s="147">
        <f>COUNTIF('7.Rekap Nilai'!$K$12:$K$44,"D")</f>
        <v>4</v>
      </c>
      <c r="E54" s="155">
        <f t="shared" si="1"/>
        <v>0.125</v>
      </c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5.75" customHeight="1">
      <c r="A55" s="142"/>
      <c r="B55" s="154" t="s">
        <v>158</v>
      </c>
      <c r="C55" s="37"/>
      <c r="D55" s="147">
        <f>COUNTIF('7.Rekap Nilai'!$K$12:$K$44,"E")</f>
        <v>2</v>
      </c>
      <c r="E55" s="155">
        <f t="shared" si="1"/>
        <v>0.0625</v>
      </c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5.75" customHeight="1">
      <c r="A56" s="142"/>
      <c r="B56" s="95"/>
      <c r="C56" s="72"/>
      <c r="D56" s="72"/>
      <c r="E56" s="130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75.5" customHeight="1">
      <c r="A57" s="142"/>
      <c r="B57" s="138" t="s">
        <v>159</v>
      </c>
      <c r="C57" s="72"/>
      <c r="D57" s="72"/>
      <c r="E57" s="130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5.75" customHeight="1">
      <c r="A58" s="137"/>
      <c r="B58" s="138" t="str">
        <f>"Tercapai "&amp;TEXT(SUM(E47:E53),"0.0%")&amp;" dan tidak tercapai "&amp;TEXT(SUM(E54:E55),"0.0%")</f>
        <v>Tercapai 81.3% dan tidak tercapai 18.8%</v>
      </c>
      <c r="C58" s="72"/>
      <c r="D58" s="72"/>
      <c r="E58" s="130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5.75" customHeight="1">
      <c r="A59" s="150">
        <v>10.0</v>
      </c>
      <c r="B59" s="157" t="s">
        <v>160</v>
      </c>
      <c r="C59" s="72"/>
      <c r="D59" s="72"/>
      <c r="E59" s="130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38.25" customHeight="1">
      <c r="A60" s="137"/>
      <c r="B60" s="138" t="str">
        <f>"Berdasarkan indikator dan hasil pencapaian mahasiswa maka mata kuliah ini "&amp;IF(SUM(E47:E55)&gt;0.5,"TERCAPAI  (ACHIEVED)","TIDAK TERCAPAI  (NOT ACHIEVED)")</f>
        <v>Berdasarkan indikator dan hasil pencapaian mahasiswa maka mata kuliah ini TERCAPAI  (ACHIEVED)</v>
      </c>
      <c r="C60" s="72"/>
      <c r="D60" s="72"/>
      <c r="E60" s="130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5.75" customHeight="1">
      <c r="A61" s="158">
        <v>11.0</v>
      </c>
      <c r="B61" s="159" t="s">
        <v>161</v>
      </c>
      <c r="C61" s="72"/>
      <c r="D61" s="72"/>
      <c r="E61" s="130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78.75" customHeight="1">
      <c r="A62" s="160"/>
      <c r="B62" s="161"/>
      <c r="C62" s="72"/>
      <c r="D62" s="72"/>
      <c r="E62" s="130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95.25" customHeight="1">
      <c r="A63" s="162"/>
      <c r="B63" s="163" t="s">
        <v>162</v>
      </c>
      <c r="C63" s="164"/>
      <c r="D63" s="164"/>
      <c r="E63" s="165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5.75" customHeight="1">
      <c r="A64" s="16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5.75" customHeight="1">
      <c r="A65" s="16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5.75" customHeight="1">
      <c r="A66" s="16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5.75" customHeight="1">
      <c r="A67" s="16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5.75" customHeight="1">
      <c r="A68" s="16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5.75" customHeight="1">
      <c r="A69" s="16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5.75" customHeight="1">
      <c r="A70" s="16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5.75" customHeight="1">
      <c r="A71" s="16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5.75" customHeight="1">
      <c r="A72" s="16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5.75" customHeight="1">
      <c r="A73" s="16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5.75" customHeight="1">
      <c r="A74" s="16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5.75" customHeight="1">
      <c r="A75" s="16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5.75" customHeight="1">
      <c r="A76" s="16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5.75" customHeight="1">
      <c r="A77" s="16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5.75" customHeight="1">
      <c r="A78" s="16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5.75" customHeight="1">
      <c r="A79" s="16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5.75" customHeight="1">
      <c r="A80" s="16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5.75" customHeight="1">
      <c r="A81" s="16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5.75" customHeight="1">
      <c r="A82" s="16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5.75" customHeight="1">
      <c r="A83" s="16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5.75" customHeight="1">
      <c r="A84" s="16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5.75" customHeight="1">
      <c r="A85" s="16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5.75" customHeight="1">
      <c r="A86" s="16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5.75" customHeight="1">
      <c r="A87" s="16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5.75" customHeight="1">
      <c r="A88" s="16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5.75" customHeight="1">
      <c r="A89" s="16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5.75" customHeight="1">
      <c r="A90" s="16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5.75" customHeight="1">
      <c r="A91" s="16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5.75" customHeight="1">
      <c r="A92" s="16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5.75" customHeight="1">
      <c r="A93" s="16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5.75" customHeight="1">
      <c r="A94" s="16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5.75" customHeight="1">
      <c r="A95" s="16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5.75" customHeight="1">
      <c r="A96" s="16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5.75" customHeight="1">
      <c r="A97" s="16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5.75" customHeight="1">
      <c r="A98" s="16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5.75" customHeight="1">
      <c r="A99" s="16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5.75" customHeight="1">
      <c r="A100" s="16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5.75" customHeight="1">
      <c r="A101" s="16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5.75" customHeight="1">
      <c r="A102" s="16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5.75" customHeight="1">
      <c r="A103" s="16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5.75" customHeight="1">
      <c r="A104" s="16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5.75" customHeight="1">
      <c r="A105" s="16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5.75" customHeight="1">
      <c r="A106" s="16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5.75" customHeight="1">
      <c r="A107" s="16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5.75" customHeight="1">
      <c r="A108" s="16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5.75" customHeight="1">
      <c r="A109" s="16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5.75" customHeight="1">
      <c r="A110" s="16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5.75" customHeight="1">
      <c r="A111" s="16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5.75" customHeight="1">
      <c r="A112" s="16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5.75" customHeight="1">
      <c r="A113" s="16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5.75" customHeight="1">
      <c r="A114" s="16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5.75" customHeight="1">
      <c r="A115" s="16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5.75" customHeight="1">
      <c r="A116" s="16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5.75" customHeight="1">
      <c r="A117" s="16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5.75" customHeight="1">
      <c r="A118" s="16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5.75" customHeight="1">
      <c r="A119" s="16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5.75" customHeight="1">
      <c r="A120" s="16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5.75" customHeight="1">
      <c r="A121" s="16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5.75" customHeight="1">
      <c r="A122" s="16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5.75" customHeight="1">
      <c r="A123" s="16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5.75" customHeight="1">
      <c r="A124" s="16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5.75" customHeight="1">
      <c r="A125" s="16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5.75" customHeight="1">
      <c r="A126" s="16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5.75" customHeight="1">
      <c r="A127" s="16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5.75" customHeight="1">
      <c r="A128" s="16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5.75" customHeight="1">
      <c r="A129" s="16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5.75" customHeight="1">
      <c r="A130" s="16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5.75" customHeight="1">
      <c r="A131" s="16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5.75" customHeight="1">
      <c r="A132" s="16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5.75" customHeight="1">
      <c r="A133" s="16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5.75" customHeight="1">
      <c r="A134" s="16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5.75" customHeight="1">
      <c r="A135" s="16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5.75" customHeight="1">
      <c r="A136" s="16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5.75" customHeight="1">
      <c r="A137" s="16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5.75" customHeight="1">
      <c r="A138" s="16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5.75" customHeight="1">
      <c r="A139" s="16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5.75" customHeight="1">
      <c r="A140" s="16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5.75" customHeight="1">
      <c r="A141" s="16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5.75" customHeight="1">
      <c r="A142" s="16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5.75" customHeight="1">
      <c r="A143" s="16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5.75" customHeight="1">
      <c r="A144" s="16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5.75" customHeight="1">
      <c r="A145" s="16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5.75" customHeight="1">
      <c r="A146" s="16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5.75" customHeight="1">
      <c r="A147" s="16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5.75" customHeight="1">
      <c r="A148" s="16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5.75" customHeight="1">
      <c r="A149" s="16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5.75" customHeight="1">
      <c r="A150" s="16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5.75" customHeight="1">
      <c r="A151" s="16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5.75" customHeight="1">
      <c r="A152" s="16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5.75" customHeight="1">
      <c r="A153" s="16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5.75" customHeight="1">
      <c r="A154" s="16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5.75" customHeight="1">
      <c r="A155" s="16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5.75" customHeight="1">
      <c r="A156" s="16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5.75" customHeight="1">
      <c r="A157" s="16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5.75" customHeight="1">
      <c r="A158" s="16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5.75" customHeight="1">
      <c r="A159" s="16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5.75" customHeight="1">
      <c r="A160" s="16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5.75" customHeight="1">
      <c r="A161" s="16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5.75" customHeight="1">
      <c r="A162" s="16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5.75" customHeight="1">
      <c r="A163" s="16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5.75" customHeight="1">
      <c r="A164" s="16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5.75" customHeight="1">
      <c r="A165" s="16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5.75" customHeight="1">
      <c r="A166" s="16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5.75" customHeight="1">
      <c r="A167" s="16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5.75" customHeight="1">
      <c r="A168" s="16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5.75" customHeight="1">
      <c r="A169" s="16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5.75" customHeight="1">
      <c r="A170" s="16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5.75" customHeight="1">
      <c r="A171" s="16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5.75" customHeight="1">
      <c r="A172" s="16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5.75" customHeight="1">
      <c r="A173" s="16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5.75" customHeight="1">
      <c r="A174" s="16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5.75" customHeight="1">
      <c r="A175" s="16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5.75" customHeight="1">
      <c r="A176" s="16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5.75" customHeight="1">
      <c r="A177" s="16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5.75" customHeight="1">
      <c r="A178" s="16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5.75" customHeight="1">
      <c r="A179" s="16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5.75" customHeight="1">
      <c r="A180" s="16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5.75" customHeight="1">
      <c r="A181" s="16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5.75" customHeight="1">
      <c r="A182" s="16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5.75" customHeight="1">
      <c r="A183" s="16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5.75" customHeight="1">
      <c r="A184" s="16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5.75" customHeight="1">
      <c r="A185" s="16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5.75" customHeight="1">
      <c r="A186" s="16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5.75" customHeight="1">
      <c r="A187" s="16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5.75" customHeight="1">
      <c r="A188" s="16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5.75" customHeight="1">
      <c r="A189" s="16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5.75" customHeight="1">
      <c r="A190" s="16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5.75" customHeight="1">
      <c r="A191" s="16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5.75" customHeight="1">
      <c r="A192" s="16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5.75" customHeight="1">
      <c r="A193" s="16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5.75" customHeight="1">
      <c r="A194" s="16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5.75" customHeight="1">
      <c r="A195" s="16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5.75" customHeight="1">
      <c r="A196" s="16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5.75" customHeight="1">
      <c r="A197" s="16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5.75" customHeight="1">
      <c r="A198" s="16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5.75" customHeight="1">
      <c r="A199" s="16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5.75" customHeight="1">
      <c r="A200" s="16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5.75" customHeight="1">
      <c r="A201" s="16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5.75" customHeight="1">
      <c r="A202" s="16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5.75" customHeight="1">
      <c r="A203" s="16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5.75" customHeight="1">
      <c r="A204" s="16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5.75" customHeight="1">
      <c r="A205" s="16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5.75" customHeight="1">
      <c r="A206" s="16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5.75" customHeight="1">
      <c r="A207" s="16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5.75" customHeight="1">
      <c r="A208" s="16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5.75" customHeight="1">
      <c r="A209" s="16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5.75" customHeight="1">
      <c r="A210" s="16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5.75" customHeight="1">
      <c r="A211" s="16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5.75" customHeight="1">
      <c r="A212" s="16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5.75" customHeight="1">
      <c r="A213" s="16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5.75" customHeight="1">
      <c r="A214" s="16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5.75" customHeight="1">
      <c r="A215" s="16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5.75" customHeight="1">
      <c r="A216" s="16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5.75" customHeight="1">
      <c r="A217" s="16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5.75" customHeight="1">
      <c r="A218" s="16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5.75" customHeight="1">
      <c r="A219" s="16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5.75" customHeight="1">
      <c r="A220" s="16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5.75" customHeight="1">
      <c r="A221" s="16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5.75" customHeight="1">
      <c r="A222" s="16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5.75" customHeight="1">
      <c r="A223" s="16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5.75" customHeight="1">
      <c r="A224" s="16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5.75" customHeight="1">
      <c r="A225" s="16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5.75" customHeight="1">
      <c r="A226" s="16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5.75" customHeight="1">
      <c r="A227" s="16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5.75" customHeight="1">
      <c r="A228" s="16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5.75" customHeight="1">
      <c r="A229" s="16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5.75" customHeight="1">
      <c r="A230" s="16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5.75" customHeight="1">
      <c r="A231" s="16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5.75" customHeight="1">
      <c r="A232" s="16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5.75" customHeight="1">
      <c r="A233" s="16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5.75" customHeight="1">
      <c r="A234" s="16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5.75" customHeight="1">
      <c r="A235" s="16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5.75" customHeight="1">
      <c r="A236" s="16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5.75" customHeight="1">
      <c r="A237" s="16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5.75" customHeight="1">
      <c r="A238" s="16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5.75" customHeight="1">
      <c r="A239" s="16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5.75" customHeight="1">
      <c r="A240" s="16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5.75" customHeight="1">
      <c r="A241" s="16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5.75" customHeight="1">
      <c r="A242" s="16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>
      <c r="A243" s="16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ht="15.75" customHeight="1">
      <c r="A244" s="16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ht="15.75" customHeight="1">
      <c r="A245" s="16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ht="15.75" customHeight="1">
      <c r="A246" s="16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ht="15.75" customHeight="1">
      <c r="A247" s="16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ht="15.75" customHeight="1">
      <c r="A248" s="16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ht="15.75" customHeight="1">
      <c r="A249" s="16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ht="15.75" customHeight="1">
      <c r="A250" s="16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ht="15.75" customHeight="1">
      <c r="A251" s="16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ht="15.75" customHeight="1">
      <c r="A252" s="16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ht="15.75" customHeight="1">
      <c r="A253" s="16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ht="15.75" customHeight="1">
      <c r="A254" s="16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ht="15.75" customHeight="1">
      <c r="A255" s="16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ht="15.75" customHeight="1">
      <c r="A256" s="16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ht="15.75" customHeight="1">
      <c r="A257" s="16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ht="15.75" customHeight="1">
      <c r="A258" s="16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ht="15.75" customHeight="1">
      <c r="A259" s="16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ht="15.75" customHeight="1">
      <c r="A260" s="16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ht="15.75" customHeight="1">
      <c r="A261" s="16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ht="15.75" customHeight="1">
      <c r="A262" s="16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ht="15.75" customHeight="1">
      <c r="A263" s="16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ht="15.75" customHeight="1">
      <c r="A264" s="16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ht="15.75" customHeight="1">
      <c r="A265" s="16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ht="15.75" customHeight="1">
      <c r="A266" s="16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ht="15.75" customHeight="1">
      <c r="A267" s="16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ht="15.75" customHeight="1">
      <c r="A268" s="16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ht="15.75" customHeight="1">
      <c r="A269" s="16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ht="15.75" customHeight="1">
      <c r="A270" s="16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ht="15.75" customHeight="1">
      <c r="A271" s="16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ht="15.75" customHeight="1">
      <c r="A272" s="16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ht="15.75" customHeight="1">
      <c r="A273" s="16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ht="15.75" customHeight="1">
      <c r="A274" s="16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ht="15.75" customHeight="1">
      <c r="A275" s="16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ht="15.75" customHeight="1">
      <c r="A276" s="16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ht="15.75" customHeight="1">
      <c r="A277" s="16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ht="15.75" customHeight="1">
      <c r="A278" s="16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ht="15.75" customHeight="1">
      <c r="A279" s="16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ht="15.75" customHeight="1">
      <c r="A280" s="16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ht="15.75" customHeight="1">
      <c r="A281" s="16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ht="15.75" customHeight="1">
      <c r="A282" s="16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ht="15.75" customHeight="1">
      <c r="A283" s="16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ht="15.75" customHeight="1">
      <c r="A284" s="16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ht="15.75" customHeight="1">
      <c r="A285" s="16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ht="15.75" customHeight="1">
      <c r="A286" s="16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ht="15.75" customHeight="1">
      <c r="A287" s="16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ht="15.75" customHeight="1">
      <c r="A288" s="16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ht="15.75" customHeight="1">
      <c r="A289" s="16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ht="15.75" customHeight="1">
      <c r="A290" s="16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ht="15.75" customHeight="1">
      <c r="A291" s="16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ht="15.75" customHeight="1">
      <c r="A292" s="16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ht="15.75" customHeight="1">
      <c r="A293" s="16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ht="15.75" customHeight="1">
      <c r="A294" s="16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ht="15.75" customHeight="1">
      <c r="A295" s="16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ht="15.75" customHeight="1">
      <c r="A296" s="16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ht="15.75" customHeight="1">
      <c r="A297" s="16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ht="15.75" customHeight="1">
      <c r="A298" s="16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ht="15.75" customHeight="1">
      <c r="A299" s="16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ht="15.75" customHeight="1">
      <c r="A300" s="16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ht="15.75" customHeight="1">
      <c r="A301" s="16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ht="15.75" customHeight="1">
      <c r="A302" s="16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ht="15.75" customHeight="1">
      <c r="A303" s="16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ht="15.75" customHeight="1">
      <c r="A304" s="16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ht="15.75" customHeight="1">
      <c r="A305" s="16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ht="15.75" customHeight="1">
      <c r="A306" s="16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ht="15.75" customHeight="1">
      <c r="A307" s="16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ht="15.75" customHeight="1">
      <c r="A308" s="16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ht="15.75" customHeight="1">
      <c r="A309" s="16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ht="15.75" customHeight="1">
      <c r="A310" s="16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ht="15.75" customHeight="1">
      <c r="A311" s="16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ht="15.75" customHeight="1">
      <c r="A312" s="16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ht="15.75" customHeight="1">
      <c r="A313" s="16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ht="15.75" customHeight="1">
      <c r="A314" s="16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ht="15.75" customHeight="1">
      <c r="A315" s="16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ht="15.75" customHeight="1">
      <c r="A316" s="16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ht="15.75" customHeight="1">
      <c r="A317" s="16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ht="15.75" customHeight="1">
      <c r="A318" s="16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ht="15.75" customHeight="1">
      <c r="A319" s="16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ht="15.75" customHeight="1">
      <c r="A320" s="16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ht="15.75" customHeight="1">
      <c r="A321" s="16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ht="15.75" customHeight="1">
      <c r="A322" s="16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ht="15.75" customHeight="1">
      <c r="A323" s="16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ht="15.75" customHeight="1">
      <c r="A324" s="16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ht="15.75" customHeight="1">
      <c r="A325" s="16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ht="15.75" customHeight="1">
      <c r="A326" s="16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ht="15.75" customHeight="1">
      <c r="A327" s="16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ht="15.75" customHeight="1">
      <c r="A328" s="16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ht="15.75" customHeight="1">
      <c r="A329" s="16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ht="15.75" customHeight="1">
      <c r="A330" s="16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ht="15.75" customHeight="1">
      <c r="A331" s="16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ht="15.75" customHeight="1">
      <c r="A332" s="16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ht="15.75" customHeight="1">
      <c r="A333" s="16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ht="15.75" customHeight="1">
      <c r="A334" s="16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ht="15.75" customHeight="1">
      <c r="A335" s="16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ht="15.75" customHeight="1">
      <c r="A336" s="16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ht="15.75" customHeight="1">
      <c r="A337" s="16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ht="15.75" customHeight="1">
      <c r="A338" s="16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ht="15.75" customHeight="1">
      <c r="A339" s="16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ht="15.75" customHeight="1">
      <c r="A340" s="16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ht="15.75" customHeight="1">
      <c r="A341" s="16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ht="15.75" customHeight="1">
      <c r="A342" s="16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ht="15.75" customHeight="1">
      <c r="A343" s="16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ht="15.75" customHeight="1">
      <c r="A344" s="16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ht="15.75" customHeight="1">
      <c r="A345" s="16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ht="15.75" customHeight="1">
      <c r="A346" s="16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ht="15.75" customHeight="1">
      <c r="A347" s="16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ht="15.75" customHeight="1">
      <c r="A348" s="16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ht="15.75" customHeight="1">
      <c r="A349" s="16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ht="15.75" customHeight="1">
      <c r="A350" s="16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ht="15.75" customHeight="1">
      <c r="A351" s="16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ht="15.75" customHeight="1">
      <c r="A352" s="16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ht="15.75" customHeight="1">
      <c r="A353" s="16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ht="15.75" customHeight="1">
      <c r="A354" s="16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ht="15.75" customHeight="1">
      <c r="A355" s="16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ht="15.75" customHeight="1">
      <c r="A356" s="16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ht="15.75" customHeight="1">
      <c r="A357" s="16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ht="15.75" customHeight="1">
      <c r="A358" s="16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ht="15.75" customHeight="1">
      <c r="A359" s="16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ht="15.75" customHeight="1">
      <c r="A360" s="16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ht="15.75" customHeight="1">
      <c r="A361" s="16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ht="15.75" customHeight="1">
      <c r="A362" s="16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ht="15.75" customHeight="1">
      <c r="A363" s="16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ht="15.75" customHeight="1">
      <c r="A364" s="16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ht="15.75" customHeight="1">
      <c r="A365" s="16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ht="15.75" customHeight="1">
      <c r="A366" s="16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ht="15.75" customHeight="1">
      <c r="A367" s="16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ht="15.75" customHeight="1">
      <c r="A368" s="16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ht="15.75" customHeight="1">
      <c r="A369" s="16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ht="15.75" customHeight="1">
      <c r="A370" s="16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ht="15.75" customHeight="1">
      <c r="A371" s="16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ht="15.75" customHeight="1">
      <c r="A372" s="16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ht="15.75" customHeight="1">
      <c r="A373" s="16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ht="15.75" customHeight="1">
      <c r="A374" s="16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ht="15.75" customHeight="1">
      <c r="A375" s="16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ht="15.75" customHeight="1">
      <c r="A376" s="16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ht="15.75" customHeight="1">
      <c r="A377" s="16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ht="15.75" customHeight="1">
      <c r="A378" s="16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ht="15.75" customHeight="1">
      <c r="A379" s="16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ht="15.75" customHeight="1">
      <c r="A380" s="16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ht="15.75" customHeight="1">
      <c r="A381" s="16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ht="15.75" customHeight="1">
      <c r="A382" s="16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ht="15.75" customHeight="1">
      <c r="A383" s="16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ht="15.75" customHeight="1">
      <c r="A384" s="16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ht="15.75" customHeight="1">
      <c r="A385" s="16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ht="15.75" customHeight="1">
      <c r="A386" s="16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ht="15.75" customHeight="1">
      <c r="A387" s="16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ht="15.75" customHeight="1">
      <c r="A388" s="16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ht="15.75" customHeight="1">
      <c r="A389" s="16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ht="15.75" customHeight="1">
      <c r="A390" s="16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ht="15.75" customHeight="1">
      <c r="A391" s="16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ht="15.75" customHeight="1">
      <c r="A392" s="16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ht="15.75" customHeight="1">
      <c r="A393" s="16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ht="15.75" customHeight="1">
      <c r="A394" s="16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ht="15.75" customHeight="1">
      <c r="A395" s="16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ht="15.75" customHeight="1">
      <c r="A396" s="16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ht="15.75" customHeight="1">
      <c r="A397" s="16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ht="15.75" customHeight="1">
      <c r="A398" s="16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ht="15.75" customHeight="1">
      <c r="A399" s="16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ht="15.75" customHeight="1">
      <c r="A400" s="16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ht="15.75" customHeight="1">
      <c r="A401" s="16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ht="15.75" customHeight="1">
      <c r="A402" s="16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ht="15.75" customHeight="1">
      <c r="A403" s="16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ht="15.75" customHeight="1">
      <c r="A404" s="16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ht="15.75" customHeight="1">
      <c r="A405" s="16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ht="15.75" customHeight="1">
      <c r="A406" s="16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ht="15.75" customHeight="1">
      <c r="A407" s="16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ht="15.75" customHeight="1">
      <c r="A408" s="16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ht="15.75" customHeight="1">
      <c r="A409" s="16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ht="15.75" customHeight="1">
      <c r="A410" s="16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ht="15.75" customHeight="1">
      <c r="A411" s="16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ht="15.75" customHeight="1">
      <c r="A412" s="16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ht="15.75" customHeight="1">
      <c r="A413" s="16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ht="15.75" customHeight="1">
      <c r="A414" s="16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ht="15.75" customHeight="1">
      <c r="A415" s="16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ht="15.75" customHeight="1">
      <c r="A416" s="16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ht="15.75" customHeight="1">
      <c r="A417" s="16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ht="15.75" customHeight="1">
      <c r="A418" s="16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ht="15.75" customHeight="1">
      <c r="A419" s="16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ht="15.75" customHeight="1">
      <c r="A420" s="16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ht="15.75" customHeight="1">
      <c r="A421" s="16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ht="15.75" customHeight="1">
      <c r="A422" s="16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ht="15.75" customHeight="1">
      <c r="A423" s="16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ht="15.75" customHeight="1">
      <c r="A424" s="16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ht="15.75" customHeight="1">
      <c r="A425" s="16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ht="15.75" customHeight="1">
      <c r="A426" s="16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ht="15.75" customHeight="1">
      <c r="A427" s="16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ht="15.75" customHeight="1">
      <c r="A428" s="16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ht="15.75" customHeight="1">
      <c r="A429" s="16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ht="15.75" customHeight="1">
      <c r="A430" s="16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ht="15.75" customHeight="1">
      <c r="A431" s="16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ht="15.75" customHeight="1">
      <c r="A432" s="16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ht="15.75" customHeight="1">
      <c r="A433" s="16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ht="15.75" customHeight="1">
      <c r="A434" s="16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ht="15.75" customHeight="1">
      <c r="A435" s="16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ht="15.75" customHeight="1">
      <c r="A436" s="16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ht="15.75" customHeight="1">
      <c r="A437" s="16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ht="15.75" customHeight="1">
      <c r="A438" s="16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ht="15.75" customHeight="1">
      <c r="A439" s="16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ht="15.75" customHeight="1">
      <c r="A440" s="16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ht="15.75" customHeight="1">
      <c r="A441" s="16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ht="15.75" customHeight="1">
      <c r="A442" s="16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ht="15.75" customHeight="1">
      <c r="A443" s="16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ht="15.75" customHeight="1">
      <c r="A444" s="16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ht="15.75" customHeight="1">
      <c r="A445" s="16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ht="15.75" customHeight="1">
      <c r="A446" s="16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ht="15.75" customHeight="1">
      <c r="A447" s="16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ht="15.75" customHeight="1">
      <c r="A448" s="16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ht="15.75" customHeight="1">
      <c r="A449" s="16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ht="15.75" customHeight="1">
      <c r="A450" s="16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ht="15.75" customHeight="1">
      <c r="A451" s="16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ht="15.75" customHeight="1">
      <c r="A452" s="16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ht="15.75" customHeight="1">
      <c r="A453" s="16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ht="15.75" customHeight="1">
      <c r="A454" s="16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ht="15.75" customHeight="1">
      <c r="A455" s="16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ht="15.75" customHeight="1">
      <c r="A456" s="16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ht="15.75" customHeight="1">
      <c r="A457" s="16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ht="15.75" customHeight="1">
      <c r="A458" s="16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ht="15.75" customHeight="1">
      <c r="A459" s="16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ht="15.75" customHeight="1">
      <c r="A460" s="16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ht="15.75" customHeight="1">
      <c r="A461" s="16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ht="15.75" customHeight="1">
      <c r="A462" s="16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ht="15.75" customHeight="1">
      <c r="A463" s="16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ht="15.75" customHeight="1">
      <c r="A464" s="16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ht="15.75" customHeight="1">
      <c r="A465" s="16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ht="15.75" customHeight="1">
      <c r="A466" s="16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ht="15.75" customHeight="1">
      <c r="A467" s="16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ht="15.75" customHeight="1">
      <c r="A468" s="16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ht="15.75" customHeight="1">
      <c r="A469" s="16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ht="15.75" customHeight="1">
      <c r="A470" s="16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ht="15.75" customHeight="1">
      <c r="A471" s="16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ht="15.75" customHeight="1">
      <c r="A472" s="16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ht="15.75" customHeight="1">
      <c r="A473" s="16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ht="15.75" customHeight="1">
      <c r="A474" s="16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ht="15.75" customHeight="1">
      <c r="A475" s="16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ht="15.75" customHeight="1">
      <c r="A476" s="16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ht="15.75" customHeight="1">
      <c r="A477" s="16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ht="15.75" customHeight="1">
      <c r="A478" s="16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ht="15.75" customHeight="1">
      <c r="A479" s="16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ht="15.75" customHeight="1">
      <c r="A480" s="16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ht="15.75" customHeight="1">
      <c r="A481" s="16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ht="15.75" customHeight="1">
      <c r="A482" s="16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ht="15.75" customHeight="1">
      <c r="A483" s="16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ht="15.75" customHeight="1">
      <c r="A484" s="16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ht="15.75" customHeight="1">
      <c r="A485" s="16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ht="15.75" customHeight="1">
      <c r="A486" s="16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ht="15.75" customHeight="1">
      <c r="A487" s="16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ht="15.75" customHeight="1">
      <c r="A488" s="16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ht="15.75" customHeight="1">
      <c r="A489" s="16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ht="15.75" customHeight="1">
      <c r="A490" s="16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ht="15.75" customHeight="1">
      <c r="A491" s="16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ht="15.75" customHeight="1">
      <c r="A492" s="16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ht="15.75" customHeight="1">
      <c r="A493" s="16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ht="15.75" customHeight="1">
      <c r="A494" s="16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ht="15.75" customHeight="1">
      <c r="A495" s="16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ht="15.75" customHeight="1">
      <c r="A496" s="16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ht="15.75" customHeight="1">
      <c r="A497" s="16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ht="15.75" customHeight="1">
      <c r="A498" s="16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ht="15.75" customHeight="1">
      <c r="A499" s="16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ht="15.75" customHeight="1">
      <c r="A500" s="16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ht="15.75" customHeight="1">
      <c r="A501" s="16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ht="15.75" customHeight="1">
      <c r="A502" s="16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ht="15.75" customHeight="1">
      <c r="A503" s="16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ht="15.75" customHeight="1">
      <c r="A504" s="16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ht="15.75" customHeight="1">
      <c r="A505" s="16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ht="15.75" customHeight="1">
      <c r="A506" s="16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ht="15.75" customHeight="1">
      <c r="A507" s="16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ht="15.75" customHeight="1">
      <c r="A508" s="16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ht="15.75" customHeight="1">
      <c r="A509" s="16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ht="15.75" customHeight="1">
      <c r="A510" s="16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ht="15.75" customHeight="1">
      <c r="A511" s="16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ht="15.75" customHeight="1">
      <c r="A512" s="16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ht="15.75" customHeight="1">
      <c r="A513" s="16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ht="15.75" customHeight="1">
      <c r="A514" s="16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ht="15.75" customHeight="1">
      <c r="A515" s="16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ht="15.75" customHeight="1">
      <c r="A516" s="16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ht="15.75" customHeight="1">
      <c r="A517" s="16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ht="15.75" customHeight="1">
      <c r="A518" s="16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ht="15.75" customHeight="1">
      <c r="A519" s="16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ht="15.75" customHeight="1">
      <c r="A520" s="16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ht="15.75" customHeight="1">
      <c r="A521" s="16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ht="15.75" customHeight="1">
      <c r="A522" s="16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ht="15.75" customHeight="1">
      <c r="A523" s="16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ht="15.75" customHeight="1">
      <c r="A524" s="16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ht="15.75" customHeight="1">
      <c r="A525" s="16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ht="15.75" customHeight="1">
      <c r="A526" s="16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ht="15.75" customHeight="1">
      <c r="A527" s="16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ht="15.75" customHeight="1">
      <c r="A528" s="16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ht="15.75" customHeight="1">
      <c r="A529" s="16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ht="15.75" customHeight="1">
      <c r="A530" s="16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ht="15.75" customHeight="1">
      <c r="A531" s="16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ht="15.75" customHeight="1">
      <c r="A532" s="16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ht="15.75" customHeight="1">
      <c r="A533" s="16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ht="15.75" customHeight="1">
      <c r="A534" s="16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ht="15.75" customHeight="1">
      <c r="A535" s="16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ht="15.75" customHeight="1">
      <c r="A536" s="16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ht="15.75" customHeight="1">
      <c r="A537" s="16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ht="15.75" customHeight="1">
      <c r="A538" s="16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ht="15.75" customHeight="1">
      <c r="A539" s="16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ht="15.75" customHeight="1">
      <c r="A540" s="16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ht="15.75" customHeight="1">
      <c r="A541" s="16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ht="15.75" customHeight="1">
      <c r="A542" s="16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ht="15.75" customHeight="1">
      <c r="A543" s="16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ht="15.75" customHeight="1">
      <c r="A544" s="16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ht="15.75" customHeight="1">
      <c r="A545" s="16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ht="15.75" customHeight="1">
      <c r="A546" s="16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ht="15.75" customHeight="1">
      <c r="A547" s="16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ht="15.75" customHeight="1">
      <c r="A548" s="16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ht="15.75" customHeight="1">
      <c r="A549" s="16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ht="15.75" customHeight="1">
      <c r="A550" s="16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ht="15.75" customHeight="1">
      <c r="A551" s="16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ht="15.75" customHeight="1">
      <c r="A552" s="16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ht="15.75" customHeight="1">
      <c r="A553" s="16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ht="15.75" customHeight="1">
      <c r="A554" s="16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ht="15.75" customHeight="1">
      <c r="A555" s="16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ht="15.75" customHeight="1">
      <c r="A556" s="16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ht="15.75" customHeight="1">
      <c r="A557" s="16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ht="15.75" customHeight="1">
      <c r="A558" s="16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ht="15.75" customHeight="1">
      <c r="A559" s="16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ht="15.75" customHeight="1">
      <c r="A560" s="16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ht="15.75" customHeight="1">
      <c r="A561" s="16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ht="15.75" customHeight="1">
      <c r="A562" s="16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ht="15.75" customHeight="1">
      <c r="A563" s="16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ht="15.75" customHeight="1">
      <c r="A564" s="16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ht="15.75" customHeight="1">
      <c r="A565" s="16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ht="15.75" customHeight="1">
      <c r="A566" s="16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ht="15.75" customHeight="1">
      <c r="A567" s="16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ht="15.75" customHeight="1">
      <c r="A568" s="16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ht="15.75" customHeight="1">
      <c r="A569" s="16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ht="15.75" customHeight="1">
      <c r="A570" s="16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ht="15.75" customHeight="1">
      <c r="A571" s="16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ht="15.75" customHeight="1">
      <c r="A572" s="16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ht="15.75" customHeight="1">
      <c r="A573" s="16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ht="15.75" customHeight="1">
      <c r="A574" s="16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ht="15.75" customHeight="1">
      <c r="A575" s="16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ht="15.75" customHeight="1">
      <c r="A576" s="16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ht="15.75" customHeight="1">
      <c r="A577" s="16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ht="15.75" customHeight="1">
      <c r="A578" s="16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ht="15.75" customHeight="1">
      <c r="A579" s="16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ht="15.75" customHeight="1">
      <c r="A580" s="16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ht="15.75" customHeight="1">
      <c r="A581" s="16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ht="15.75" customHeight="1">
      <c r="A582" s="16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ht="15.75" customHeight="1">
      <c r="A583" s="16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ht="15.75" customHeight="1">
      <c r="A584" s="16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ht="15.75" customHeight="1">
      <c r="A585" s="16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ht="15.75" customHeight="1">
      <c r="A586" s="16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ht="15.75" customHeight="1">
      <c r="A587" s="16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ht="15.75" customHeight="1">
      <c r="A588" s="16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ht="15.75" customHeight="1">
      <c r="A589" s="16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ht="15.75" customHeight="1">
      <c r="A590" s="16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ht="15.75" customHeight="1">
      <c r="A591" s="16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ht="15.75" customHeight="1">
      <c r="A592" s="16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ht="15.75" customHeight="1">
      <c r="A593" s="16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ht="15.75" customHeight="1">
      <c r="A594" s="16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ht="15.75" customHeight="1">
      <c r="A595" s="16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ht="15.75" customHeight="1">
      <c r="A596" s="16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ht="15.75" customHeight="1">
      <c r="A597" s="16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ht="15.75" customHeight="1">
      <c r="A598" s="16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ht="15.75" customHeight="1">
      <c r="A599" s="16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ht="15.75" customHeight="1">
      <c r="A600" s="16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ht="15.75" customHeight="1">
      <c r="A601" s="16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ht="15.75" customHeight="1">
      <c r="A602" s="16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ht="15.75" customHeight="1">
      <c r="A603" s="16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ht="15.75" customHeight="1">
      <c r="A604" s="16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ht="15.75" customHeight="1">
      <c r="A605" s="16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ht="15.75" customHeight="1">
      <c r="A606" s="16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ht="15.75" customHeight="1">
      <c r="A607" s="16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ht="15.75" customHeight="1">
      <c r="A608" s="16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ht="15.75" customHeight="1">
      <c r="A609" s="16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ht="15.75" customHeight="1">
      <c r="A610" s="16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ht="15.75" customHeight="1">
      <c r="A611" s="16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ht="15.75" customHeight="1">
      <c r="A612" s="16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ht="15.75" customHeight="1">
      <c r="A613" s="16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ht="15.75" customHeight="1">
      <c r="A614" s="16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ht="15.75" customHeight="1">
      <c r="A615" s="16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ht="15.75" customHeight="1">
      <c r="A616" s="16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ht="15.75" customHeight="1">
      <c r="A617" s="16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ht="15.75" customHeight="1">
      <c r="A618" s="16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ht="15.75" customHeight="1">
      <c r="A619" s="16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ht="15.75" customHeight="1">
      <c r="A620" s="16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ht="15.75" customHeight="1">
      <c r="A621" s="16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ht="15.75" customHeight="1">
      <c r="A622" s="16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ht="15.75" customHeight="1">
      <c r="A623" s="16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ht="15.75" customHeight="1">
      <c r="A624" s="16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ht="15.75" customHeight="1">
      <c r="A625" s="16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ht="15.75" customHeight="1">
      <c r="A626" s="16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ht="15.75" customHeight="1">
      <c r="A627" s="16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ht="15.75" customHeight="1">
      <c r="A628" s="16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ht="15.75" customHeight="1">
      <c r="A629" s="16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ht="15.75" customHeight="1">
      <c r="A630" s="16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ht="15.75" customHeight="1">
      <c r="A631" s="16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ht="15.75" customHeight="1">
      <c r="A632" s="16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ht="15.75" customHeight="1">
      <c r="A633" s="16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ht="15.75" customHeight="1">
      <c r="A634" s="16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ht="15.75" customHeight="1">
      <c r="A635" s="16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ht="15.75" customHeight="1">
      <c r="A636" s="16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ht="15.75" customHeight="1">
      <c r="A637" s="16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ht="15.75" customHeight="1">
      <c r="A638" s="16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ht="15.75" customHeight="1">
      <c r="A639" s="16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ht="15.75" customHeight="1">
      <c r="A640" s="16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ht="15.75" customHeight="1">
      <c r="A641" s="16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ht="15.75" customHeight="1">
      <c r="A642" s="16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ht="15.75" customHeight="1">
      <c r="A643" s="16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ht="15.75" customHeight="1">
      <c r="A644" s="16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ht="15.75" customHeight="1">
      <c r="A645" s="16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ht="15.75" customHeight="1">
      <c r="A646" s="16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ht="15.75" customHeight="1">
      <c r="A647" s="16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ht="15.75" customHeight="1">
      <c r="A648" s="16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ht="15.75" customHeight="1">
      <c r="A649" s="16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ht="15.75" customHeight="1">
      <c r="A650" s="16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ht="15.75" customHeight="1">
      <c r="A651" s="16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ht="15.75" customHeight="1">
      <c r="A652" s="16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ht="15.75" customHeight="1">
      <c r="A653" s="16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ht="15.75" customHeight="1">
      <c r="A654" s="16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ht="15.75" customHeight="1">
      <c r="A655" s="16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ht="15.75" customHeight="1">
      <c r="A656" s="16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ht="15.75" customHeight="1">
      <c r="A657" s="16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ht="15.75" customHeight="1">
      <c r="A658" s="16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ht="15.75" customHeight="1">
      <c r="A659" s="16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ht="15.75" customHeight="1">
      <c r="A660" s="16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ht="15.75" customHeight="1">
      <c r="A661" s="16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ht="15.75" customHeight="1">
      <c r="A662" s="16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ht="15.75" customHeight="1">
      <c r="A663" s="16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ht="15.75" customHeight="1">
      <c r="A664" s="16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ht="15.75" customHeight="1">
      <c r="A665" s="16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ht="15.75" customHeight="1">
      <c r="A666" s="16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ht="15.75" customHeight="1">
      <c r="A667" s="16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ht="15.75" customHeight="1">
      <c r="A668" s="16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ht="15.75" customHeight="1">
      <c r="A669" s="16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ht="15.75" customHeight="1">
      <c r="A670" s="16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ht="15.75" customHeight="1">
      <c r="A671" s="16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ht="15.75" customHeight="1">
      <c r="A672" s="16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ht="15.75" customHeight="1">
      <c r="A673" s="16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ht="15.75" customHeight="1">
      <c r="A674" s="16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ht="15.75" customHeight="1">
      <c r="A675" s="16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ht="15.75" customHeight="1">
      <c r="A676" s="16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ht="15.75" customHeight="1">
      <c r="A677" s="16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ht="15.75" customHeight="1">
      <c r="A678" s="16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ht="15.75" customHeight="1">
      <c r="A679" s="16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ht="15.75" customHeight="1">
      <c r="A680" s="16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ht="15.75" customHeight="1">
      <c r="A681" s="16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ht="15.75" customHeight="1">
      <c r="A682" s="16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ht="15.75" customHeight="1">
      <c r="A683" s="16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ht="15.75" customHeight="1">
      <c r="A684" s="16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ht="15.75" customHeight="1">
      <c r="A685" s="16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ht="15.75" customHeight="1">
      <c r="A686" s="16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ht="15.75" customHeight="1">
      <c r="A687" s="16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ht="15.75" customHeight="1">
      <c r="A688" s="16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ht="15.75" customHeight="1">
      <c r="A689" s="16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ht="15.75" customHeight="1">
      <c r="A690" s="16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ht="15.75" customHeight="1">
      <c r="A691" s="16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ht="15.75" customHeight="1">
      <c r="A692" s="16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ht="15.75" customHeight="1">
      <c r="A693" s="16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ht="15.75" customHeight="1">
      <c r="A694" s="16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ht="15.75" customHeight="1">
      <c r="A695" s="16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ht="15.75" customHeight="1">
      <c r="A696" s="16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ht="15.75" customHeight="1">
      <c r="A697" s="16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ht="15.75" customHeight="1">
      <c r="A698" s="16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ht="15.75" customHeight="1">
      <c r="A699" s="16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ht="15.75" customHeight="1">
      <c r="A700" s="16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ht="15.75" customHeight="1">
      <c r="A701" s="16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ht="15.75" customHeight="1">
      <c r="A702" s="16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ht="15.75" customHeight="1">
      <c r="A703" s="16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ht="15.75" customHeight="1">
      <c r="A704" s="16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ht="15.75" customHeight="1">
      <c r="A705" s="16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ht="15.75" customHeight="1">
      <c r="A706" s="16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ht="15.75" customHeight="1">
      <c r="A707" s="16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ht="15.75" customHeight="1">
      <c r="A708" s="16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ht="15.75" customHeight="1">
      <c r="A709" s="16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ht="15.75" customHeight="1">
      <c r="A710" s="16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ht="15.75" customHeight="1">
      <c r="A711" s="16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ht="15.75" customHeight="1">
      <c r="A712" s="16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ht="15.75" customHeight="1">
      <c r="A713" s="16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ht="15.75" customHeight="1">
      <c r="A714" s="16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ht="15.75" customHeight="1">
      <c r="A715" s="16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ht="15.75" customHeight="1">
      <c r="A716" s="16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ht="15.75" customHeight="1">
      <c r="A717" s="16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ht="15.75" customHeight="1">
      <c r="A718" s="16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ht="15.75" customHeight="1">
      <c r="A719" s="16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ht="15.75" customHeight="1">
      <c r="A720" s="16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ht="15.75" customHeight="1">
      <c r="A721" s="16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ht="15.75" customHeight="1">
      <c r="A722" s="16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ht="15.75" customHeight="1">
      <c r="A723" s="16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ht="15.75" customHeight="1">
      <c r="A724" s="16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ht="15.75" customHeight="1">
      <c r="A725" s="16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ht="15.75" customHeight="1">
      <c r="A726" s="16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ht="15.75" customHeight="1">
      <c r="A727" s="16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ht="15.75" customHeight="1">
      <c r="A728" s="16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ht="15.75" customHeight="1">
      <c r="A729" s="16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ht="15.75" customHeight="1">
      <c r="A730" s="16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ht="15.75" customHeight="1">
      <c r="A731" s="16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ht="15.75" customHeight="1">
      <c r="A732" s="16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ht="15.75" customHeight="1">
      <c r="A733" s="16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ht="15.75" customHeight="1">
      <c r="A734" s="16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ht="15.75" customHeight="1">
      <c r="A735" s="16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ht="15.75" customHeight="1">
      <c r="A736" s="16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ht="15.75" customHeight="1">
      <c r="A737" s="16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ht="15.75" customHeight="1">
      <c r="A738" s="16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ht="15.75" customHeight="1">
      <c r="A739" s="16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ht="15.75" customHeight="1">
      <c r="A740" s="16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ht="15.75" customHeight="1">
      <c r="A741" s="16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ht="15.75" customHeight="1">
      <c r="A742" s="16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ht="15.75" customHeight="1">
      <c r="A743" s="16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ht="15.75" customHeight="1">
      <c r="A744" s="16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ht="15.75" customHeight="1">
      <c r="A745" s="16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ht="15.75" customHeight="1">
      <c r="A746" s="16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ht="15.75" customHeight="1">
      <c r="A747" s="16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ht="15.75" customHeight="1">
      <c r="A748" s="16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ht="15.75" customHeight="1">
      <c r="A749" s="16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ht="15.75" customHeight="1">
      <c r="A750" s="16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ht="15.75" customHeight="1">
      <c r="A751" s="16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ht="15.75" customHeight="1">
      <c r="A752" s="16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ht="15.75" customHeight="1">
      <c r="A753" s="16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ht="15.75" customHeight="1">
      <c r="A754" s="16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ht="15.75" customHeight="1">
      <c r="A755" s="16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ht="15.75" customHeight="1">
      <c r="A756" s="16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ht="15.75" customHeight="1">
      <c r="A757" s="16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ht="15.75" customHeight="1">
      <c r="A758" s="16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ht="15.75" customHeight="1">
      <c r="A759" s="16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ht="15.75" customHeight="1">
      <c r="A760" s="16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ht="15.75" customHeight="1">
      <c r="A761" s="16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ht="15.75" customHeight="1">
      <c r="A762" s="16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ht="15.75" customHeight="1">
      <c r="A763" s="16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ht="15.75" customHeight="1">
      <c r="A764" s="16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ht="15.75" customHeight="1">
      <c r="A765" s="16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ht="15.75" customHeight="1">
      <c r="A766" s="16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ht="15.75" customHeight="1">
      <c r="A767" s="16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ht="15.75" customHeight="1">
      <c r="A768" s="16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ht="15.75" customHeight="1">
      <c r="A769" s="16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ht="15.75" customHeight="1">
      <c r="A770" s="16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ht="15.75" customHeight="1">
      <c r="A771" s="16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ht="15.75" customHeight="1">
      <c r="A772" s="16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ht="15.75" customHeight="1">
      <c r="A773" s="16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ht="15.75" customHeight="1">
      <c r="A774" s="16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ht="15.75" customHeight="1">
      <c r="A775" s="16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ht="15.75" customHeight="1">
      <c r="A776" s="16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ht="15.75" customHeight="1">
      <c r="A777" s="16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ht="15.75" customHeight="1">
      <c r="A778" s="16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ht="15.75" customHeight="1">
      <c r="A779" s="16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ht="15.75" customHeight="1">
      <c r="A780" s="16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ht="15.75" customHeight="1">
      <c r="A781" s="16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ht="15.75" customHeight="1">
      <c r="A782" s="16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ht="15.75" customHeight="1">
      <c r="A783" s="16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ht="15.75" customHeight="1">
      <c r="A784" s="16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ht="15.75" customHeight="1">
      <c r="A785" s="16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ht="15.75" customHeight="1">
      <c r="A786" s="16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ht="15.75" customHeight="1">
      <c r="A787" s="16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ht="15.75" customHeight="1">
      <c r="A788" s="16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ht="15.75" customHeight="1">
      <c r="A789" s="16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ht="15.75" customHeight="1">
      <c r="A790" s="16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ht="15.75" customHeight="1">
      <c r="A791" s="16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ht="15.75" customHeight="1">
      <c r="A792" s="16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ht="15.75" customHeight="1">
      <c r="A793" s="16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ht="15.75" customHeight="1">
      <c r="A794" s="16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ht="15.75" customHeight="1">
      <c r="A795" s="16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ht="15.75" customHeight="1">
      <c r="A796" s="16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ht="15.75" customHeight="1">
      <c r="A797" s="16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ht="15.75" customHeight="1">
      <c r="A798" s="16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ht="15.75" customHeight="1">
      <c r="A799" s="16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ht="15.75" customHeight="1">
      <c r="A800" s="16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ht="15.75" customHeight="1">
      <c r="A801" s="16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ht="15.75" customHeight="1">
      <c r="A802" s="16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ht="15.75" customHeight="1">
      <c r="A803" s="16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ht="15.75" customHeight="1">
      <c r="A804" s="16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ht="15.75" customHeight="1">
      <c r="A805" s="16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ht="15.75" customHeight="1">
      <c r="A806" s="16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ht="15.75" customHeight="1">
      <c r="A807" s="16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ht="15.75" customHeight="1">
      <c r="A808" s="16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ht="15.75" customHeight="1">
      <c r="A809" s="16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ht="15.75" customHeight="1">
      <c r="A810" s="16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ht="15.75" customHeight="1">
      <c r="A811" s="16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ht="15.75" customHeight="1">
      <c r="A812" s="16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ht="15.75" customHeight="1">
      <c r="A813" s="16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ht="15.75" customHeight="1">
      <c r="A814" s="16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ht="15.75" customHeight="1">
      <c r="A815" s="16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ht="15.75" customHeight="1">
      <c r="A816" s="16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ht="15.75" customHeight="1">
      <c r="A817" s="16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ht="15.75" customHeight="1">
      <c r="A818" s="16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ht="15.75" customHeight="1">
      <c r="A819" s="16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ht="15.75" customHeight="1">
      <c r="A820" s="16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ht="15.75" customHeight="1">
      <c r="A821" s="16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ht="15.75" customHeight="1">
      <c r="A822" s="16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ht="15.75" customHeight="1">
      <c r="A823" s="16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ht="15.75" customHeight="1">
      <c r="A824" s="16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ht="15.75" customHeight="1">
      <c r="A825" s="16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ht="15.75" customHeight="1">
      <c r="A826" s="16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ht="15.75" customHeight="1">
      <c r="A827" s="16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ht="15.75" customHeight="1">
      <c r="A828" s="16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ht="15.75" customHeight="1">
      <c r="A829" s="16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ht="15.75" customHeight="1">
      <c r="A830" s="16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ht="15.75" customHeight="1">
      <c r="A831" s="16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ht="15.75" customHeight="1">
      <c r="A832" s="16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ht="15.75" customHeight="1">
      <c r="A833" s="16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ht="15.75" customHeight="1">
      <c r="A834" s="16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ht="15.75" customHeight="1">
      <c r="A835" s="16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ht="15.75" customHeight="1">
      <c r="A836" s="16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ht="15.75" customHeight="1">
      <c r="A837" s="16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ht="15.75" customHeight="1">
      <c r="A838" s="16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ht="15.75" customHeight="1">
      <c r="A839" s="16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ht="15.75" customHeight="1">
      <c r="A840" s="16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ht="15.75" customHeight="1">
      <c r="A841" s="16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ht="15.75" customHeight="1">
      <c r="A842" s="16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ht="15.75" customHeight="1">
      <c r="A843" s="16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ht="15.75" customHeight="1">
      <c r="A844" s="16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ht="15.75" customHeight="1">
      <c r="A845" s="16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ht="15.75" customHeight="1">
      <c r="A846" s="16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ht="15.75" customHeight="1">
      <c r="A847" s="16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ht="15.75" customHeight="1">
      <c r="A848" s="16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ht="15.75" customHeight="1">
      <c r="A849" s="16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ht="15.75" customHeight="1">
      <c r="A850" s="16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ht="15.75" customHeight="1">
      <c r="A851" s="16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ht="15.75" customHeight="1">
      <c r="A852" s="16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ht="15.75" customHeight="1">
      <c r="A853" s="16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ht="15.75" customHeight="1">
      <c r="A854" s="16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ht="15.75" customHeight="1">
      <c r="A855" s="16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ht="15.75" customHeight="1">
      <c r="A856" s="16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ht="15.75" customHeight="1">
      <c r="A857" s="16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ht="15.75" customHeight="1">
      <c r="A858" s="16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ht="15.75" customHeight="1">
      <c r="A859" s="16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ht="15.75" customHeight="1">
      <c r="A860" s="16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ht="15.75" customHeight="1">
      <c r="A861" s="16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ht="15.75" customHeight="1">
      <c r="A862" s="16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ht="15.75" customHeight="1">
      <c r="A863" s="16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ht="15.75" customHeight="1">
      <c r="A864" s="16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ht="15.75" customHeight="1">
      <c r="A865" s="16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ht="15.75" customHeight="1">
      <c r="A866" s="16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ht="15.75" customHeight="1">
      <c r="A867" s="16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ht="15.75" customHeight="1">
      <c r="A868" s="16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ht="15.75" customHeight="1">
      <c r="A869" s="16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ht="15.75" customHeight="1">
      <c r="A870" s="16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ht="15.75" customHeight="1">
      <c r="A871" s="16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ht="15.75" customHeight="1">
      <c r="A872" s="16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ht="15.75" customHeight="1">
      <c r="A873" s="16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ht="15.75" customHeight="1">
      <c r="A874" s="16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ht="15.75" customHeight="1">
      <c r="A875" s="16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ht="15.75" customHeight="1">
      <c r="A876" s="16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ht="15.75" customHeight="1">
      <c r="A877" s="16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ht="15.75" customHeight="1">
      <c r="A878" s="16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ht="15.75" customHeight="1">
      <c r="A879" s="16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ht="15.75" customHeight="1">
      <c r="A880" s="16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ht="15.75" customHeight="1">
      <c r="A881" s="16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ht="15.75" customHeight="1">
      <c r="A882" s="16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ht="15.75" customHeight="1">
      <c r="A883" s="16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ht="15.75" customHeight="1">
      <c r="A884" s="16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ht="15.75" customHeight="1">
      <c r="A885" s="16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ht="15.75" customHeight="1">
      <c r="A886" s="16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ht="15.75" customHeight="1">
      <c r="A887" s="16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ht="15.75" customHeight="1">
      <c r="A888" s="16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ht="15.75" customHeight="1">
      <c r="A889" s="16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ht="15.75" customHeight="1">
      <c r="A890" s="16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ht="15.75" customHeight="1">
      <c r="A891" s="16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ht="15.75" customHeight="1">
      <c r="A892" s="16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ht="15.75" customHeight="1">
      <c r="A893" s="16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ht="15.75" customHeight="1">
      <c r="A894" s="16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ht="15.75" customHeight="1">
      <c r="A895" s="16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ht="15.75" customHeight="1">
      <c r="A896" s="16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ht="15.75" customHeight="1">
      <c r="A897" s="16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ht="15.75" customHeight="1">
      <c r="A898" s="16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ht="15.75" customHeight="1">
      <c r="A899" s="16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ht="15.75" customHeight="1">
      <c r="A900" s="16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ht="15.75" customHeight="1">
      <c r="A901" s="16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ht="15.75" customHeight="1">
      <c r="A902" s="16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ht="15.75" customHeight="1">
      <c r="A903" s="16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ht="15.75" customHeight="1">
      <c r="A904" s="16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ht="15.75" customHeight="1">
      <c r="A905" s="16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ht="15.75" customHeight="1">
      <c r="A906" s="16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ht="15.75" customHeight="1">
      <c r="A907" s="16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ht="15.75" customHeight="1">
      <c r="A908" s="16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ht="15.75" customHeight="1">
      <c r="A909" s="16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ht="15.75" customHeight="1">
      <c r="A910" s="16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ht="15.75" customHeight="1">
      <c r="A911" s="16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ht="15.75" customHeight="1">
      <c r="A912" s="16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ht="15.75" customHeight="1">
      <c r="A913" s="16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ht="15.75" customHeight="1">
      <c r="A914" s="16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ht="15.75" customHeight="1">
      <c r="A915" s="16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ht="15.75" customHeight="1">
      <c r="A916" s="16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ht="15.75" customHeight="1">
      <c r="A917" s="16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ht="15.75" customHeight="1">
      <c r="A918" s="16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ht="15.75" customHeight="1">
      <c r="A919" s="16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ht="15.75" customHeight="1">
      <c r="A920" s="16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ht="15.75" customHeight="1">
      <c r="A921" s="16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ht="15.75" customHeight="1">
      <c r="A922" s="16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ht="15.75" customHeight="1">
      <c r="A923" s="16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ht="15.75" customHeight="1">
      <c r="A924" s="16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ht="15.75" customHeight="1">
      <c r="A925" s="16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ht="15.75" customHeight="1">
      <c r="A926" s="16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ht="15.75" customHeight="1">
      <c r="A927" s="16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ht="15.75" customHeight="1">
      <c r="A928" s="16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ht="15.75" customHeight="1">
      <c r="A929" s="16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ht="15.75" customHeight="1">
      <c r="A930" s="16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ht="15.75" customHeight="1">
      <c r="A931" s="16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ht="15.75" customHeight="1">
      <c r="A932" s="16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ht="15.75" customHeight="1">
      <c r="A933" s="16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ht="15.75" customHeight="1">
      <c r="A934" s="16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ht="15.75" customHeight="1">
      <c r="A935" s="16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ht="15.75" customHeight="1">
      <c r="A936" s="16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ht="15.75" customHeight="1">
      <c r="A937" s="16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ht="15.75" customHeight="1">
      <c r="A938" s="16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ht="15.75" customHeight="1">
      <c r="A939" s="16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ht="15.75" customHeight="1">
      <c r="A940" s="16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ht="15.75" customHeight="1">
      <c r="A941" s="16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ht="15.75" customHeight="1">
      <c r="A942" s="16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ht="15.75" customHeight="1">
      <c r="A943" s="16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ht="15.75" customHeight="1">
      <c r="A944" s="16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ht="15.75" customHeight="1">
      <c r="A945" s="16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ht="15.75" customHeight="1">
      <c r="A946" s="16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ht="15.75" customHeight="1">
      <c r="A947" s="16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ht="15.75" customHeight="1">
      <c r="A948" s="16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ht="15.75" customHeight="1">
      <c r="A949" s="16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ht="15.75" customHeight="1">
      <c r="A950" s="16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ht="15.75" customHeight="1">
      <c r="A951" s="16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ht="15.75" customHeight="1">
      <c r="A952" s="16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ht="15.75" customHeight="1">
      <c r="A953" s="16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ht="15.75" customHeight="1">
      <c r="A954" s="16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ht="15.75" customHeight="1">
      <c r="A955" s="16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ht="15.75" customHeight="1">
      <c r="A956" s="16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ht="15.75" customHeight="1">
      <c r="A957" s="16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ht="15.75" customHeight="1">
      <c r="A958" s="16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ht="15.75" customHeight="1">
      <c r="A959" s="16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ht="15.75" customHeight="1">
      <c r="A960" s="16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ht="15.75" customHeight="1">
      <c r="A961" s="16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ht="15.75" customHeight="1">
      <c r="A962" s="16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ht="15.75" customHeight="1">
      <c r="A963" s="16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ht="15.75" customHeight="1">
      <c r="A964" s="16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ht="15.75" customHeight="1">
      <c r="A965" s="16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ht="15.75" customHeight="1">
      <c r="A966" s="16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ht="15.75" customHeight="1">
      <c r="A967" s="16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ht="15.75" customHeight="1">
      <c r="A968" s="16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ht="15.75" customHeight="1">
      <c r="A969" s="16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ht="15.75" customHeight="1">
      <c r="A970" s="16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ht="15.75" customHeight="1">
      <c r="A971" s="16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ht="15.75" customHeight="1">
      <c r="A972" s="16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ht="15.75" customHeight="1">
      <c r="A973" s="16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ht="15.75" customHeight="1">
      <c r="A974" s="16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ht="15.75" customHeight="1">
      <c r="A975" s="16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ht="15.75" customHeight="1">
      <c r="A976" s="16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ht="15.75" customHeight="1">
      <c r="A977" s="16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ht="15.75" customHeight="1">
      <c r="A978" s="16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ht="15.75" customHeight="1">
      <c r="A979" s="16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ht="15.75" customHeight="1">
      <c r="A980" s="16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ht="15.75" customHeight="1">
      <c r="A981" s="16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ht="15.75" customHeight="1">
      <c r="A982" s="16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ht="15.75" customHeight="1">
      <c r="A983" s="16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ht="15.75" customHeight="1">
      <c r="A984" s="16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ht="15.75" customHeight="1">
      <c r="A985" s="16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ht="15.75" customHeight="1">
      <c r="A986" s="16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ht="15.75" customHeight="1">
      <c r="A987" s="16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ht="15.75" customHeight="1">
      <c r="A988" s="16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ht="15.75" customHeight="1">
      <c r="A989" s="16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ht="15.75" customHeight="1">
      <c r="A990" s="16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ht="15.75" customHeight="1">
      <c r="A991" s="16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ht="15.75" customHeight="1">
      <c r="A992" s="16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ht="15.75" customHeight="1">
      <c r="A993" s="16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ht="15.75" customHeight="1">
      <c r="A994" s="16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ht="15.75" customHeight="1">
      <c r="A995" s="16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ht="15.75" customHeight="1">
      <c r="A996" s="16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ht="15.75" customHeight="1">
      <c r="A997" s="16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ht="15.75" customHeight="1">
      <c r="A998" s="16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ht="15.75" customHeight="1">
      <c r="A999" s="16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ht="15.75" customHeight="1">
      <c r="A1000" s="16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mergeCells count="64">
    <mergeCell ref="B57:E57"/>
    <mergeCell ref="B58:E58"/>
    <mergeCell ref="B50:C50"/>
    <mergeCell ref="B51:C51"/>
    <mergeCell ref="B52:C52"/>
    <mergeCell ref="B53:C53"/>
    <mergeCell ref="B54:C54"/>
    <mergeCell ref="B55:C55"/>
    <mergeCell ref="B56:E56"/>
    <mergeCell ref="B1:E1"/>
    <mergeCell ref="B2:E2"/>
    <mergeCell ref="B3:E3"/>
    <mergeCell ref="B4:E4"/>
    <mergeCell ref="A6:E6"/>
    <mergeCell ref="A7:C7"/>
    <mergeCell ref="D7:E7"/>
    <mergeCell ref="A8:C8"/>
    <mergeCell ref="D8:E8"/>
    <mergeCell ref="A9:C9"/>
    <mergeCell ref="D9:E9"/>
    <mergeCell ref="A10:E10"/>
    <mergeCell ref="B11:E11"/>
    <mergeCell ref="B12:E12"/>
    <mergeCell ref="A17:A18"/>
    <mergeCell ref="A19:A20"/>
    <mergeCell ref="A21:A22"/>
    <mergeCell ref="A23:A24"/>
    <mergeCell ref="A25:A26"/>
    <mergeCell ref="A27:A39"/>
    <mergeCell ref="A43:A58"/>
    <mergeCell ref="A59:A60"/>
    <mergeCell ref="A13:A14"/>
    <mergeCell ref="B14:E14"/>
    <mergeCell ref="A15:A16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31:E31"/>
    <mergeCell ref="B34:E34"/>
    <mergeCell ref="B37:E37"/>
    <mergeCell ref="B40:E40"/>
    <mergeCell ref="B59:E59"/>
    <mergeCell ref="B60:E60"/>
    <mergeCell ref="B61:E61"/>
    <mergeCell ref="B62:E62"/>
    <mergeCell ref="B63:E63"/>
    <mergeCell ref="B43:E43"/>
    <mergeCell ref="B44:E44"/>
    <mergeCell ref="B45:E45"/>
    <mergeCell ref="B46:C46"/>
    <mergeCell ref="B47:C47"/>
    <mergeCell ref="B48:C48"/>
    <mergeCell ref="B49:C49"/>
  </mergeCells>
  <printOptions/>
  <pageMargins bottom="0.75" footer="0.0" header="0.0" left="0.55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7.63"/>
    <col customWidth="1" min="3" max="3" width="23.88"/>
    <col customWidth="1" min="4" max="5" width="17.63"/>
    <col customWidth="1" min="6" max="26" width="7.75"/>
  </cols>
  <sheetData>
    <row r="1">
      <c r="A1" s="125"/>
      <c r="B1" s="67" t="s">
        <v>103</v>
      </c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>
      <c r="A2" s="125"/>
      <c r="B2" s="69" t="str">
        <f>'Master Data'!C15</f>
        <v>Fakultas …</v>
      </c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>
      <c r="A3" s="125"/>
      <c r="B3" s="69" t="str">
        <f>'Master Data'!C16</f>
        <v>Jurusan …</v>
      </c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>
      <c r="A4" s="125"/>
      <c r="B4" s="69" t="str">
        <f>'Master Data'!C17</f>
        <v>Program Studi …</v>
      </c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>
      <c r="A5" s="125"/>
      <c r="B5" s="131"/>
      <c r="C5" s="131"/>
      <c r="D5" s="131"/>
      <c r="E5" s="131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ht="22.5" customHeight="1">
      <c r="A6" s="167" t="s">
        <v>163</v>
      </c>
      <c r="B6" s="72"/>
      <c r="C6" s="72"/>
      <c r="D6" s="72"/>
      <c r="E6" s="37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 ht="15.0" customHeight="1">
      <c r="A7" s="73" t="str">
        <f>"Tahun Akademik: " &amp;'Master Data'!C3</f>
        <v>Tahun Akademik: </v>
      </c>
      <c r="B7" s="72"/>
      <c r="C7" s="37"/>
      <c r="D7" s="73" t="str">
        <f>"Semester: "&amp;ROMAN('Master Data'!C7)&amp;" / "&amp;IF(MOD('Master Data'!C7,2),"Ganjil","Genap")</f>
        <v>#VALUE!</v>
      </c>
      <c r="E7" s="37"/>
      <c r="F7" s="131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ht="15.0" customHeight="1">
      <c r="A8" s="95" t="str">
        <f>"Nama MK: "&amp;'Master Data'!C4</f>
        <v>Nama MK: </v>
      </c>
      <c r="B8" s="72"/>
      <c r="C8" s="37"/>
      <c r="D8" s="73" t="str">
        <f>"Kode: "&amp;'Master Data'!C5</f>
        <v>Kode: </v>
      </c>
      <c r="E8" s="37"/>
      <c r="F8" s="131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15.0" customHeight="1">
      <c r="A9" s="73" t="str">
        <f>"Kelas: "&amp;'Master Data'!C8</f>
        <v>Kelas: </v>
      </c>
      <c r="B9" s="72"/>
      <c r="C9" s="37"/>
      <c r="D9" s="73" t="str">
        <f>"SKS : "&amp;'Master Data'!C6</f>
        <v>SKS : </v>
      </c>
      <c r="E9" s="37"/>
      <c r="F9" s="131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 ht="15.0" customHeight="1">
      <c r="A10" s="78" t="s">
        <v>105</v>
      </c>
      <c r="B10" s="76"/>
      <c r="C10" s="76"/>
      <c r="D10" s="76"/>
      <c r="E10" s="77"/>
      <c r="F10" s="131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 ht="15.0" customHeight="1">
      <c r="A11" s="79" t="s">
        <v>106</v>
      </c>
      <c r="B11" s="80" t="str">
        <f>'Master Data'!C10</f>
        <v/>
      </c>
      <c r="E11" s="81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 ht="15.0" customHeight="1">
      <c r="A12" s="79" t="str">
        <f>IF('Master Data'!C9&gt;1,"2)","")</f>
        <v/>
      </c>
      <c r="B12" s="80" t="str">
        <f>IF('Master Data'!C9&gt;1,'Master Data'!C11,"")</f>
        <v/>
      </c>
      <c r="E12" s="81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>
      <c r="A13" s="101" t="s">
        <v>164</v>
      </c>
      <c r="B13" s="72"/>
      <c r="C13" s="72"/>
      <c r="D13" s="72"/>
      <c r="E13" s="37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>
      <c r="A14" s="166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>
      <c r="A15" s="166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>
      <c r="A16" s="166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>
      <c r="A17" s="166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>
      <c r="A18" s="166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>
      <c r="A19" s="166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>
      <c r="A20" s="166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 ht="15.75" customHeight="1">
      <c r="A21" s="166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ht="15.75" customHeight="1">
      <c r="A22" s="166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ht="15.75" customHeight="1">
      <c r="A23" s="166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ht="15.75" customHeight="1">
      <c r="A24" s="16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ht="15.75" customHeight="1">
      <c r="A25" s="166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ht="15.75" customHeight="1">
      <c r="A26" s="16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ht="15.75" customHeight="1">
      <c r="A27" s="16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ht="15.75" customHeight="1">
      <c r="A28" s="166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ht="15.75" customHeight="1">
      <c r="A29" s="16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ht="15.75" customHeight="1">
      <c r="A30" s="16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ht="15.75" customHeight="1">
      <c r="A31" s="16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ht="15.75" customHeight="1">
      <c r="A32" s="16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ht="15.75" customHeight="1">
      <c r="A33" s="16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ht="15.75" customHeight="1">
      <c r="A34" s="16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ht="15.75" customHeight="1">
      <c r="A35" s="16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ht="15.75" customHeight="1">
      <c r="A36" s="16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ht="15.75" customHeight="1">
      <c r="A37" s="16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ht="15.75" customHeight="1">
      <c r="A38" s="16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ht="15.75" customHeight="1">
      <c r="A39" s="16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ht="15.75" customHeight="1">
      <c r="A40" s="16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ht="15.75" customHeight="1">
      <c r="A41" s="16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ht="15.75" customHeight="1">
      <c r="A42" s="16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ht="15.75" customHeight="1">
      <c r="A43" s="16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5.75" customHeight="1">
      <c r="A44" s="16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5.75" customHeight="1">
      <c r="A45" s="16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5.75" customHeight="1">
      <c r="A46" s="16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5.75" customHeight="1">
      <c r="A47" s="16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5.75" customHeight="1">
      <c r="A48" s="16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5.75" customHeight="1">
      <c r="A49" s="16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5.75" customHeight="1">
      <c r="A50" s="16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5.75" customHeight="1">
      <c r="A51" s="16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5.75" customHeight="1">
      <c r="A52" s="16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5.75" customHeight="1">
      <c r="A53" s="16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5.75" customHeight="1">
      <c r="A54" s="16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5.75" customHeight="1">
      <c r="A55" s="16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5.75" customHeight="1">
      <c r="A56" s="16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5.75" customHeight="1">
      <c r="A57" s="16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5.75" customHeight="1">
      <c r="A58" s="16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5.75" customHeight="1">
      <c r="A59" s="16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5.75" customHeight="1">
      <c r="A60" s="16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5.75" customHeight="1">
      <c r="A61" s="16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5.75" customHeight="1">
      <c r="A62" s="16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5.75" customHeight="1">
      <c r="A63" s="16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5.75" customHeight="1">
      <c r="A64" s="16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5.75" customHeight="1">
      <c r="A65" s="16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5.75" customHeight="1">
      <c r="A66" s="16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5.75" customHeight="1">
      <c r="A67" s="16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5.75" customHeight="1">
      <c r="A68" s="16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5.75" customHeight="1">
      <c r="A69" s="16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5.75" customHeight="1">
      <c r="A70" s="16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5.75" customHeight="1">
      <c r="A71" s="16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5.75" customHeight="1">
      <c r="A72" s="16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5.75" customHeight="1">
      <c r="A73" s="16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5.75" customHeight="1">
      <c r="A74" s="16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5.75" customHeight="1">
      <c r="A75" s="16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5.75" customHeight="1">
      <c r="A76" s="16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5.75" customHeight="1">
      <c r="A77" s="16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5.75" customHeight="1">
      <c r="A78" s="16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5.75" customHeight="1">
      <c r="A79" s="16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5.75" customHeight="1">
      <c r="A80" s="16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5.75" customHeight="1">
      <c r="A81" s="16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5.75" customHeight="1">
      <c r="A82" s="16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5.75" customHeight="1">
      <c r="A83" s="16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5.75" customHeight="1">
      <c r="A84" s="16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5.75" customHeight="1">
      <c r="A85" s="16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5.75" customHeight="1">
      <c r="A86" s="16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5.75" customHeight="1">
      <c r="A87" s="16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5.75" customHeight="1">
      <c r="A88" s="16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5.75" customHeight="1">
      <c r="A89" s="16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5.75" customHeight="1">
      <c r="A90" s="16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5.75" customHeight="1">
      <c r="A91" s="16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5.75" customHeight="1">
      <c r="A92" s="16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5.75" customHeight="1">
      <c r="A93" s="16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5.75" customHeight="1">
      <c r="A94" s="16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5.75" customHeight="1">
      <c r="A95" s="16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5.75" customHeight="1">
      <c r="A96" s="16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5.75" customHeight="1">
      <c r="A97" s="16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5.75" customHeight="1">
      <c r="A98" s="16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5.75" customHeight="1">
      <c r="A99" s="16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5.75" customHeight="1">
      <c r="A100" s="16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5.75" customHeight="1">
      <c r="A101" s="16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5.75" customHeight="1">
      <c r="A102" s="16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5.75" customHeight="1">
      <c r="A103" s="16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5.75" customHeight="1">
      <c r="A104" s="16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5.75" customHeight="1">
      <c r="A105" s="16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5.75" customHeight="1">
      <c r="A106" s="16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5.75" customHeight="1">
      <c r="A107" s="16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5.75" customHeight="1">
      <c r="A108" s="16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5.75" customHeight="1">
      <c r="A109" s="16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5.75" customHeight="1">
      <c r="A110" s="16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5.75" customHeight="1">
      <c r="A111" s="16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5.75" customHeight="1">
      <c r="A112" s="16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5.75" customHeight="1">
      <c r="A113" s="16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5.75" customHeight="1">
      <c r="A114" s="16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5.75" customHeight="1">
      <c r="A115" s="16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5.75" customHeight="1">
      <c r="A116" s="16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5.75" customHeight="1">
      <c r="A117" s="16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5.75" customHeight="1">
      <c r="A118" s="16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5.75" customHeight="1">
      <c r="A119" s="16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5.75" customHeight="1">
      <c r="A120" s="16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5.75" customHeight="1">
      <c r="A121" s="16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5.75" customHeight="1">
      <c r="A122" s="16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5.75" customHeight="1">
      <c r="A123" s="16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5.75" customHeight="1">
      <c r="A124" s="16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5.75" customHeight="1">
      <c r="A125" s="16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5.75" customHeight="1">
      <c r="A126" s="16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5.75" customHeight="1">
      <c r="A127" s="16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5.75" customHeight="1">
      <c r="A128" s="16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5.75" customHeight="1">
      <c r="A129" s="16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5.75" customHeight="1">
      <c r="A130" s="16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5.75" customHeight="1">
      <c r="A131" s="16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5.75" customHeight="1">
      <c r="A132" s="16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5.75" customHeight="1">
      <c r="A133" s="16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5.75" customHeight="1">
      <c r="A134" s="16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5.75" customHeight="1">
      <c r="A135" s="16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5.75" customHeight="1">
      <c r="A136" s="16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5.75" customHeight="1">
      <c r="A137" s="16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5.75" customHeight="1">
      <c r="A138" s="16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5.75" customHeight="1">
      <c r="A139" s="16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5.75" customHeight="1">
      <c r="A140" s="16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5.75" customHeight="1">
      <c r="A141" s="16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5.75" customHeight="1">
      <c r="A142" s="16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5.75" customHeight="1">
      <c r="A143" s="16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5.75" customHeight="1">
      <c r="A144" s="16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5.75" customHeight="1">
      <c r="A145" s="16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5.75" customHeight="1">
      <c r="A146" s="16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5.75" customHeight="1">
      <c r="A147" s="16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5.75" customHeight="1">
      <c r="A148" s="16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5.75" customHeight="1">
      <c r="A149" s="16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5.75" customHeight="1">
      <c r="A150" s="16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5.75" customHeight="1">
      <c r="A151" s="16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5.75" customHeight="1">
      <c r="A152" s="16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5.75" customHeight="1">
      <c r="A153" s="16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5.75" customHeight="1">
      <c r="A154" s="16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5.75" customHeight="1">
      <c r="A155" s="16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5.75" customHeight="1">
      <c r="A156" s="16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5.75" customHeight="1">
      <c r="A157" s="16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5.75" customHeight="1">
      <c r="A158" s="16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5.75" customHeight="1">
      <c r="A159" s="16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5.75" customHeight="1">
      <c r="A160" s="16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5.75" customHeight="1">
      <c r="A161" s="16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5.75" customHeight="1">
      <c r="A162" s="16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5.75" customHeight="1">
      <c r="A163" s="16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5.75" customHeight="1">
      <c r="A164" s="16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5.75" customHeight="1">
      <c r="A165" s="16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5.75" customHeight="1">
      <c r="A166" s="16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5.75" customHeight="1">
      <c r="A167" s="16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5.75" customHeight="1">
      <c r="A168" s="16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5.75" customHeight="1">
      <c r="A169" s="16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5.75" customHeight="1">
      <c r="A170" s="16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5.75" customHeight="1">
      <c r="A171" s="16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5.75" customHeight="1">
      <c r="A172" s="16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5.75" customHeight="1">
      <c r="A173" s="16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5.75" customHeight="1">
      <c r="A174" s="16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5.75" customHeight="1">
      <c r="A175" s="16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5.75" customHeight="1">
      <c r="A176" s="16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5.75" customHeight="1">
      <c r="A177" s="16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5.75" customHeight="1">
      <c r="A178" s="16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5.75" customHeight="1">
      <c r="A179" s="16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5.75" customHeight="1">
      <c r="A180" s="16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5.75" customHeight="1">
      <c r="A181" s="16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5.75" customHeight="1">
      <c r="A182" s="16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5.75" customHeight="1">
      <c r="A183" s="16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5.75" customHeight="1">
      <c r="A184" s="16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5.75" customHeight="1">
      <c r="A185" s="16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5.75" customHeight="1">
      <c r="A186" s="16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5.75" customHeight="1">
      <c r="A187" s="16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5.75" customHeight="1">
      <c r="A188" s="16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5.75" customHeight="1">
      <c r="A189" s="16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5.75" customHeight="1">
      <c r="A190" s="16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5.75" customHeight="1">
      <c r="A191" s="16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5.75" customHeight="1">
      <c r="A192" s="16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5.75" customHeight="1">
      <c r="A193" s="16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5.75" customHeight="1">
      <c r="A194" s="16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5.75" customHeight="1">
      <c r="A195" s="16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5.75" customHeight="1">
      <c r="A196" s="16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5.75" customHeight="1">
      <c r="A197" s="16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5.75" customHeight="1">
      <c r="A198" s="16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5.75" customHeight="1">
      <c r="A199" s="16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5.75" customHeight="1">
      <c r="A200" s="16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5.75" customHeight="1">
      <c r="A201" s="16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5.75" customHeight="1">
      <c r="A202" s="16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5.75" customHeight="1">
      <c r="A203" s="16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5.75" customHeight="1">
      <c r="A204" s="16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5.75" customHeight="1">
      <c r="A205" s="16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5.75" customHeight="1">
      <c r="A206" s="16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5.75" customHeight="1">
      <c r="A207" s="16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5.75" customHeight="1">
      <c r="A208" s="16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5.75" customHeight="1">
      <c r="A209" s="16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5.75" customHeight="1">
      <c r="A210" s="16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5.75" customHeight="1">
      <c r="A211" s="16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5.75" customHeight="1">
      <c r="A212" s="16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5.75" customHeight="1">
      <c r="A213" s="16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5.75" customHeight="1">
      <c r="A214" s="16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5.75" customHeight="1">
      <c r="A215" s="16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5.75" customHeight="1">
      <c r="A216" s="16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5.75" customHeight="1">
      <c r="A217" s="16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5.75" customHeight="1">
      <c r="A218" s="16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5.75" customHeight="1">
      <c r="A219" s="16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5.75" customHeight="1">
      <c r="A220" s="16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5.75" customHeight="1">
      <c r="A221" s="16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5.75" customHeight="1">
      <c r="A222" s="16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5.75" customHeight="1">
      <c r="A223" s="16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5.75" customHeight="1">
      <c r="A224" s="16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5.75" customHeight="1">
      <c r="A225" s="16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5.75" customHeight="1">
      <c r="A226" s="16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5.75" customHeight="1">
      <c r="A227" s="16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5.75" customHeight="1">
      <c r="A228" s="16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5.75" customHeight="1">
      <c r="A229" s="16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5.75" customHeight="1">
      <c r="A230" s="16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5.75" customHeight="1">
      <c r="A231" s="16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5.75" customHeight="1">
      <c r="A232" s="16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5.75" customHeight="1">
      <c r="A233" s="16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5.75" customHeight="1">
      <c r="A234" s="16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5.75" customHeight="1">
      <c r="A235" s="16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5.75" customHeight="1">
      <c r="A236" s="16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5.75" customHeight="1">
      <c r="A237" s="16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5.75" customHeight="1">
      <c r="A238" s="16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5.75" customHeight="1">
      <c r="A239" s="16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5.75" customHeight="1">
      <c r="A240" s="16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5.75" customHeight="1">
      <c r="A241" s="16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5.75" customHeight="1">
      <c r="A242" s="16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>
      <c r="A243" s="16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ht="15.75" customHeight="1">
      <c r="A244" s="16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ht="15.75" customHeight="1">
      <c r="A245" s="16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ht="15.75" customHeight="1">
      <c r="A246" s="16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ht="15.75" customHeight="1">
      <c r="A247" s="16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ht="15.75" customHeight="1">
      <c r="A248" s="16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ht="15.75" customHeight="1">
      <c r="A249" s="16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ht="15.75" customHeight="1">
      <c r="A250" s="16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ht="15.75" customHeight="1">
      <c r="A251" s="16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ht="15.75" customHeight="1">
      <c r="A252" s="16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ht="15.75" customHeight="1">
      <c r="A253" s="16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ht="15.75" customHeight="1">
      <c r="A254" s="16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ht="15.75" customHeight="1">
      <c r="A255" s="16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ht="15.75" customHeight="1">
      <c r="A256" s="16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ht="15.75" customHeight="1">
      <c r="A257" s="16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ht="15.75" customHeight="1">
      <c r="A258" s="16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ht="15.75" customHeight="1">
      <c r="A259" s="16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ht="15.75" customHeight="1">
      <c r="A260" s="16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ht="15.75" customHeight="1">
      <c r="A261" s="16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ht="15.75" customHeight="1">
      <c r="A262" s="16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ht="15.75" customHeight="1">
      <c r="A263" s="16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ht="15.75" customHeight="1">
      <c r="A264" s="16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ht="15.75" customHeight="1">
      <c r="A265" s="16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ht="15.75" customHeight="1">
      <c r="A266" s="16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ht="15.75" customHeight="1">
      <c r="A267" s="16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ht="15.75" customHeight="1">
      <c r="A268" s="16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ht="15.75" customHeight="1">
      <c r="A269" s="16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ht="15.75" customHeight="1">
      <c r="A270" s="16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ht="15.75" customHeight="1">
      <c r="A271" s="16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ht="15.75" customHeight="1">
      <c r="A272" s="16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ht="15.75" customHeight="1">
      <c r="A273" s="16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ht="15.75" customHeight="1">
      <c r="A274" s="16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ht="15.75" customHeight="1">
      <c r="A275" s="16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ht="15.75" customHeight="1">
      <c r="A276" s="16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ht="15.75" customHeight="1">
      <c r="A277" s="16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ht="15.75" customHeight="1">
      <c r="A278" s="16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ht="15.75" customHeight="1">
      <c r="A279" s="16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ht="15.75" customHeight="1">
      <c r="A280" s="16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ht="15.75" customHeight="1">
      <c r="A281" s="16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ht="15.75" customHeight="1">
      <c r="A282" s="16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ht="15.75" customHeight="1">
      <c r="A283" s="16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ht="15.75" customHeight="1">
      <c r="A284" s="16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ht="15.75" customHeight="1">
      <c r="A285" s="16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ht="15.75" customHeight="1">
      <c r="A286" s="16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ht="15.75" customHeight="1">
      <c r="A287" s="16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ht="15.75" customHeight="1">
      <c r="A288" s="16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ht="15.75" customHeight="1">
      <c r="A289" s="16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ht="15.75" customHeight="1">
      <c r="A290" s="16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ht="15.75" customHeight="1">
      <c r="A291" s="16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ht="15.75" customHeight="1">
      <c r="A292" s="16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ht="15.75" customHeight="1">
      <c r="A293" s="16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ht="15.75" customHeight="1">
      <c r="A294" s="16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ht="15.75" customHeight="1">
      <c r="A295" s="16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ht="15.75" customHeight="1">
      <c r="A296" s="16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ht="15.75" customHeight="1">
      <c r="A297" s="16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ht="15.75" customHeight="1">
      <c r="A298" s="16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ht="15.75" customHeight="1">
      <c r="A299" s="16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ht="15.75" customHeight="1">
      <c r="A300" s="16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ht="15.75" customHeight="1">
      <c r="A301" s="16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ht="15.75" customHeight="1">
      <c r="A302" s="16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ht="15.75" customHeight="1">
      <c r="A303" s="16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ht="15.75" customHeight="1">
      <c r="A304" s="16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ht="15.75" customHeight="1">
      <c r="A305" s="16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ht="15.75" customHeight="1">
      <c r="A306" s="16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ht="15.75" customHeight="1">
      <c r="A307" s="16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ht="15.75" customHeight="1">
      <c r="A308" s="16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ht="15.75" customHeight="1">
      <c r="A309" s="16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ht="15.75" customHeight="1">
      <c r="A310" s="16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ht="15.75" customHeight="1">
      <c r="A311" s="16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ht="15.75" customHeight="1">
      <c r="A312" s="16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ht="15.75" customHeight="1">
      <c r="A313" s="16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ht="15.75" customHeight="1">
      <c r="A314" s="16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ht="15.75" customHeight="1">
      <c r="A315" s="16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ht="15.75" customHeight="1">
      <c r="A316" s="16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ht="15.75" customHeight="1">
      <c r="A317" s="16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ht="15.75" customHeight="1">
      <c r="A318" s="16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ht="15.75" customHeight="1">
      <c r="A319" s="16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ht="15.75" customHeight="1">
      <c r="A320" s="16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ht="15.75" customHeight="1">
      <c r="A321" s="16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ht="15.75" customHeight="1">
      <c r="A322" s="16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ht="15.75" customHeight="1">
      <c r="A323" s="16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ht="15.75" customHeight="1">
      <c r="A324" s="16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ht="15.75" customHeight="1">
      <c r="A325" s="16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ht="15.75" customHeight="1">
      <c r="A326" s="16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ht="15.75" customHeight="1">
      <c r="A327" s="16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ht="15.75" customHeight="1">
      <c r="A328" s="16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ht="15.75" customHeight="1">
      <c r="A329" s="16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ht="15.75" customHeight="1">
      <c r="A330" s="16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ht="15.75" customHeight="1">
      <c r="A331" s="16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ht="15.75" customHeight="1">
      <c r="A332" s="16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ht="15.75" customHeight="1">
      <c r="A333" s="16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ht="15.75" customHeight="1">
      <c r="A334" s="16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ht="15.75" customHeight="1">
      <c r="A335" s="16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ht="15.75" customHeight="1">
      <c r="A336" s="16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ht="15.75" customHeight="1">
      <c r="A337" s="16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ht="15.75" customHeight="1">
      <c r="A338" s="16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ht="15.75" customHeight="1">
      <c r="A339" s="16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ht="15.75" customHeight="1">
      <c r="A340" s="16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ht="15.75" customHeight="1">
      <c r="A341" s="16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ht="15.75" customHeight="1">
      <c r="A342" s="16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ht="15.75" customHeight="1">
      <c r="A343" s="16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ht="15.75" customHeight="1">
      <c r="A344" s="16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ht="15.75" customHeight="1">
      <c r="A345" s="16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ht="15.75" customHeight="1">
      <c r="A346" s="16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ht="15.75" customHeight="1">
      <c r="A347" s="16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ht="15.75" customHeight="1">
      <c r="A348" s="16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ht="15.75" customHeight="1">
      <c r="A349" s="16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ht="15.75" customHeight="1">
      <c r="A350" s="16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ht="15.75" customHeight="1">
      <c r="A351" s="16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ht="15.75" customHeight="1">
      <c r="A352" s="16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ht="15.75" customHeight="1">
      <c r="A353" s="16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ht="15.75" customHeight="1">
      <c r="A354" s="16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ht="15.75" customHeight="1">
      <c r="A355" s="16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ht="15.75" customHeight="1">
      <c r="A356" s="16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ht="15.75" customHeight="1">
      <c r="A357" s="16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ht="15.75" customHeight="1">
      <c r="A358" s="16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ht="15.75" customHeight="1">
      <c r="A359" s="16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ht="15.75" customHeight="1">
      <c r="A360" s="16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ht="15.75" customHeight="1">
      <c r="A361" s="16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ht="15.75" customHeight="1">
      <c r="A362" s="16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ht="15.75" customHeight="1">
      <c r="A363" s="16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ht="15.75" customHeight="1">
      <c r="A364" s="16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ht="15.75" customHeight="1">
      <c r="A365" s="16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ht="15.75" customHeight="1">
      <c r="A366" s="16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ht="15.75" customHeight="1">
      <c r="A367" s="16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ht="15.75" customHeight="1">
      <c r="A368" s="16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ht="15.75" customHeight="1">
      <c r="A369" s="16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ht="15.75" customHeight="1">
      <c r="A370" s="16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ht="15.75" customHeight="1">
      <c r="A371" s="16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ht="15.75" customHeight="1">
      <c r="A372" s="16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ht="15.75" customHeight="1">
      <c r="A373" s="16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ht="15.75" customHeight="1">
      <c r="A374" s="16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ht="15.75" customHeight="1">
      <c r="A375" s="16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ht="15.75" customHeight="1">
      <c r="A376" s="16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ht="15.75" customHeight="1">
      <c r="A377" s="16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ht="15.75" customHeight="1">
      <c r="A378" s="16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ht="15.75" customHeight="1">
      <c r="A379" s="16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ht="15.75" customHeight="1">
      <c r="A380" s="16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ht="15.75" customHeight="1">
      <c r="A381" s="16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ht="15.75" customHeight="1">
      <c r="A382" s="16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ht="15.75" customHeight="1">
      <c r="A383" s="16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ht="15.75" customHeight="1">
      <c r="A384" s="16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ht="15.75" customHeight="1">
      <c r="A385" s="16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ht="15.75" customHeight="1">
      <c r="A386" s="16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ht="15.75" customHeight="1">
      <c r="A387" s="16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ht="15.75" customHeight="1">
      <c r="A388" s="16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ht="15.75" customHeight="1">
      <c r="A389" s="16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ht="15.75" customHeight="1">
      <c r="A390" s="16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ht="15.75" customHeight="1">
      <c r="A391" s="16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ht="15.75" customHeight="1">
      <c r="A392" s="16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ht="15.75" customHeight="1">
      <c r="A393" s="16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ht="15.75" customHeight="1">
      <c r="A394" s="16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ht="15.75" customHeight="1">
      <c r="A395" s="16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ht="15.75" customHeight="1">
      <c r="A396" s="16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ht="15.75" customHeight="1">
      <c r="A397" s="16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ht="15.75" customHeight="1">
      <c r="A398" s="16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ht="15.75" customHeight="1">
      <c r="A399" s="16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ht="15.75" customHeight="1">
      <c r="A400" s="16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ht="15.75" customHeight="1">
      <c r="A401" s="16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ht="15.75" customHeight="1">
      <c r="A402" s="16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ht="15.75" customHeight="1">
      <c r="A403" s="16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ht="15.75" customHeight="1">
      <c r="A404" s="16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ht="15.75" customHeight="1">
      <c r="A405" s="16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ht="15.75" customHeight="1">
      <c r="A406" s="16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ht="15.75" customHeight="1">
      <c r="A407" s="16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ht="15.75" customHeight="1">
      <c r="A408" s="16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ht="15.75" customHeight="1">
      <c r="A409" s="16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ht="15.75" customHeight="1">
      <c r="A410" s="16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ht="15.75" customHeight="1">
      <c r="A411" s="16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ht="15.75" customHeight="1">
      <c r="A412" s="16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ht="15.75" customHeight="1">
      <c r="A413" s="16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ht="15.75" customHeight="1">
      <c r="A414" s="16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ht="15.75" customHeight="1">
      <c r="A415" s="16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ht="15.75" customHeight="1">
      <c r="A416" s="16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ht="15.75" customHeight="1">
      <c r="A417" s="16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ht="15.75" customHeight="1">
      <c r="A418" s="16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ht="15.75" customHeight="1">
      <c r="A419" s="16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ht="15.75" customHeight="1">
      <c r="A420" s="16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ht="15.75" customHeight="1">
      <c r="A421" s="16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ht="15.75" customHeight="1">
      <c r="A422" s="16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ht="15.75" customHeight="1">
      <c r="A423" s="16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ht="15.75" customHeight="1">
      <c r="A424" s="16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ht="15.75" customHeight="1">
      <c r="A425" s="16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ht="15.75" customHeight="1">
      <c r="A426" s="16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ht="15.75" customHeight="1">
      <c r="A427" s="16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ht="15.75" customHeight="1">
      <c r="A428" s="16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ht="15.75" customHeight="1">
      <c r="A429" s="16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ht="15.75" customHeight="1">
      <c r="A430" s="16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ht="15.75" customHeight="1">
      <c r="A431" s="16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ht="15.75" customHeight="1">
      <c r="A432" s="16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ht="15.75" customHeight="1">
      <c r="A433" s="16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ht="15.75" customHeight="1">
      <c r="A434" s="16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ht="15.75" customHeight="1">
      <c r="A435" s="16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ht="15.75" customHeight="1">
      <c r="A436" s="16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ht="15.75" customHeight="1">
      <c r="A437" s="16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ht="15.75" customHeight="1">
      <c r="A438" s="16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ht="15.75" customHeight="1">
      <c r="A439" s="16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ht="15.75" customHeight="1">
      <c r="A440" s="16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ht="15.75" customHeight="1">
      <c r="A441" s="16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ht="15.75" customHeight="1">
      <c r="A442" s="16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ht="15.75" customHeight="1">
      <c r="A443" s="16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ht="15.75" customHeight="1">
      <c r="A444" s="16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ht="15.75" customHeight="1">
      <c r="A445" s="16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ht="15.75" customHeight="1">
      <c r="A446" s="16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ht="15.75" customHeight="1">
      <c r="A447" s="16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ht="15.75" customHeight="1">
      <c r="A448" s="16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ht="15.75" customHeight="1">
      <c r="A449" s="16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ht="15.75" customHeight="1">
      <c r="A450" s="16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ht="15.75" customHeight="1">
      <c r="A451" s="16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ht="15.75" customHeight="1">
      <c r="A452" s="16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ht="15.75" customHeight="1">
      <c r="A453" s="16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ht="15.75" customHeight="1">
      <c r="A454" s="16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ht="15.75" customHeight="1">
      <c r="A455" s="16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ht="15.75" customHeight="1">
      <c r="A456" s="16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ht="15.75" customHeight="1">
      <c r="A457" s="16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ht="15.75" customHeight="1">
      <c r="A458" s="16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ht="15.75" customHeight="1">
      <c r="A459" s="16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ht="15.75" customHeight="1">
      <c r="A460" s="16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ht="15.75" customHeight="1">
      <c r="A461" s="16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ht="15.75" customHeight="1">
      <c r="A462" s="16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ht="15.75" customHeight="1">
      <c r="A463" s="16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ht="15.75" customHeight="1">
      <c r="A464" s="16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ht="15.75" customHeight="1">
      <c r="A465" s="16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ht="15.75" customHeight="1">
      <c r="A466" s="16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ht="15.75" customHeight="1">
      <c r="A467" s="16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ht="15.75" customHeight="1">
      <c r="A468" s="16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ht="15.75" customHeight="1">
      <c r="A469" s="16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ht="15.75" customHeight="1">
      <c r="A470" s="16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ht="15.75" customHeight="1">
      <c r="A471" s="16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ht="15.75" customHeight="1">
      <c r="A472" s="16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ht="15.75" customHeight="1">
      <c r="A473" s="16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ht="15.75" customHeight="1">
      <c r="A474" s="16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ht="15.75" customHeight="1">
      <c r="A475" s="16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ht="15.75" customHeight="1">
      <c r="A476" s="16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ht="15.75" customHeight="1">
      <c r="A477" s="16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ht="15.75" customHeight="1">
      <c r="A478" s="16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ht="15.75" customHeight="1">
      <c r="A479" s="16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ht="15.75" customHeight="1">
      <c r="A480" s="16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ht="15.75" customHeight="1">
      <c r="A481" s="16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ht="15.75" customHeight="1">
      <c r="A482" s="16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ht="15.75" customHeight="1">
      <c r="A483" s="16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ht="15.75" customHeight="1">
      <c r="A484" s="16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ht="15.75" customHeight="1">
      <c r="A485" s="16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ht="15.75" customHeight="1">
      <c r="A486" s="16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ht="15.75" customHeight="1">
      <c r="A487" s="16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ht="15.75" customHeight="1">
      <c r="A488" s="16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ht="15.75" customHeight="1">
      <c r="A489" s="16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ht="15.75" customHeight="1">
      <c r="A490" s="16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ht="15.75" customHeight="1">
      <c r="A491" s="16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ht="15.75" customHeight="1">
      <c r="A492" s="16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ht="15.75" customHeight="1">
      <c r="A493" s="16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ht="15.75" customHeight="1">
      <c r="A494" s="16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ht="15.75" customHeight="1">
      <c r="A495" s="16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ht="15.75" customHeight="1">
      <c r="A496" s="16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ht="15.75" customHeight="1">
      <c r="A497" s="16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ht="15.75" customHeight="1">
      <c r="A498" s="16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ht="15.75" customHeight="1">
      <c r="A499" s="16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ht="15.75" customHeight="1">
      <c r="A500" s="16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ht="15.75" customHeight="1">
      <c r="A501" s="16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ht="15.75" customHeight="1">
      <c r="A502" s="16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ht="15.75" customHeight="1">
      <c r="A503" s="16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ht="15.75" customHeight="1">
      <c r="A504" s="16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ht="15.75" customHeight="1">
      <c r="A505" s="16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ht="15.75" customHeight="1">
      <c r="A506" s="16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ht="15.75" customHeight="1">
      <c r="A507" s="16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ht="15.75" customHeight="1">
      <c r="A508" s="16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ht="15.75" customHeight="1">
      <c r="A509" s="16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ht="15.75" customHeight="1">
      <c r="A510" s="16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ht="15.75" customHeight="1">
      <c r="A511" s="16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ht="15.75" customHeight="1">
      <c r="A512" s="16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ht="15.75" customHeight="1">
      <c r="A513" s="16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ht="15.75" customHeight="1">
      <c r="A514" s="16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ht="15.75" customHeight="1">
      <c r="A515" s="16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ht="15.75" customHeight="1">
      <c r="A516" s="16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ht="15.75" customHeight="1">
      <c r="A517" s="16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ht="15.75" customHeight="1">
      <c r="A518" s="16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ht="15.75" customHeight="1">
      <c r="A519" s="16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ht="15.75" customHeight="1">
      <c r="A520" s="16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ht="15.75" customHeight="1">
      <c r="A521" s="16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ht="15.75" customHeight="1">
      <c r="A522" s="16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ht="15.75" customHeight="1">
      <c r="A523" s="16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ht="15.75" customHeight="1">
      <c r="A524" s="16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ht="15.75" customHeight="1">
      <c r="A525" s="16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ht="15.75" customHeight="1">
      <c r="A526" s="16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ht="15.75" customHeight="1">
      <c r="A527" s="16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ht="15.75" customHeight="1">
      <c r="A528" s="16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ht="15.75" customHeight="1">
      <c r="A529" s="16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ht="15.75" customHeight="1">
      <c r="A530" s="16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ht="15.75" customHeight="1">
      <c r="A531" s="16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ht="15.75" customHeight="1">
      <c r="A532" s="16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ht="15.75" customHeight="1">
      <c r="A533" s="16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ht="15.75" customHeight="1">
      <c r="A534" s="16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ht="15.75" customHeight="1">
      <c r="A535" s="16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ht="15.75" customHeight="1">
      <c r="A536" s="16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ht="15.75" customHeight="1">
      <c r="A537" s="16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ht="15.75" customHeight="1">
      <c r="A538" s="16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ht="15.75" customHeight="1">
      <c r="A539" s="16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ht="15.75" customHeight="1">
      <c r="A540" s="16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ht="15.75" customHeight="1">
      <c r="A541" s="16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ht="15.75" customHeight="1">
      <c r="A542" s="16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ht="15.75" customHeight="1">
      <c r="A543" s="16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ht="15.75" customHeight="1">
      <c r="A544" s="16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ht="15.75" customHeight="1">
      <c r="A545" s="16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ht="15.75" customHeight="1">
      <c r="A546" s="16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ht="15.75" customHeight="1">
      <c r="A547" s="16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ht="15.75" customHeight="1">
      <c r="A548" s="16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ht="15.75" customHeight="1">
      <c r="A549" s="16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ht="15.75" customHeight="1">
      <c r="A550" s="16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ht="15.75" customHeight="1">
      <c r="A551" s="16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ht="15.75" customHeight="1">
      <c r="A552" s="16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ht="15.75" customHeight="1">
      <c r="A553" s="16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ht="15.75" customHeight="1">
      <c r="A554" s="16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ht="15.75" customHeight="1">
      <c r="A555" s="16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ht="15.75" customHeight="1">
      <c r="A556" s="16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ht="15.75" customHeight="1">
      <c r="A557" s="16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ht="15.75" customHeight="1">
      <c r="A558" s="16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ht="15.75" customHeight="1">
      <c r="A559" s="16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ht="15.75" customHeight="1">
      <c r="A560" s="16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ht="15.75" customHeight="1">
      <c r="A561" s="16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ht="15.75" customHeight="1">
      <c r="A562" s="16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ht="15.75" customHeight="1">
      <c r="A563" s="16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ht="15.75" customHeight="1">
      <c r="A564" s="16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ht="15.75" customHeight="1">
      <c r="A565" s="16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ht="15.75" customHeight="1">
      <c r="A566" s="16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ht="15.75" customHeight="1">
      <c r="A567" s="16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ht="15.75" customHeight="1">
      <c r="A568" s="16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ht="15.75" customHeight="1">
      <c r="A569" s="16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ht="15.75" customHeight="1">
      <c r="A570" s="16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ht="15.75" customHeight="1">
      <c r="A571" s="16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ht="15.75" customHeight="1">
      <c r="A572" s="16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ht="15.75" customHeight="1">
      <c r="A573" s="16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ht="15.75" customHeight="1">
      <c r="A574" s="16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ht="15.75" customHeight="1">
      <c r="A575" s="16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ht="15.75" customHeight="1">
      <c r="A576" s="16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ht="15.75" customHeight="1">
      <c r="A577" s="16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ht="15.75" customHeight="1">
      <c r="A578" s="16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ht="15.75" customHeight="1">
      <c r="A579" s="16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ht="15.75" customHeight="1">
      <c r="A580" s="16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ht="15.75" customHeight="1">
      <c r="A581" s="16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ht="15.75" customHeight="1">
      <c r="A582" s="16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ht="15.75" customHeight="1">
      <c r="A583" s="16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ht="15.75" customHeight="1">
      <c r="A584" s="16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ht="15.75" customHeight="1">
      <c r="A585" s="16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ht="15.75" customHeight="1">
      <c r="A586" s="16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ht="15.75" customHeight="1">
      <c r="A587" s="16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ht="15.75" customHeight="1">
      <c r="A588" s="16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ht="15.75" customHeight="1">
      <c r="A589" s="16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ht="15.75" customHeight="1">
      <c r="A590" s="16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ht="15.75" customHeight="1">
      <c r="A591" s="16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ht="15.75" customHeight="1">
      <c r="A592" s="16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ht="15.75" customHeight="1">
      <c r="A593" s="16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ht="15.75" customHeight="1">
      <c r="A594" s="16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ht="15.75" customHeight="1">
      <c r="A595" s="16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ht="15.75" customHeight="1">
      <c r="A596" s="16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ht="15.75" customHeight="1">
      <c r="A597" s="16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ht="15.75" customHeight="1">
      <c r="A598" s="16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ht="15.75" customHeight="1">
      <c r="A599" s="16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ht="15.75" customHeight="1">
      <c r="A600" s="16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ht="15.75" customHeight="1">
      <c r="A601" s="16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ht="15.75" customHeight="1">
      <c r="A602" s="16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ht="15.75" customHeight="1">
      <c r="A603" s="16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ht="15.75" customHeight="1">
      <c r="A604" s="16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ht="15.75" customHeight="1">
      <c r="A605" s="16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ht="15.75" customHeight="1">
      <c r="A606" s="16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ht="15.75" customHeight="1">
      <c r="A607" s="16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ht="15.75" customHeight="1">
      <c r="A608" s="16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ht="15.75" customHeight="1">
      <c r="A609" s="16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ht="15.75" customHeight="1">
      <c r="A610" s="16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ht="15.75" customHeight="1">
      <c r="A611" s="16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ht="15.75" customHeight="1">
      <c r="A612" s="16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ht="15.75" customHeight="1">
      <c r="A613" s="16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ht="15.75" customHeight="1">
      <c r="A614" s="16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ht="15.75" customHeight="1">
      <c r="A615" s="16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ht="15.75" customHeight="1">
      <c r="A616" s="16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ht="15.75" customHeight="1">
      <c r="A617" s="16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ht="15.75" customHeight="1">
      <c r="A618" s="16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ht="15.75" customHeight="1">
      <c r="A619" s="16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ht="15.75" customHeight="1">
      <c r="A620" s="16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ht="15.75" customHeight="1">
      <c r="A621" s="16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ht="15.75" customHeight="1">
      <c r="A622" s="16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ht="15.75" customHeight="1">
      <c r="A623" s="16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ht="15.75" customHeight="1">
      <c r="A624" s="16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ht="15.75" customHeight="1">
      <c r="A625" s="16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ht="15.75" customHeight="1">
      <c r="A626" s="16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ht="15.75" customHeight="1">
      <c r="A627" s="16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ht="15.75" customHeight="1">
      <c r="A628" s="16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ht="15.75" customHeight="1">
      <c r="A629" s="16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ht="15.75" customHeight="1">
      <c r="A630" s="16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ht="15.75" customHeight="1">
      <c r="A631" s="16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ht="15.75" customHeight="1">
      <c r="A632" s="16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ht="15.75" customHeight="1">
      <c r="A633" s="16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ht="15.75" customHeight="1">
      <c r="A634" s="16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ht="15.75" customHeight="1">
      <c r="A635" s="16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ht="15.75" customHeight="1">
      <c r="A636" s="16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ht="15.75" customHeight="1">
      <c r="A637" s="16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ht="15.75" customHeight="1">
      <c r="A638" s="16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ht="15.75" customHeight="1">
      <c r="A639" s="16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ht="15.75" customHeight="1">
      <c r="A640" s="16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ht="15.75" customHeight="1">
      <c r="A641" s="16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ht="15.75" customHeight="1">
      <c r="A642" s="16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ht="15.75" customHeight="1">
      <c r="A643" s="16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ht="15.75" customHeight="1">
      <c r="A644" s="16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ht="15.75" customHeight="1">
      <c r="A645" s="16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ht="15.75" customHeight="1">
      <c r="A646" s="16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ht="15.75" customHeight="1">
      <c r="A647" s="16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ht="15.75" customHeight="1">
      <c r="A648" s="16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ht="15.75" customHeight="1">
      <c r="A649" s="16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ht="15.75" customHeight="1">
      <c r="A650" s="16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ht="15.75" customHeight="1">
      <c r="A651" s="16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ht="15.75" customHeight="1">
      <c r="A652" s="16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ht="15.75" customHeight="1">
      <c r="A653" s="16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ht="15.75" customHeight="1">
      <c r="A654" s="16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ht="15.75" customHeight="1">
      <c r="A655" s="16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ht="15.75" customHeight="1">
      <c r="A656" s="16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ht="15.75" customHeight="1">
      <c r="A657" s="16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ht="15.75" customHeight="1">
      <c r="A658" s="16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ht="15.75" customHeight="1">
      <c r="A659" s="16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ht="15.75" customHeight="1">
      <c r="A660" s="16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ht="15.75" customHeight="1">
      <c r="A661" s="16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ht="15.75" customHeight="1">
      <c r="A662" s="16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ht="15.75" customHeight="1">
      <c r="A663" s="16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ht="15.75" customHeight="1">
      <c r="A664" s="16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ht="15.75" customHeight="1">
      <c r="A665" s="16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ht="15.75" customHeight="1">
      <c r="A666" s="16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ht="15.75" customHeight="1">
      <c r="A667" s="16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ht="15.75" customHeight="1">
      <c r="A668" s="16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ht="15.75" customHeight="1">
      <c r="A669" s="16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ht="15.75" customHeight="1">
      <c r="A670" s="16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ht="15.75" customHeight="1">
      <c r="A671" s="16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ht="15.75" customHeight="1">
      <c r="A672" s="16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ht="15.75" customHeight="1">
      <c r="A673" s="16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ht="15.75" customHeight="1">
      <c r="A674" s="16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ht="15.75" customHeight="1">
      <c r="A675" s="16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ht="15.75" customHeight="1">
      <c r="A676" s="16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ht="15.75" customHeight="1">
      <c r="A677" s="16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ht="15.75" customHeight="1">
      <c r="A678" s="16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ht="15.75" customHeight="1">
      <c r="A679" s="16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ht="15.75" customHeight="1">
      <c r="A680" s="16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ht="15.75" customHeight="1">
      <c r="A681" s="16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ht="15.75" customHeight="1">
      <c r="A682" s="16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ht="15.75" customHeight="1">
      <c r="A683" s="16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ht="15.75" customHeight="1">
      <c r="A684" s="16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ht="15.75" customHeight="1">
      <c r="A685" s="16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ht="15.75" customHeight="1">
      <c r="A686" s="16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ht="15.75" customHeight="1">
      <c r="A687" s="16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ht="15.75" customHeight="1">
      <c r="A688" s="16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ht="15.75" customHeight="1">
      <c r="A689" s="16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ht="15.75" customHeight="1">
      <c r="A690" s="16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ht="15.75" customHeight="1">
      <c r="A691" s="16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ht="15.75" customHeight="1">
      <c r="A692" s="16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ht="15.75" customHeight="1">
      <c r="A693" s="16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ht="15.75" customHeight="1">
      <c r="A694" s="16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ht="15.75" customHeight="1">
      <c r="A695" s="16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ht="15.75" customHeight="1">
      <c r="A696" s="16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ht="15.75" customHeight="1">
      <c r="A697" s="16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ht="15.75" customHeight="1">
      <c r="A698" s="16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ht="15.75" customHeight="1">
      <c r="A699" s="16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ht="15.75" customHeight="1">
      <c r="A700" s="16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ht="15.75" customHeight="1">
      <c r="A701" s="16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ht="15.75" customHeight="1">
      <c r="A702" s="16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ht="15.75" customHeight="1">
      <c r="A703" s="16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ht="15.75" customHeight="1">
      <c r="A704" s="16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ht="15.75" customHeight="1">
      <c r="A705" s="16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ht="15.75" customHeight="1">
      <c r="A706" s="16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ht="15.75" customHeight="1">
      <c r="A707" s="16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ht="15.75" customHeight="1">
      <c r="A708" s="16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ht="15.75" customHeight="1">
      <c r="A709" s="16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ht="15.75" customHeight="1">
      <c r="A710" s="16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ht="15.75" customHeight="1">
      <c r="A711" s="16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ht="15.75" customHeight="1">
      <c r="A712" s="16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ht="15.75" customHeight="1">
      <c r="A713" s="16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ht="15.75" customHeight="1">
      <c r="A714" s="16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ht="15.75" customHeight="1">
      <c r="A715" s="16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ht="15.75" customHeight="1">
      <c r="A716" s="16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ht="15.75" customHeight="1">
      <c r="A717" s="16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ht="15.75" customHeight="1">
      <c r="A718" s="16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ht="15.75" customHeight="1">
      <c r="A719" s="16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ht="15.75" customHeight="1">
      <c r="A720" s="16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ht="15.75" customHeight="1">
      <c r="A721" s="16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ht="15.75" customHeight="1">
      <c r="A722" s="16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ht="15.75" customHeight="1">
      <c r="A723" s="16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ht="15.75" customHeight="1">
      <c r="A724" s="16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ht="15.75" customHeight="1">
      <c r="A725" s="16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ht="15.75" customHeight="1">
      <c r="A726" s="16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ht="15.75" customHeight="1">
      <c r="A727" s="16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ht="15.75" customHeight="1">
      <c r="A728" s="16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ht="15.75" customHeight="1">
      <c r="A729" s="16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ht="15.75" customHeight="1">
      <c r="A730" s="16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ht="15.75" customHeight="1">
      <c r="A731" s="16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ht="15.75" customHeight="1">
      <c r="A732" s="16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ht="15.75" customHeight="1">
      <c r="A733" s="16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ht="15.75" customHeight="1">
      <c r="A734" s="16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ht="15.75" customHeight="1">
      <c r="A735" s="16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ht="15.75" customHeight="1">
      <c r="A736" s="16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ht="15.75" customHeight="1">
      <c r="A737" s="16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ht="15.75" customHeight="1">
      <c r="A738" s="16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ht="15.75" customHeight="1">
      <c r="A739" s="16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ht="15.75" customHeight="1">
      <c r="A740" s="16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ht="15.75" customHeight="1">
      <c r="A741" s="16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ht="15.75" customHeight="1">
      <c r="A742" s="16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ht="15.75" customHeight="1">
      <c r="A743" s="16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ht="15.75" customHeight="1">
      <c r="A744" s="16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ht="15.75" customHeight="1">
      <c r="A745" s="16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ht="15.75" customHeight="1">
      <c r="A746" s="16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ht="15.75" customHeight="1">
      <c r="A747" s="16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ht="15.75" customHeight="1">
      <c r="A748" s="16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ht="15.75" customHeight="1">
      <c r="A749" s="16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ht="15.75" customHeight="1">
      <c r="A750" s="16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ht="15.75" customHeight="1">
      <c r="A751" s="16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ht="15.75" customHeight="1">
      <c r="A752" s="16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ht="15.75" customHeight="1">
      <c r="A753" s="16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ht="15.75" customHeight="1">
      <c r="A754" s="16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ht="15.75" customHeight="1">
      <c r="A755" s="16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ht="15.75" customHeight="1">
      <c r="A756" s="16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ht="15.75" customHeight="1">
      <c r="A757" s="16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ht="15.75" customHeight="1">
      <c r="A758" s="16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ht="15.75" customHeight="1">
      <c r="A759" s="16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ht="15.75" customHeight="1">
      <c r="A760" s="16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ht="15.75" customHeight="1">
      <c r="A761" s="16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ht="15.75" customHeight="1">
      <c r="A762" s="16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ht="15.75" customHeight="1">
      <c r="A763" s="16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ht="15.75" customHeight="1">
      <c r="A764" s="16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ht="15.75" customHeight="1">
      <c r="A765" s="16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ht="15.75" customHeight="1">
      <c r="A766" s="16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ht="15.75" customHeight="1">
      <c r="A767" s="16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ht="15.75" customHeight="1">
      <c r="A768" s="16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ht="15.75" customHeight="1">
      <c r="A769" s="16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ht="15.75" customHeight="1">
      <c r="A770" s="16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ht="15.75" customHeight="1">
      <c r="A771" s="16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ht="15.75" customHeight="1">
      <c r="A772" s="16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ht="15.75" customHeight="1">
      <c r="A773" s="16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ht="15.75" customHeight="1">
      <c r="A774" s="16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ht="15.75" customHeight="1">
      <c r="A775" s="16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ht="15.75" customHeight="1">
      <c r="A776" s="16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ht="15.75" customHeight="1">
      <c r="A777" s="16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ht="15.75" customHeight="1">
      <c r="A778" s="16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ht="15.75" customHeight="1">
      <c r="A779" s="16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ht="15.75" customHeight="1">
      <c r="A780" s="16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ht="15.75" customHeight="1">
      <c r="A781" s="16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ht="15.75" customHeight="1">
      <c r="A782" s="16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ht="15.75" customHeight="1">
      <c r="A783" s="16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ht="15.75" customHeight="1">
      <c r="A784" s="16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ht="15.75" customHeight="1">
      <c r="A785" s="16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ht="15.75" customHeight="1">
      <c r="A786" s="16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ht="15.75" customHeight="1">
      <c r="A787" s="16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ht="15.75" customHeight="1">
      <c r="A788" s="16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ht="15.75" customHeight="1">
      <c r="A789" s="16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ht="15.75" customHeight="1">
      <c r="A790" s="16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ht="15.75" customHeight="1">
      <c r="A791" s="16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ht="15.75" customHeight="1">
      <c r="A792" s="16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ht="15.75" customHeight="1">
      <c r="A793" s="16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ht="15.75" customHeight="1">
      <c r="A794" s="16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ht="15.75" customHeight="1">
      <c r="A795" s="16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ht="15.75" customHeight="1">
      <c r="A796" s="16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ht="15.75" customHeight="1">
      <c r="A797" s="16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ht="15.75" customHeight="1">
      <c r="A798" s="16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ht="15.75" customHeight="1">
      <c r="A799" s="16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ht="15.75" customHeight="1">
      <c r="A800" s="16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ht="15.75" customHeight="1">
      <c r="A801" s="16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ht="15.75" customHeight="1">
      <c r="A802" s="16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ht="15.75" customHeight="1">
      <c r="A803" s="16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ht="15.75" customHeight="1">
      <c r="A804" s="16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ht="15.75" customHeight="1">
      <c r="A805" s="16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ht="15.75" customHeight="1">
      <c r="A806" s="16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ht="15.75" customHeight="1">
      <c r="A807" s="16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ht="15.75" customHeight="1">
      <c r="A808" s="16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ht="15.75" customHeight="1">
      <c r="A809" s="16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ht="15.75" customHeight="1">
      <c r="A810" s="16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ht="15.75" customHeight="1">
      <c r="A811" s="16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ht="15.75" customHeight="1">
      <c r="A812" s="16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ht="15.75" customHeight="1">
      <c r="A813" s="16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ht="15.75" customHeight="1">
      <c r="A814" s="16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ht="15.75" customHeight="1">
      <c r="A815" s="16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ht="15.75" customHeight="1">
      <c r="A816" s="16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ht="15.75" customHeight="1">
      <c r="A817" s="16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ht="15.75" customHeight="1">
      <c r="A818" s="16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ht="15.75" customHeight="1">
      <c r="A819" s="16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ht="15.75" customHeight="1">
      <c r="A820" s="16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ht="15.75" customHeight="1">
      <c r="A821" s="16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ht="15.75" customHeight="1">
      <c r="A822" s="16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ht="15.75" customHeight="1">
      <c r="A823" s="16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ht="15.75" customHeight="1">
      <c r="A824" s="16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ht="15.75" customHeight="1">
      <c r="A825" s="16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ht="15.75" customHeight="1">
      <c r="A826" s="16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ht="15.75" customHeight="1">
      <c r="A827" s="16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ht="15.75" customHeight="1">
      <c r="A828" s="16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ht="15.75" customHeight="1">
      <c r="A829" s="16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ht="15.75" customHeight="1">
      <c r="A830" s="16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ht="15.75" customHeight="1">
      <c r="A831" s="16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ht="15.75" customHeight="1">
      <c r="A832" s="16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ht="15.75" customHeight="1">
      <c r="A833" s="16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ht="15.75" customHeight="1">
      <c r="A834" s="16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ht="15.75" customHeight="1">
      <c r="A835" s="16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ht="15.75" customHeight="1">
      <c r="A836" s="16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ht="15.75" customHeight="1">
      <c r="A837" s="16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ht="15.75" customHeight="1">
      <c r="A838" s="16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ht="15.75" customHeight="1">
      <c r="A839" s="16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ht="15.75" customHeight="1">
      <c r="A840" s="16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ht="15.75" customHeight="1">
      <c r="A841" s="16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ht="15.75" customHeight="1">
      <c r="A842" s="16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ht="15.75" customHeight="1">
      <c r="A843" s="16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ht="15.75" customHeight="1">
      <c r="A844" s="16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ht="15.75" customHeight="1">
      <c r="A845" s="16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ht="15.75" customHeight="1">
      <c r="A846" s="16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ht="15.75" customHeight="1">
      <c r="A847" s="16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ht="15.75" customHeight="1">
      <c r="A848" s="16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ht="15.75" customHeight="1">
      <c r="A849" s="16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ht="15.75" customHeight="1">
      <c r="A850" s="16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ht="15.75" customHeight="1">
      <c r="A851" s="16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ht="15.75" customHeight="1">
      <c r="A852" s="16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ht="15.75" customHeight="1">
      <c r="A853" s="16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ht="15.75" customHeight="1">
      <c r="A854" s="16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ht="15.75" customHeight="1">
      <c r="A855" s="16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ht="15.75" customHeight="1">
      <c r="A856" s="16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ht="15.75" customHeight="1">
      <c r="A857" s="16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ht="15.75" customHeight="1">
      <c r="A858" s="16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ht="15.75" customHeight="1">
      <c r="A859" s="16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ht="15.75" customHeight="1">
      <c r="A860" s="16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ht="15.75" customHeight="1">
      <c r="A861" s="16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ht="15.75" customHeight="1">
      <c r="A862" s="16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ht="15.75" customHeight="1">
      <c r="A863" s="16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ht="15.75" customHeight="1">
      <c r="A864" s="16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ht="15.75" customHeight="1">
      <c r="A865" s="16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ht="15.75" customHeight="1">
      <c r="A866" s="16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ht="15.75" customHeight="1">
      <c r="A867" s="16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ht="15.75" customHeight="1">
      <c r="A868" s="16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ht="15.75" customHeight="1">
      <c r="A869" s="16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ht="15.75" customHeight="1">
      <c r="A870" s="16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ht="15.75" customHeight="1">
      <c r="A871" s="16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ht="15.75" customHeight="1">
      <c r="A872" s="16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ht="15.75" customHeight="1">
      <c r="A873" s="16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ht="15.75" customHeight="1">
      <c r="A874" s="16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ht="15.75" customHeight="1">
      <c r="A875" s="16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ht="15.75" customHeight="1">
      <c r="A876" s="16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ht="15.75" customHeight="1">
      <c r="A877" s="16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ht="15.75" customHeight="1">
      <c r="A878" s="16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ht="15.75" customHeight="1">
      <c r="A879" s="16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ht="15.75" customHeight="1">
      <c r="A880" s="16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ht="15.75" customHeight="1">
      <c r="A881" s="16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ht="15.75" customHeight="1">
      <c r="A882" s="16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ht="15.75" customHeight="1">
      <c r="A883" s="16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ht="15.75" customHeight="1">
      <c r="A884" s="16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ht="15.75" customHeight="1">
      <c r="A885" s="16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ht="15.75" customHeight="1">
      <c r="A886" s="16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ht="15.75" customHeight="1">
      <c r="A887" s="16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ht="15.75" customHeight="1">
      <c r="A888" s="16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ht="15.75" customHeight="1">
      <c r="A889" s="16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ht="15.75" customHeight="1">
      <c r="A890" s="16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ht="15.75" customHeight="1">
      <c r="A891" s="16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ht="15.75" customHeight="1">
      <c r="A892" s="16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ht="15.75" customHeight="1">
      <c r="A893" s="16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ht="15.75" customHeight="1">
      <c r="A894" s="16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ht="15.75" customHeight="1">
      <c r="A895" s="16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ht="15.75" customHeight="1">
      <c r="A896" s="16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ht="15.75" customHeight="1">
      <c r="A897" s="16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ht="15.75" customHeight="1">
      <c r="A898" s="16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ht="15.75" customHeight="1">
      <c r="A899" s="16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ht="15.75" customHeight="1">
      <c r="A900" s="16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ht="15.75" customHeight="1">
      <c r="A901" s="16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ht="15.75" customHeight="1">
      <c r="A902" s="16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ht="15.75" customHeight="1">
      <c r="A903" s="16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ht="15.75" customHeight="1">
      <c r="A904" s="16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ht="15.75" customHeight="1">
      <c r="A905" s="16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ht="15.75" customHeight="1">
      <c r="A906" s="16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ht="15.75" customHeight="1">
      <c r="A907" s="16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ht="15.75" customHeight="1">
      <c r="A908" s="16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ht="15.75" customHeight="1">
      <c r="A909" s="16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ht="15.75" customHeight="1">
      <c r="A910" s="16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ht="15.75" customHeight="1">
      <c r="A911" s="16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ht="15.75" customHeight="1">
      <c r="A912" s="16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ht="15.75" customHeight="1">
      <c r="A913" s="16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ht="15.75" customHeight="1">
      <c r="A914" s="16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ht="15.75" customHeight="1">
      <c r="A915" s="16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ht="15.75" customHeight="1">
      <c r="A916" s="16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ht="15.75" customHeight="1">
      <c r="A917" s="16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ht="15.75" customHeight="1">
      <c r="A918" s="16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ht="15.75" customHeight="1">
      <c r="A919" s="16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ht="15.75" customHeight="1">
      <c r="A920" s="16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ht="15.75" customHeight="1">
      <c r="A921" s="16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ht="15.75" customHeight="1">
      <c r="A922" s="16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ht="15.75" customHeight="1">
      <c r="A923" s="16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ht="15.75" customHeight="1">
      <c r="A924" s="16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ht="15.75" customHeight="1">
      <c r="A925" s="16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ht="15.75" customHeight="1">
      <c r="A926" s="16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ht="15.75" customHeight="1">
      <c r="A927" s="16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ht="15.75" customHeight="1">
      <c r="A928" s="16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ht="15.75" customHeight="1">
      <c r="A929" s="16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ht="15.75" customHeight="1">
      <c r="A930" s="16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ht="15.75" customHeight="1">
      <c r="A931" s="16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ht="15.75" customHeight="1">
      <c r="A932" s="16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ht="15.75" customHeight="1">
      <c r="A933" s="16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ht="15.75" customHeight="1">
      <c r="A934" s="16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ht="15.75" customHeight="1">
      <c r="A935" s="16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ht="15.75" customHeight="1">
      <c r="A936" s="16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ht="15.75" customHeight="1">
      <c r="A937" s="16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ht="15.75" customHeight="1">
      <c r="A938" s="16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ht="15.75" customHeight="1">
      <c r="A939" s="16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ht="15.75" customHeight="1">
      <c r="A940" s="16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ht="15.75" customHeight="1">
      <c r="A941" s="16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ht="15.75" customHeight="1">
      <c r="A942" s="16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ht="15.75" customHeight="1">
      <c r="A943" s="16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ht="15.75" customHeight="1">
      <c r="A944" s="16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ht="15.75" customHeight="1">
      <c r="A945" s="16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ht="15.75" customHeight="1">
      <c r="A946" s="16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ht="15.75" customHeight="1">
      <c r="A947" s="16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ht="15.75" customHeight="1">
      <c r="A948" s="16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ht="15.75" customHeight="1">
      <c r="A949" s="16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ht="15.75" customHeight="1">
      <c r="A950" s="16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ht="15.75" customHeight="1">
      <c r="A951" s="16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ht="15.75" customHeight="1">
      <c r="A952" s="16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ht="15.75" customHeight="1">
      <c r="A953" s="16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ht="15.75" customHeight="1">
      <c r="A954" s="16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ht="15.75" customHeight="1">
      <c r="A955" s="16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ht="15.75" customHeight="1">
      <c r="A956" s="16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ht="15.75" customHeight="1">
      <c r="A957" s="16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ht="15.75" customHeight="1">
      <c r="A958" s="16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ht="15.75" customHeight="1">
      <c r="A959" s="16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ht="15.75" customHeight="1">
      <c r="A960" s="16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ht="15.75" customHeight="1">
      <c r="A961" s="16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ht="15.75" customHeight="1">
      <c r="A962" s="16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ht="15.75" customHeight="1">
      <c r="A963" s="16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ht="15.75" customHeight="1">
      <c r="A964" s="16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ht="15.75" customHeight="1">
      <c r="A965" s="16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ht="15.75" customHeight="1">
      <c r="A966" s="16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ht="15.75" customHeight="1">
      <c r="A967" s="16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ht="15.75" customHeight="1">
      <c r="A968" s="16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ht="15.75" customHeight="1">
      <c r="A969" s="16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ht="15.75" customHeight="1">
      <c r="A970" s="16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ht="15.75" customHeight="1">
      <c r="A971" s="16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ht="15.75" customHeight="1">
      <c r="A972" s="16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ht="15.75" customHeight="1">
      <c r="A973" s="16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ht="15.75" customHeight="1">
      <c r="A974" s="16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ht="15.75" customHeight="1">
      <c r="A975" s="16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ht="15.75" customHeight="1">
      <c r="A976" s="16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ht="15.75" customHeight="1">
      <c r="A977" s="16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ht="15.75" customHeight="1">
      <c r="A978" s="16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ht="15.75" customHeight="1">
      <c r="A979" s="16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ht="15.75" customHeight="1">
      <c r="A980" s="16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ht="15.75" customHeight="1">
      <c r="A981" s="16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ht="15.75" customHeight="1">
      <c r="A982" s="16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ht="15.75" customHeight="1">
      <c r="A983" s="16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ht="15.75" customHeight="1">
      <c r="A984" s="16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ht="15.75" customHeight="1">
      <c r="A985" s="16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ht="15.75" customHeight="1">
      <c r="A986" s="16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ht="15.75" customHeight="1">
      <c r="A987" s="16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ht="15.75" customHeight="1">
      <c r="A988" s="16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ht="15.75" customHeight="1">
      <c r="A989" s="16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ht="15.75" customHeight="1">
      <c r="A990" s="16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ht="15.75" customHeight="1">
      <c r="A991" s="16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ht="15.75" customHeight="1">
      <c r="A992" s="16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ht="15.75" customHeight="1">
      <c r="A993" s="16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ht="15.75" customHeight="1">
      <c r="A994" s="16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ht="15.75" customHeight="1">
      <c r="A995" s="16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ht="15.75" customHeight="1">
      <c r="A996" s="16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ht="15.75" customHeight="1">
      <c r="A997" s="16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ht="15.75" customHeight="1">
      <c r="A998" s="16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ht="15.75" customHeight="1">
      <c r="A999" s="16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ht="15.75" customHeight="1">
      <c r="A1000" s="16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mergeCells count="15">
    <mergeCell ref="A8:C8"/>
    <mergeCell ref="D8:E8"/>
    <mergeCell ref="A9:C9"/>
    <mergeCell ref="D9:E9"/>
    <mergeCell ref="A10:E10"/>
    <mergeCell ref="B11:E11"/>
    <mergeCell ref="B12:E12"/>
    <mergeCell ref="A13:E13"/>
    <mergeCell ref="B1:E1"/>
    <mergeCell ref="B2:E2"/>
    <mergeCell ref="B3:E3"/>
    <mergeCell ref="B4:E4"/>
    <mergeCell ref="A6:E6"/>
    <mergeCell ref="A7:C7"/>
    <mergeCell ref="D7:E7"/>
  </mergeCells>
  <printOptions/>
  <pageMargins bottom="0.75" footer="0.0" header="0.0" left="0.55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7.63"/>
    <col customWidth="1" min="3" max="3" width="23.88"/>
    <col customWidth="1" min="4" max="4" width="17.63"/>
    <col customWidth="1" min="5" max="5" width="17.75"/>
    <col customWidth="1" min="6" max="26" width="7.75"/>
  </cols>
  <sheetData>
    <row r="1">
      <c r="A1" s="125"/>
      <c r="B1" s="67" t="s">
        <v>103</v>
      </c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>
      <c r="A2" s="125"/>
      <c r="B2" s="69" t="str">
        <f>'Master Data'!C15</f>
        <v>Fakultas …</v>
      </c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>
      <c r="A3" s="125"/>
      <c r="B3" s="69" t="str">
        <f>'Master Data'!C16</f>
        <v>Jurusan …</v>
      </c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>
      <c r="A4" s="125"/>
      <c r="B4" s="69" t="str">
        <f>'Master Data'!C17</f>
        <v>Program Studi …</v>
      </c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>
      <c r="A5" s="125"/>
      <c r="B5" s="131"/>
      <c r="C5" s="131"/>
      <c r="D5" s="131"/>
      <c r="E5" s="131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ht="22.5" customHeight="1">
      <c r="A6" s="167" t="s">
        <v>165</v>
      </c>
      <c r="B6" s="72"/>
      <c r="C6" s="72"/>
      <c r="D6" s="72"/>
      <c r="E6" s="37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 ht="15.0" customHeight="1">
      <c r="A7" s="73" t="str">
        <f>"Tahun Akademik: " &amp;'Master Data'!C3</f>
        <v>Tahun Akademik: </v>
      </c>
      <c r="B7" s="72"/>
      <c r="C7" s="37"/>
      <c r="D7" s="73" t="str">
        <f>"Semester: "&amp;ROMAN('Master Data'!C7)&amp;" / "&amp;IF(MOD('Master Data'!C7,2),"Ganjil","Genap")</f>
        <v>#VALUE!</v>
      </c>
      <c r="E7" s="37"/>
      <c r="F7" s="131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ht="15.0" customHeight="1">
      <c r="A8" s="95" t="str">
        <f>"Nama MK: "&amp;'Master Data'!C4</f>
        <v>Nama MK: </v>
      </c>
      <c r="B8" s="72"/>
      <c r="C8" s="37"/>
      <c r="D8" s="73" t="str">
        <f>"Kode: "&amp;'Master Data'!C5</f>
        <v>Kode: </v>
      </c>
      <c r="E8" s="37"/>
      <c r="F8" s="131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15.0" customHeight="1">
      <c r="A9" s="73" t="str">
        <f>"Kelas: "&amp;'Master Data'!C8</f>
        <v>Kelas: </v>
      </c>
      <c r="B9" s="72"/>
      <c r="C9" s="37"/>
      <c r="D9" s="73" t="str">
        <f>"SKS : "&amp;'Master Data'!C6</f>
        <v>SKS : </v>
      </c>
      <c r="E9" s="37"/>
      <c r="F9" s="131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 ht="15.0" customHeight="1">
      <c r="A10" s="78" t="s">
        <v>105</v>
      </c>
      <c r="B10" s="76"/>
      <c r="C10" s="76"/>
      <c r="D10" s="76"/>
      <c r="E10" s="77"/>
      <c r="F10" s="131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 ht="15.0" customHeight="1">
      <c r="A11" s="79" t="s">
        <v>106</v>
      </c>
      <c r="B11" s="80" t="str">
        <f>'Master Data'!C10</f>
        <v/>
      </c>
      <c r="E11" s="81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 ht="15.0" customHeight="1">
      <c r="A12" s="82" t="str">
        <f>IF('Master Data'!C9&gt;1,"2)","")</f>
        <v/>
      </c>
      <c r="B12" s="83" t="str">
        <f>IF('Master Data'!C9&gt;1,'Master Data'!C11,"")</f>
        <v/>
      </c>
      <c r="C12" s="84"/>
      <c r="D12" s="84"/>
      <c r="E12" s="8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>
      <c r="A13" s="168" t="s">
        <v>166</v>
      </c>
      <c r="B13" s="76"/>
      <c r="C13" s="76"/>
      <c r="D13" s="76"/>
      <c r="E13" s="7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>
      <c r="A14" s="166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>
      <c r="A15" s="166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>
      <c r="A16" s="166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>
      <c r="A17" s="166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>
      <c r="A18" s="166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>
      <c r="A19" s="166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>
      <c r="A20" s="166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 ht="15.75" customHeight="1">
      <c r="A21" s="166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ht="15.75" customHeight="1">
      <c r="A22" s="166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ht="15.75" customHeight="1">
      <c r="A23" s="166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ht="15.75" customHeight="1">
      <c r="A24" s="16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ht="15.75" customHeight="1">
      <c r="A25" s="166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ht="15.75" customHeight="1">
      <c r="A26" s="16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ht="15.75" customHeight="1">
      <c r="A27" s="16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ht="15.75" customHeight="1">
      <c r="A28" s="166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ht="15.75" customHeight="1">
      <c r="A29" s="16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ht="15.75" customHeight="1">
      <c r="A30" s="16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ht="15.75" customHeight="1">
      <c r="A31" s="16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ht="15.75" customHeight="1">
      <c r="A32" s="16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ht="15.75" customHeight="1">
      <c r="A33" s="16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ht="15.75" customHeight="1">
      <c r="A34" s="16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ht="15.75" customHeight="1">
      <c r="A35" s="16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ht="15.75" customHeight="1">
      <c r="A36" s="16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ht="15.75" customHeight="1">
      <c r="A37" s="16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ht="15.75" customHeight="1">
      <c r="A38" s="16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ht="15.75" customHeight="1">
      <c r="A39" s="16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ht="15.75" customHeight="1">
      <c r="A40" s="16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ht="15.75" customHeight="1">
      <c r="A41" s="16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ht="15.75" customHeight="1">
      <c r="A42" s="16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ht="15.75" customHeight="1">
      <c r="A43" s="16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5.75" customHeight="1">
      <c r="A44" s="16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5.75" customHeight="1">
      <c r="A45" s="16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5.75" customHeight="1">
      <c r="A46" s="16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5.75" customHeight="1">
      <c r="A47" s="16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5.75" customHeight="1">
      <c r="A48" s="16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5.75" customHeight="1">
      <c r="A49" s="16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5.75" customHeight="1">
      <c r="A50" s="16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5.75" customHeight="1">
      <c r="A51" s="16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5.75" customHeight="1">
      <c r="A52" s="16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5.75" customHeight="1">
      <c r="A53" s="16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5.75" customHeight="1">
      <c r="A54" s="16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5.75" customHeight="1">
      <c r="A55" s="16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5.75" customHeight="1">
      <c r="A56" s="16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5.75" customHeight="1">
      <c r="A57" s="16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5.75" customHeight="1">
      <c r="A58" s="16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5.75" customHeight="1">
      <c r="A59" s="16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5.75" customHeight="1">
      <c r="A60" s="16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5.75" customHeight="1">
      <c r="A61" s="16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5.75" customHeight="1">
      <c r="A62" s="16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5.75" customHeight="1">
      <c r="A63" s="16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5.75" customHeight="1">
      <c r="A64" s="16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5.75" customHeight="1">
      <c r="A65" s="16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5.75" customHeight="1">
      <c r="A66" s="16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5.75" customHeight="1">
      <c r="A67" s="16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5.75" customHeight="1">
      <c r="A68" s="16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5.75" customHeight="1">
      <c r="A69" s="16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5.75" customHeight="1">
      <c r="A70" s="16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5.75" customHeight="1">
      <c r="A71" s="16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5.75" customHeight="1">
      <c r="A72" s="16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5.75" customHeight="1">
      <c r="A73" s="16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5.75" customHeight="1">
      <c r="A74" s="16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5.75" customHeight="1">
      <c r="A75" s="16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5.75" customHeight="1">
      <c r="A76" s="16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5.75" customHeight="1">
      <c r="A77" s="16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5.75" customHeight="1">
      <c r="A78" s="16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5.75" customHeight="1">
      <c r="A79" s="16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5.75" customHeight="1">
      <c r="A80" s="16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5.75" customHeight="1">
      <c r="A81" s="16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5.75" customHeight="1">
      <c r="A82" s="16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5.75" customHeight="1">
      <c r="A83" s="16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5.75" customHeight="1">
      <c r="A84" s="16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5.75" customHeight="1">
      <c r="A85" s="16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5.75" customHeight="1">
      <c r="A86" s="16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5.75" customHeight="1">
      <c r="A87" s="16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5.75" customHeight="1">
      <c r="A88" s="16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5.75" customHeight="1">
      <c r="A89" s="16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5.75" customHeight="1">
      <c r="A90" s="16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5.75" customHeight="1">
      <c r="A91" s="16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5.75" customHeight="1">
      <c r="A92" s="16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5.75" customHeight="1">
      <c r="A93" s="16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5.75" customHeight="1">
      <c r="A94" s="16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5.75" customHeight="1">
      <c r="A95" s="16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5.75" customHeight="1">
      <c r="A96" s="16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5.75" customHeight="1">
      <c r="A97" s="16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5.75" customHeight="1">
      <c r="A98" s="16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5.75" customHeight="1">
      <c r="A99" s="16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5.75" customHeight="1">
      <c r="A100" s="16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5.75" customHeight="1">
      <c r="A101" s="16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5.75" customHeight="1">
      <c r="A102" s="16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5.75" customHeight="1">
      <c r="A103" s="16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5.75" customHeight="1">
      <c r="A104" s="16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5.75" customHeight="1">
      <c r="A105" s="16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5.75" customHeight="1">
      <c r="A106" s="16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5.75" customHeight="1">
      <c r="A107" s="16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5.75" customHeight="1">
      <c r="A108" s="16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5.75" customHeight="1">
      <c r="A109" s="16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5.75" customHeight="1">
      <c r="A110" s="16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5.75" customHeight="1">
      <c r="A111" s="16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5.75" customHeight="1">
      <c r="A112" s="16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5.75" customHeight="1">
      <c r="A113" s="16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5.75" customHeight="1">
      <c r="A114" s="16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5.75" customHeight="1">
      <c r="A115" s="16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5.75" customHeight="1">
      <c r="A116" s="16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5.75" customHeight="1">
      <c r="A117" s="16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5.75" customHeight="1">
      <c r="A118" s="16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5.75" customHeight="1">
      <c r="A119" s="16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5.75" customHeight="1">
      <c r="A120" s="16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5.75" customHeight="1">
      <c r="A121" s="16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5.75" customHeight="1">
      <c r="A122" s="16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5.75" customHeight="1">
      <c r="A123" s="16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5.75" customHeight="1">
      <c r="A124" s="16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5.75" customHeight="1">
      <c r="A125" s="16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5.75" customHeight="1">
      <c r="A126" s="16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5.75" customHeight="1">
      <c r="A127" s="16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5.75" customHeight="1">
      <c r="A128" s="16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5.75" customHeight="1">
      <c r="A129" s="16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5.75" customHeight="1">
      <c r="A130" s="16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5.75" customHeight="1">
      <c r="A131" s="16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5.75" customHeight="1">
      <c r="A132" s="16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5.75" customHeight="1">
      <c r="A133" s="16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5.75" customHeight="1">
      <c r="A134" s="16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5.75" customHeight="1">
      <c r="A135" s="16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5.75" customHeight="1">
      <c r="A136" s="16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5.75" customHeight="1">
      <c r="A137" s="16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5.75" customHeight="1">
      <c r="A138" s="16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5.75" customHeight="1">
      <c r="A139" s="16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5.75" customHeight="1">
      <c r="A140" s="16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5.75" customHeight="1">
      <c r="A141" s="16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5.75" customHeight="1">
      <c r="A142" s="16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5.75" customHeight="1">
      <c r="A143" s="16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5.75" customHeight="1">
      <c r="A144" s="16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5.75" customHeight="1">
      <c r="A145" s="16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5.75" customHeight="1">
      <c r="A146" s="16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5.75" customHeight="1">
      <c r="A147" s="16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5.75" customHeight="1">
      <c r="A148" s="16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5.75" customHeight="1">
      <c r="A149" s="16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5.75" customHeight="1">
      <c r="A150" s="16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5.75" customHeight="1">
      <c r="A151" s="16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5.75" customHeight="1">
      <c r="A152" s="16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5.75" customHeight="1">
      <c r="A153" s="16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5.75" customHeight="1">
      <c r="A154" s="16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5.75" customHeight="1">
      <c r="A155" s="16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5.75" customHeight="1">
      <c r="A156" s="16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5.75" customHeight="1">
      <c r="A157" s="16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5.75" customHeight="1">
      <c r="A158" s="16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5.75" customHeight="1">
      <c r="A159" s="16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5.75" customHeight="1">
      <c r="A160" s="16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5.75" customHeight="1">
      <c r="A161" s="16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5.75" customHeight="1">
      <c r="A162" s="16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5.75" customHeight="1">
      <c r="A163" s="16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5.75" customHeight="1">
      <c r="A164" s="16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5.75" customHeight="1">
      <c r="A165" s="16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5.75" customHeight="1">
      <c r="A166" s="16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5.75" customHeight="1">
      <c r="A167" s="16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5.75" customHeight="1">
      <c r="A168" s="16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5.75" customHeight="1">
      <c r="A169" s="16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5.75" customHeight="1">
      <c r="A170" s="16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5.75" customHeight="1">
      <c r="A171" s="16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5.75" customHeight="1">
      <c r="A172" s="16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5.75" customHeight="1">
      <c r="A173" s="16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5.75" customHeight="1">
      <c r="A174" s="16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5.75" customHeight="1">
      <c r="A175" s="16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5.75" customHeight="1">
      <c r="A176" s="16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5.75" customHeight="1">
      <c r="A177" s="16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5.75" customHeight="1">
      <c r="A178" s="16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5.75" customHeight="1">
      <c r="A179" s="16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5.75" customHeight="1">
      <c r="A180" s="16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5.75" customHeight="1">
      <c r="A181" s="16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5.75" customHeight="1">
      <c r="A182" s="16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5.75" customHeight="1">
      <c r="A183" s="16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5.75" customHeight="1">
      <c r="A184" s="16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5.75" customHeight="1">
      <c r="A185" s="16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5.75" customHeight="1">
      <c r="A186" s="16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5.75" customHeight="1">
      <c r="A187" s="16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5.75" customHeight="1">
      <c r="A188" s="16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5.75" customHeight="1">
      <c r="A189" s="16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5.75" customHeight="1">
      <c r="A190" s="16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5.75" customHeight="1">
      <c r="A191" s="16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5.75" customHeight="1">
      <c r="A192" s="16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5.75" customHeight="1">
      <c r="A193" s="16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5.75" customHeight="1">
      <c r="A194" s="16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5.75" customHeight="1">
      <c r="A195" s="16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5.75" customHeight="1">
      <c r="A196" s="16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5.75" customHeight="1">
      <c r="A197" s="16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5.75" customHeight="1">
      <c r="A198" s="16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5.75" customHeight="1">
      <c r="A199" s="16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5.75" customHeight="1">
      <c r="A200" s="16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5.75" customHeight="1">
      <c r="A201" s="16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5.75" customHeight="1">
      <c r="A202" s="16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5.75" customHeight="1">
      <c r="A203" s="16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5.75" customHeight="1">
      <c r="A204" s="16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5.75" customHeight="1">
      <c r="A205" s="16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5.75" customHeight="1">
      <c r="A206" s="16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5.75" customHeight="1">
      <c r="A207" s="16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5.75" customHeight="1">
      <c r="A208" s="16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5.75" customHeight="1">
      <c r="A209" s="16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5.75" customHeight="1">
      <c r="A210" s="16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5.75" customHeight="1">
      <c r="A211" s="16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5.75" customHeight="1">
      <c r="A212" s="16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5.75" customHeight="1">
      <c r="A213" s="16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5.75" customHeight="1">
      <c r="A214" s="16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5.75" customHeight="1">
      <c r="A215" s="16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5.75" customHeight="1">
      <c r="A216" s="16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5.75" customHeight="1">
      <c r="A217" s="16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5.75" customHeight="1">
      <c r="A218" s="16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5.75" customHeight="1">
      <c r="A219" s="16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5.75" customHeight="1">
      <c r="A220" s="16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5.75" customHeight="1">
      <c r="A221" s="16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5.75" customHeight="1">
      <c r="A222" s="16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5.75" customHeight="1">
      <c r="A223" s="16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5.75" customHeight="1">
      <c r="A224" s="16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5.75" customHeight="1">
      <c r="A225" s="16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5.75" customHeight="1">
      <c r="A226" s="16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5.75" customHeight="1">
      <c r="A227" s="16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5.75" customHeight="1">
      <c r="A228" s="16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5.75" customHeight="1">
      <c r="A229" s="16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5.75" customHeight="1">
      <c r="A230" s="16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5.75" customHeight="1">
      <c r="A231" s="16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5.75" customHeight="1">
      <c r="A232" s="16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5.75" customHeight="1">
      <c r="A233" s="16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5.75" customHeight="1">
      <c r="A234" s="16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5.75" customHeight="1">
      <c r="A235" s="16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5.75" customHeight="1">
      <c r="A236" s="16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5.75" customHeight="1">
      <c r="A237" s="16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5.75" customHeight="1">
      <c r="A238" s="16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5.75" customHeight="1">
      <c r="A239" s="16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5.75" customHeight="1">
      <c r="A240" s="16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5.75" customHeight="1">
      <c r="A241" s="16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5.75" customHeight="1">
      <c r="A242" s="16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>
      <c r="A243" s="16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ht="15.75" customHeight="1">
      <c r="A244" s="16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ht="15.75" customHeight="1">
      <c r="A245" s="16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ht="15.75" customHeight="1">
      <c r="A246" s="16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ht="15.75" customHeight="1">
      <c r="A247" s="16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ht="15.75" customHeight="1">
      <c r="A248" s="16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ht="15.75" customHeight="1">
      <c r="A249" s="16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ht="15.75" customHeight="1">
      <c r="A250" s="16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ht="15.75" customHeight="1">
      <c r="A251" s="16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ht="15.75" customHeight="1">
      <c r="A252" s="16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ht="15.75" customHeight="1">
      <c r="A253" s="16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ht="15.75" customHeight="1">
      <c r="A254" s="16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ht="15.75" customHeight="1">
      <c r="A255" s="16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ht="15.75" customHeight="1">
      <c r="A256" s="16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ht="15.75" customHeight="1">
      <c r="A257" s="16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ht="15.75" customHeight="1">
      <c r="A258" s="16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ht="15.75" customHeight="1">
      <c r="A259" s="16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ht="15.75" customHeight="1">
      <c r="A260" s="16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ht="15.75" customHeight="1">
      <c r="A261" s="16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ht="15.75" customHeight="1">
      <c r="A262" s="16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ht="15.75" customHeight="1">
      <c r="A263" s="16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ht="15.75" customHeight="1">
      <c r="A264" s="16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ht="15.75" customHeight="1">
      <c r="A265" s="16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ht="15.75" customHeight="1">
      <c r="A266" s="16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ht="15.75" customHeight="1">
      <c r="A267" s="16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ht="15.75" customHeight="1">
      <c r="A268" s="16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ht="15.75" customHeight="1">
      <c r="A269" s="16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ht="15.75" customHeight="1">
      <c r="A270" s="16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ht="15.75" customHeight="1">
      <c r="A271" s="16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ht="15.75" customHeight="1">
      <c r="A272" s="16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ht="15.75" customHeight="1">
      <c r="A273" s="16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ht="15.75" customHeight="1">
      <c r="A274" s="16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ht="15.75" customHeight="1">
      <c r="A275" s="16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ht="15.75" customHeight="1">
      <c r="A276" s="16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ht="15.75" customHeight="1">
      <c r="A277" s="16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ht="15.75" customHeight="1">
      <c r="A278" s="16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ht="15.75" customHeight="1">
      <c r="A279" s="16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ht="15.75" customHeight="1">
      <c r="A280" s="16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ht="15.75" customHeight="1">
      <c r="A281" s="16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ht="15.75" customHeight="1">
      <c r="A282" s="16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ht="15.75" customHeight="1">
      <c r="A283" s="16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ht="15.75" customHeight="1">
      <c r="A284" s="16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ht="15.75" customHeight="1">
      <c r="A285" s="16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ht="15.75" customHeight="1">
      <c r="A286" s="16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ht="15.75" customHeight="1">
      <c r="A287" s="16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ht="15.75" customHeight="1">
      <c r="A288" s="16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ht="15.75" customHeight="1">
      <c r="A289" s="16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ht="15.75" customHeight="1">
      <c r="A290" s="16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ht="15.75" customHeight="1">
      <c r="A291" s="16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ht="15.75" customHeight="1">
      <c r="A292" s="16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ht="15.75" customHeight="1">
      <c r="A293" s="16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ht="15.75" customHeight="1">
      <c r="A294" s="16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ht="15.75" customHeight="1">
      <c r="A295" s="16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ht="15.75" customHeight="1">
      <c r="A296" s="16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ht="15.75" customHeight="1">
      <c r="A297" s="16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ht="15.75" customHeight="1">
      <c r="A298" s="16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ht="15.75" customHeight="1">
      <c r="A299" s="16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ht="15.75" customHeight="1">
      <c r="A300" s="16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ht="15.75" customHeight="1">
      <c r="A301" s="16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ht="15.75" customHeight="1">
      <c r="A302" s="16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ht="15.75" customHeight="1">
      <c r="A303" s="16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ht="15.75" customHeight="1">
      <c r="A304" s="16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ht="15.75" customHeight="1">
      <c r="A305" s="16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ht="15.75" customHeight="1">
      <c r="A306" s="16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ht="15.75" customHeight="1">
      <c r="A307" s="16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ht="15.75" customHeight="1">
      <c r="A308" s="16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ht="15.75" customHeight="1">
      <c r="A309" s="16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ht="15.75" customHeight="1">
      <c r="A310" s="16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ht="15.75" customHeight="1">
      <c r="A311" s="16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ht="15.75" customHeight="1">
      <c r="A312" s="16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ht="15.75" customHeight="1">
      <c r="A313" s="16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ht="15.75" customHeight="1">
      <c r="A314" s="16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ht="15.75" customHeight="1">
      <c r="A315" s="16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ht="15.75" customHeight="1">
      <c r="A316" s="16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ht="15.75" customHeight="1">
      <c r="A317" s="16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ht="15.75" customHeight="1">
      <c r="A318" s="16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ht="15.75" customHeight="1">
      <c r="A319" s="16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ht="15.75" customHeight="1">
      <c r="A320" s="16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ht="15.75" customHeight="1">
      <c r="A321" s="16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ht="15.75" customHeight="1">
      <c r="A322" s="16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ht="15.75" customHeight="1">
      <c r="A323" s="16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ht="15.75" customHeight="1">
      <c r="A324" s="16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ht="15.75" customHeight="1">
      <c r="A325" s="16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ht="15.75" customHeight="1">
      <c r="A326" s="16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ht="15.75" customHeight="1">
      <c r="A327" s="16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ht="15.75" customHeight="1">
      <c r="A328" s="16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ht="15.75" customHeight="1">
      <c r="A329" s="16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ht="15.75" customHeight="1">
      <c r="A330" s="16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ht="15.75" customHeight="1">
      <c r="A331" s="16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ht="15.75" customHeight="1">
      <c r="A332" s="16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ht="15.75" customHeight="1">
      <c r="A333" s="16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ht="15.75" customHeight="1">
      <c r="A334" s="16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ht="15.75" customHeight="1">
      <c r="A335" s="16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ht="15.75" customHeight="1">
      <c r="A336" s="16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ht="15.75" customHeight="1">
      <c r="A337" s="16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ht="15.75" customHeight="1">
      <c r="A338" s="16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ht="15.75" customHeight="1">
      <c r="A339" s="16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ht="15.75" customHeight="1">
      <c r="A340" s="16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ht="15.75" customHeight="1">
      <c r="A341" s="16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ht="15.75" customHeight="1">
      <c r="A342" s="16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ht="15.75" customHeight="1">
      <c r="A343" s="16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ht="15.75" customHeight="1">
      <c r="A344" s="16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ht="15.75" customHeight="1">
      <c r="A345" s="16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ht="15.75" customHeight="1">
      <c r="A346" s="16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ht="15.75" customHeight="1">
      <c r="A347" s="16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ht="15.75" customHeight="1">
      <c r="A348" s="16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ht="15.75" customHeight="1">
      <c r="A349" s="16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ht="15.75" customHeight="1">
      <c r="A350" s="16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ht="15.75" customHeight="1">
      <c r="A351" s="16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ht="15.75" customHeight="1">
      <c r="A352" s="16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ht="15.75" customHeight="1">
      <c r="A353" s="16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ht="15.75" customHeight="1">
      <c r="A354" s="16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ht="15.75" customHeight="1">
      <c r="A355" s="16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ht="15.75" customHeight="1">
      <c r="A356" s="16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ht="15.75" customHeight="1">
      <c r="A357" s="16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ht="15.75" customHeight="1">
      <c r="A358" s="16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ht="15.75" customHeight="1">
      <c r="A359" s="16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ht="15.75" customHeight="1">
      <c r="A360" s="16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ht="15.75" customHeight="1">
      <c r="A361" s="16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ht="15.75" customHeight="1">
      <c r="A362" s="16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ht="15.75" customHeight="1">
      <c r="A363" s="16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ht="15.75" customHeight="1">
      <c r="A364" s="16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ht="15.75" customHeight="1">
      <c r="A365" s="16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ht="15.75" customHeight="1">
      <c r="A366" s="16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ht="15.75" customHeight="1">
      <c r="A367" s="16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ht="15.75" customHeight="1">
      <c r="A368" s="16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ht="15.75" customHeight="1">
      <c r="A369" s="16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ht="15.75" customHeight="1">
      <c r="A370" s="16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ht="15.75" customHeight="1">
      <c r="A371" s="16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ht="15.75" customHeight="1">
      <c r="A372" s="16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ht="15.75" customHeight="1">
      <c r="A373" s="16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ht="15.75" customHeight="1">
      <c r="A374" s="16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ht="15.75" customHeight="1">
      <c r="A375" s="16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ht="15.75" customHeight="1">
      <c r="A376" s="16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ht="15.75" customHeight="1">
      <c r="A377" s="16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ht="15.75" customHeight="1">
      <c r="A378" s="16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ht="15.75" customHeight="1">
      <c r="A379" s="16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ht="15.75" customHeight="1">
      <c r="A380" s="16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ht="15.75" customHeight="1">
      <c r="A381" s="16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ht="15.75" customHeight="1">
      <c r="A382" s="16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ht="15.75" customHeight="1">
      <c r="A383" s="16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ht="15.75" customHeight="1">
      <c r="A384" s="16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ht="15.75" customHeight="1">
      <c r="A385" s="16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ht="15.75" customHeight="1">
      <c r="A386" s="16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ht="15.75" customHeight="1">
      <c r="A387" s="16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ht="15.75" customHeight="1">
      <c r="A388" s="16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ht="15.75" customHeight="1">
      <c r="A389" s="16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ht="15.75" customHeight="1">
      <c r="A390" s="16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ht="15.75" customHeight="1">
      <c r="A391" s="16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ht="15.75" customHeight="1">
      <c r="A392" s="16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ht="15.75" customHeight="1">
      <c r="A393" s="16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ht="15.75" customHeight="1">
      <c r="A394" s="16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ht="15.75" customHeight="1">
      <c r="A395" s="16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ht="15.75" customHeight="1">
      <c r="A396" s="16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ht="15.75" customHeight="1">
      <c r="A397" s="16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ht="15.75" customHeight="1">
      <c r="A398" s="16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ht="15.75" customHeight="1">
      <c r="A399" s="16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ht="15.75" customHeight="1">
      <c r="A400" s="16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ht="15.75" customHeight="1">
      <c r="A401" s="16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ht="15.75" customHeight="1">
      <c r="A402" s="16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ht="15.75" customHeight="1">
      <c r="A403" s="16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ht="15.75" customHeight="1">
      <c r="A404" s="16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ht="15.75" customHeight="1">
      <c r="A405" s="16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ht="15.75" customHeight="1">
      <c r="A406" s="16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ht="15.75" customHeight="1">
      <c r="A407" s="16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ht="15.75" customHeight="1">
      <c r="A408" s="16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ht="15.75" customHeight="1">
      <c r="A409" s="16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ht="15.75" customHeight="1">
      <c r="A410" s="16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ht="15.75" customHeight="1">
      <c r="A411" s="16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ht="15.75" customHeight="1">
      <c r="A412" s="16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ht="15.75" customHeight="1">
      <c r="A413" s="16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ht="15.75" customHeight="1">
      <c r="A414" s="16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ht="15.75" customHeight="1">
      <c r="A415" s="16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ht="15.75" customHeight="1">
      <c r="A416" s="16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ht="15.75" customHeight="1">
      <c r="A417" s="16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ht="15.75" customHeight="1">
      <c r="A418" s="16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ht="15.75" customHeight="1">
      <c r="A419" s="16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ht="15.75" customHeight="1">
      <c r="A420" s="16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ht="15.75" customHeight="1">
      <c r="A421" s="16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ht="15.75" customHeight="1">
      <c r="A422" s="16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ht="15.75" customHeight="1">
      <c r="A423" s="16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ht="15.75" customHeight="1">
      <c r="A424" s="16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ht="15.75" customHeight="1">
      <c r="A425" s="16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ht="15.75" customHeight="1">
      <c r="A426" s="16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ht="15.75" customHeight="1">
      <c r="A427" s="16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ht="15.75" customHeight="1">
      <c r="A428" s="16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ht="15.75" customHeight="1">
      <c r="A429" s="16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ht="15.75" customHeight="1">
      <c r="A430" s="16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ht="15.75" customHeight="1">
      <c r="A431" s="16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ht="15.75" customHeight="1">
      <c r="A432" s="16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ht="15.75" customHeight="1">
      <c r="A433" s="16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ht="15.75" customHeight="1">
      <c r="A434" s="16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ht="15.75" customHeight="1">
      <c r="A435" s="16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ht="15.75" customHeight="1">
      <c r="A436" s="16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ht="15.75" customHeight="1">
      <c r="A437" s="16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ht="15.75" customHeight="1">
      <c r="A438" s="16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ht="15.75" customHeight="1">
      <c r="A439" s="16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ht="15.75" customHeight="1">
      <c r="A440" s="16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ht="15.75" customHeight="1">
      <c r="A441" s="16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ht="15.75" customHeight="1">
      <c r="A442" s="16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ht="15.75" customHeight="1">
      <c r="A443" s="16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ht="15.75" customHeight="1">
      <c r="A444" s="16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ht="15.75" customHeight="1">
      <c r="A445" s="16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ht="15.75" customHeight="1">
      <c r="A446" s="16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ht="15.75" customHeight="1">
      <c r="A447" s="16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ht="15.75" customHeight="1">
      <c r="A448" s="16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ht="15.75" customHeight="1">
      <c r="A449" s="16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ht="15.75" customHeight="1">
      <c r="A450" s="16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ht="15.75" customHeight="1">
      <c r="A451" s="16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ht="15.75" customHeight="1">
      <c r="A452" s="16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ht="15.75" customHeight="1">
      <c r="A453" s="16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ht="15.75" customHeight="1">
      <c r="A454" s="16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ht="15.75" customHeight="1">
      <c r="A455" s="16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ht="15.75" customHeight="1">
      <c r="A456" s="16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ht="15.75" customHeight="1">
      <c r="A457" s="16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ht="15.75" customHeight="1">
      <c r="A458" s="16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ht="15.75" customHeight="1">
      <c r="A459" s="16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ht="15.75" customHeight="1">
      <c r="A460" s="16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ht="15.75" customHeight="1">
      <c r="A461" s="16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ht="15.75" customHeight="1">
      <c r="A462" s="16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ht="15.75" customHeight="1">
      <c r="A463" s="16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ht="15.75" customHeight="1">
      <c r="A464" s="16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ht="15.75" customHeight="1">
      <c r="A465" s="16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ht="15.75" customHeight="1">
      <c r="A466" s="16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ht="15.75" customHeight="1">
      <c r="A467" s="16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ht="15.75" customHeight="1">
      <c r="A468" s="16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ht="15.75" customHeight="1">
      <c r="A469" s="16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ht="15.75" customHeight="1">
      <c r="A470" s="16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ht="15.75" customHeight="1">
      <c r="A471" s="16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ht="15.75" customHeight="1">
      <c r="A472" s="16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ht="15.75" customHeight="1">
      <c r="A473" s="16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ht="15.75" customHeight="1">
      <c r="A474" s="16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ht="15.75" customHeight="1">
      <c r="A475" s="16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ht="15.75" customHeight="1">
      <c r="A476" s="16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ht="15.75" customHeight="1">
      <c r="A477" s="16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ht="15.75" customHeight="1">
      <c r="A478" s="16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ht="15.75" customHeight="1">
      <c r="A479" s="16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ht="15.75" customHeight="1">
      <c r="A480" s="16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ht="15.75" customHeight="1">
      <c r="A481" s="16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ht="15.75" customHeight="1">
      <c r="A482" s="16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ht="15.75" customHeight="1">
      <c r="A483" s="16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ht="15.75" customHeight="1">
      <c r="A484" s="16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ht="15.75" customHeight="1">
      <c r="A485" s="16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ht="15.75" customHeight="1">
      <c r="A486" s="16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ht="15.75" customHeight="1">
      <c r="A487" s="16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ht="15.75" customHeight="1">
      <c r="A488" s="16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ht="15.75" customHeight="1">
      <c r="A489" s="16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ht="15.75" customHeight="1">
      <c r="A490" s="16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ht="15.75" customHeight="1">
      <c r="A491" s="16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ht="15.75" customHeight="1">
      <c r="A492" s="16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ht="15.75" customHeight="1">
      <c r="A493" s="16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ht="15.75" customHeight="1">
      <c r="A494" s="16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ht="15.75" customHeight="1">
      <c r="A495" s="16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ht="15.75" customHeight="1">
      <c r="A496" s="16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ht="15.75" customHeight="1">
      <c r="A497" s="16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ht="15.75" customHeight="1">
      <c r="A498" s="16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ht="15.75" customHeight="1">
      <c r="A499" s="16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ht="15.75" customHeight="1">
      <c r="A500" s="16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ht="15.75" customHeight="1">
      <c r="A501" s="16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ht="15.75" customHeight="1">
      <c r="A502" s="16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ht="15.75" customHeight="1">
      <c r="A503" s="16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ht="15.75" customHeight="1">
      <c r="A504" s="16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ht="15.75" customHeight="1">
      <c r="A505" s="16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ht="15.75" customHeight="1">
      <c r="A506" s="16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ht="15.75" customHeight="1">
      <c r="A507" s="16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ht="15.75" customHeight="1">
      <c r="A508" s="16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ht="15.75" customHeight="1">
      <c r="A509" s="16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ht="15.75" customHeight="1">
      <c r="A510" s="16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ht="15.75" customHeight="1">
      <c r="A511" s="16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ht="15.75" customHeight="1">
      <c r="A512" s="16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ht="15.75" customHeight="1">
      <c r="A513" s="16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ht="15.75" customHeight="1">
      <c r="A514" s="16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ht="15.75" customHeight="1">
      <c r="A515" s="16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ht="15.75" customHeight="1">
      <c r="A516" s="16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ht="15.75" customHeight="1">
      <c r="A517" s="16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ht="15.75" customHeight="1">
      <c r="A518" s="16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ht="15.75" customHeight="1">
      <c r="A519" s="16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ht="15.75" customHeight="1">
      <c r="A520" s="16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ht="15.75" customHeight="1">
      <c r="A521" s="16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ht="15.75" customHeight="1">
      <c r="A522" s="16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ht="15.75" customHeight="1">
      <c r="A523" s="16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ht="15.75" customHeight="1">
      <c r="A524" s="16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ht="15.75" customHeight="1">
      <c r="A525" s="16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ht="15.75" customHeight="1">
      <c r="A526" s="16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ht="15.75" customHeight="1">
      <c r="A527" s="16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ht="15.75" customHeight="1">
      <c r="A528" s="16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ht="15.75" customHeight="1">
      <c r="A529" s="16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ht="15.75" customHeight="1">
      <c r="A530" s="16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ht="15.75" customHeight="1">
      <c r="A531" s="16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ht="15.75" customHeight="1">
      <c r="A532" s="16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ht="15.75" customHeight="1">
      <c r="A533" s="16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ht="15.75" customHeight="1">
      <c r="A534" s="16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ht="15.75" customHeight="1">
      <c r="A535" s="16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ht="15.75" customHeight="1">
      <c r="A536" s="16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ht="15.75" customHeight="1">
      <c r="A537" s="16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ht="15.75" customHeight="1">
      <c r="A538" s="16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ht="15.75" customHeight="1">
      <c r="A539" s="16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ht="15.75" customHeight="1">
      <c r="A540" s="16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ht="15.75" customHeight="1">
      <c r="A541" s="16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ht="15.75" customHeight="1">
      <c r="A542" s="16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ht="15.75" customHeight="1">
      <c r="A543" s="16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ht="15.75" customHeight="1">
      <c r="A544" s="16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ht="15.75" customHeight="1">
      <c r="A545" s="16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ht="15.75" customHeight="1">
      <c r="A546" s="16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ht="15.75" customHeight="1">
      <c r="A547" s="16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ht="15.75" customHeight="1">
      <c r="A548" s="16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ht="15.75" customHeight="1">
      <c r="A549" s="16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ht="15.75" customHeight="1">
      <c r="A550" s="16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ht="15.75" customHeight="1">
      <c r="A551" s="16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ht="15.75" customHeight="1">
      <c r="A552" s="16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ht="15.75" customHeight="1">
      <c r="A553" s="16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ht="15.75" customHeight="1">
      <c r="A554" s="16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ht="15.75" customHeight="1">
      <c r="A555" s="16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ht="15.75" customHeight="1">
      <c r="A556" s="16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ht="15.75" customHeight="1">
      <c r="A557" s="16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ht="15.75" customHeight="1">
      <c r="A558" s="16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ht="15.75" customHeight="1">
      <c r="A559" s="16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ht="15.75" customHeight="1">
      <c r="A560" s="16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ht="15.75" customHeight="1">
      <c r="A561" s="16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ht="15.75" customHeight="1">
      <c r="A562" s="16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ht="15.75" customHeight="1">
      <c r="A563" s="16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ht="15.75" customHeight="1">
      <c r="A564" s="16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ht="15.75" customHeight="1">
      <c r="A565" s="16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ht="15.75" customHeight="1">
      <c r="A566" s="16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ht="15.75" customHeight="1">
      <c r="A567" s="16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ht="15.75" customHeight="1">
      <c r="A568" s="16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ht="15.75" customHeight="1">
      <c r="A569" s="16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ht="15.75" customHeight="1">
      <c r="A570" s="16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ht="15.75" customHeight="1">
      <c r="A571" s="16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ht="15.75" customHeight="1">
      <c r="A572" s="16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ht="15.75" customHeight="1">
      <c r="A573" s="16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ht="15.75" customHeight="1">
      <c r="A574" s="16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ht="15.75" customHeight="1">
      <c r="A575" s="16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ht="15.75" customHeight="1">
      <c r="A576" s="16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ht="15.75" customHeight="1">
      <c r="A577" s="16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ht="15.75" customHeight="1">
      <c r="A578" s="16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ht="15.75" customHeight="1">
      <c r="A579" s="16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ht="15.75" customHeight="1">
      <c r="A580" s="16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ht="15.75" customHeight="1">
      <c r="A581" s="16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ht="15.75" customHeight="1">
      <c r="A582" s="16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ht="15.75" customHeight="1">
      <c r="A583" s="16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ht="15.75" customHeight="1">
      <c r="A584" s="16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ht="15.75" customHeight="1">
      <c r="A585" s="16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ht="15.75" customHeight="1">
      <c r="A586" s="16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ht="15.75" customHeight="1">
      <c r="A587" s="16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ht="15.75" customHeight="1">
      <c r="A588" s="16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ht="15.75" customHeight="1">
      <c r="A589" s="16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ht="15.75" customHeight="1">
      <c r="A590" s="16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ht="15.75" customHeight="1">
      <c r="A591" s="16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ht="15.75" customHeight="1">
      <c r="A592" s="16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ht="15.75" customHeight="1">
      <c r="A593" s="16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ht="15.75" customHeight="1">
      <c r="A594" s="16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ht="15.75" customHeight="1">
      <c r="A595" s="16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ht="15.75" customHeight="1">
      <c r="A596" s="16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ht="15.75" customHeight="1">
      <c r="A597" s="16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ht="15.75" customHeight="1">
      <c r="A598" s="16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ht="15.75" customHeight="1">
      <c r="A599" s="16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ht="15.75" customHeight="1">
      <c r="A600" s="16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ht="15.75" customHeight="1">
      <c r="A601" s="16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ht="15.75" customHeight="1">
      <c r="A602" s="16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ht="15.75" customHeight="1">
      <c r="A603" s="16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ht="15.75" customHeight="1">
      <c r="A604" s="16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ht="15.75" customHeight="1">
      <c r="A605" s="16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ht="15.75" customHeight="1">
      <c r="A606" s="16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ht="15.75" customHeight="1">
      <c r="A607" s="16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ht="15.75" customHeight="1">
      <c r="A608" s="16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ht="15.75" customHeight="1">
      <c r="A609" s="16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ht="15.75" customHeight="1">
      <c r="A610" s="16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ht="15.75" customHeight="1">
      <c r="A611" s="16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ht="15.75" customHeight="1">
      <c r="A612" s="16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ht="15.75" customHeight="1">
      <c r="A613" s="16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ht="15.75" customHeight="1">
      <c r="A614" s="16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ht="15.75" customHeight="1">
      <c r="A615" s="16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ht="15.75" customHeight="1">
      <c r="A616" s="16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ht="15.75" customHeight="1">
      <c r="A617" s="16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ht="15.75" customHeight="1">
      <c r="A618" s="16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ht="15.75" customHeight="1">
      <c r="A619" s="16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ht="15.75" customHeight="1">
      <c r="A620" s="16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ht="15.75" customHeight="1">
      <c r="A621" s="16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ht="15.75" customHeight="1">
      <c r="A622" s="16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ht="15.75" customHeight="1">
      <c r="A623" s="16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ht="15.75" customHeight="1">
      <c r="A624" s="16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ht="15.75" customHeight="1">
      <c r="A625" s="16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ht="15.75" customHeight="1">
      <c r="A626" s="16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ht="15.75" customHeight="1">
      <c r="A627" s="16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ht="15.75" customHeight="1">
      <c r="A628" s="16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ht="15.75" customHeight="1">
      <c r="A629" s="16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ht="15.75" customHeight="1">
      <c r="A630" s="16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ht="15.75" customHeight="1">
      <c r="A631" s="16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ht="15.75" customHeight="1">
      <c r="A632" s="16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ht="15.75" customHeight="1">
      <c r="A633" s="16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ht="15.75" customHeight="1">
      <c r="A634" s="16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ht="15.75" customHeight="1">
      <c r="A635" s="16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ht="15.75" customHeight="1">
      <c r="A636" s="16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ht="15.75" customHeight="1">
      <c r="A637" s="16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ht="15.75" customHeight="1">
      <c r="A638" s="16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ht="15.75" customHeight="1">
      <c r="A639" s="16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ht="15.75" customHeight="1">
      <c r="A640" s="16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ht="15.75" customHeight="1">
      <c r="A641" s="16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ht="15.75" customHeight="1">
      <c r="A642" s="16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ht="15.75" customHeight="1">
      <c r="A643" s="16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ht="15.75" customHeight="1">
      <c r="A644" s="16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ht="15.75" customHeight="1">
      <c r="A645" s="16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ht="15.75" customHeight="1">
      <c r="A646" s="16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ht="15.75" customHeight="1">
      <c r="A647" s="16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ht="15.75" customHeight="1">
      <c r="A648" s="16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ht="15.75" customHeight="1">
      <c r="A649" s="16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ht="15.75" customHeight="1">
      <c r="A650" s="16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ht="15.75" customHeight="1">
      <c r="A651" s="16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ht="15.75" customHeight="1">
      <c r="A652" s="16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ht="15.75" customHeight="1">
      <c r="A653" s="16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ht="15.75" customHeight="1">
      <c r="A654" s="16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ht="15.75" customHeight="1">
      <c r="A655" s="16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ht="15.75" customHeight="1">
      <c r="A656" s="16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ht="15.75" customHeight="1">
      <c r="A657" s="16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ht="15.75" customHeight="1">
      <c r="A658" s="16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ht="15.75" customHeight="1">
      <c r="A659" s="16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ht="15.75" customHeight="1">
      <c r="A660" s="16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ht="15.75" customHeight="1">
      <c r="A661" s="16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ht="15.75" customHeight="1">
      <c r="A662" s="16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ht="15.75" customHeight="1">
      <c r="A663" s="16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ht="15.75" customHeight="1">
      <c r="A664" s="16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ht="15.75" customHeight="1">
      <c r="A665" s="16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ht="15.75" customHeight="1">
      <c r="A666" s="16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ht="15.75" customHeight="1">
      <c r="A667" s="16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ht="15.75" customHeight="1">
      <c r="A668" s="16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ht="15.75" customHeight="1">
      <c r="A669" s="16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ht="15.75" customHeight="1">
      <c r="A670" s="16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ht="15.75" customHeight="1">
      <c r="A671" s="16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ht="15.75" customHeight="1">
      <c r="A672" s="16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ht="15.75" customHeight="1">
      <c r="A673" s="16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ht="15.75" customHeight="1">
      <c r="A674" s="16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ht="15.75" customHeight="1">
      <c r="A675" s="16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ht="15.75" customHeight="1">
      <c r="A676" s="16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ht="15.75" customHeight="1">
      <c r="A677" s="16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ht="15.75" customHeight="1">
      <c r="A678" s="16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ht="15.75" customHeight="1">
      <c r="A679" s="16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ht="15.75" customHeight="1">
      <c r="A680" s="16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ht="15.75" customHeight="1">
      <c r="A681" s="16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ht="15.75" customHeight="1">
      <c r="A682" s="16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ht="15.75" customHeight="1">
      <c r="A683" s="16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ht="15.75" customHeight="1">
      <c r="A684" s="16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ht="15.75" customHeight="1">
      <c r="A685" s="16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ht="15.75" customHeight="1">
      <c r="A686" s="16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ht="15.75" customHeight="1">
      <c r="A687" s="16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ht="15.75" customHeight="1">
      <c r="A688" s="16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ht="15.75" customHeight="1">
      <c r="A689" s="16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ht="15.75" customHeight="1">
      <c r="A690" s="16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ht="15.75" customHeight="1">
      <c r="A691" s="16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ht="15.75" customHeight="1">
      <c r="A692" s="16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ht="15.75" customHeight="1">
      <c r="A693" s="16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ht="15.75" customHeight="1">
      <c r="A694" s="16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ht="15.75" customHeight="1">
      <c r="A695" s="16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ht="15.75" customHeight="1">
      <c r="A696" s="16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ht="15.75" customHeight="1">
      <c r="A697" s="16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ht="15.75" customHeight="1">
      <c r="A698" s="16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ht="15.75" customHeight="1">
      <c r="A699" s="16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ht="15.75" customHeight="1">
      <c r="A700" s="16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ht="15.75" customHeight="1">
      <c r="A701" s="16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ht="15.75" customHeight="1">
      <c r="A702" s="16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ht="15.75" customHeight="1">
      <c r="A703" s="16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ht="15.75" customHeight="1">
      <c r="A704" s="16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ht="15.75" customHeight="1">
      <c r="A705" s="16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ht="15.75" customHeight="1">
      <c r="A706" s="16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ht="15.75" customHeight="1">
      <c r="A707" s="16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ht="15.75" customHeight="1">
      <c r="A708" s="16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ht="15.75" customHeight="1">
      <c r="A709" s="16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ht="15.75" customHeight="1">
      <c r="A710" s="16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ht="15.75" customHeight="1">
      <c r="A711" s="16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ht="15.75" customHeight="1">
      <c r="A712" s="16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ht="15.75" customHeight="1">
      <c r="A713" s="16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ht="15.75" customHeight="1">
      <c r="A714" s="16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ht="15.75" customHeight="1">
      <c r="A715" s="16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ht="15.75" customHeight="1">
      <c r="A716" s="16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ht="15.75" customHeight="1">
      <c r="A717" s="16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ht="15.75" customHeight="1">
      <c r="A718" s="16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ht="15.75" customHeight="1">
      <c r="A719" s="16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ht="15.75" customHeight="1">
      <c r="A720" s="16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ht="15.75" customHeight="1">
      <c r="A721" s="16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ht="15.75" customHeight="1">
      <c r="A722" s="16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ht="15.75" customHeight="1">
      <c r="A723" s="16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ht="15.75" customHeight="1">
      <c r="A724" s="16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ht="15.75" customHeight="1">
      <c r="A725" s="16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ht="15.75" customHeight="1">
      <c r="A726" s="16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ht="15.75" customHeight="1">
      <c r="A727" s="16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ht="15.75" customHeight="1">
      <c r="A728" s="16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ht="15.75" customHeight="1">
      <c r="A729" s="16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ht="15.75" customHeight="1">
      <c r="A730" s="16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ht="15.75" customHeight="1">
      <c r="A731" s="16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ht="15.75" customHeight="1">
      <c r="A732" s="16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ht="15.75" customHeight="1">
      <c r="A733" s="16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ht="15.75" customHeight="1">
      <c r="A734" s="16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ht="15.75" customHeight="1">
      <c r="A735" s="16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ht="15.75" customHeight="1">
      <c r="A736" s="16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ht="15.75" customHeight="1">
      <c r="A737" s="16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ht="15.75" customHeight="1">
      <c r="A738" s="16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ht="15.75" customHeight="1">
      <c r="A739" s="16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ht="15.75" customHeight="1">
      <c r="A740" s="16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ht="15.75" customHeight="1">
      <c r="A741" s="16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ht="15.75" customHeight="1">
      <c r="A742" s="16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ht="15.75" customHeight="1">
      <c r="A743" s="16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ht="15.75" customHeight="1">
      <c r="A744" s="16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ht="15.75" customHeight="1">
      <c r="A745" s="16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ht="15.75" customHeight="1">
      <c r="A746" s="16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ht="15.75" customHeight="1">
      <c r="A747" s="16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ht="15.75" customHeight="1">
      <c r="A748" s="16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ht="15.75" customHeight="1">
      <c r="A749" s="16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ht="15.75" customHeight="1">
      <c r="A750" s="16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ht="15.75" customHeight="1">
      <c r="A751" s="16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ht="15.75" customHeight="1">
      <c r="A752" s="16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ht="15.75" customHeight="1">
      <c r="A753" s="16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ht="15.75" customHeight="1">
      <c r="A754" s="16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ht="15.75" customHeight="1">
      <c r="A755" s="16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ht="15.75" customHeight="1">
      <c r="A756" s="16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ht="15.75" customHeight="1">
      <c r="A757" s="16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ht="15.75" customHeight="1">
      <c r="A758" s="16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ht="15.75" customHeight="1">
      <c r="A759" s="16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ht="15.75" customHeight="1">
      <c r="A760" s="16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ht="15.75" customHeight="1">
      <c r="A761" s="16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ht="15.75" customHeight="1">
      <c r="A762" s="16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ht="15.75" customHeight="1">
      <c r="A763" s="16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ht="15.75" customHeight="1">
      <c r="A764" s="16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ht="15.75" customHeight="1">
      <c r="A765" s="16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ht="15.75" customHeight="1">
      <c r="A766" s="16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ht="15.75" customHeight="1">
      <c r="A767" s="16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ht="15.75" customHeight="1">
      <c r="A768" s="16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ht="15.75" customHeight="1">
      <c r="A769" s="16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ht="15.75" customHeight="1">
      <c r="A770" s="16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ht="15.75" customHeight="1">
      <c r="A771" s="16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ht="15.75" customHeight="1">
      <c r="A772" s="16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ht="15.75" customHeight="1">
      <c r="A773" s="16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ht="15.75" customHeight="1">
      <c r="A774" s="16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ht="15.75" customHeight="1">
      <c r="A775" s="16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ht="15.75" customHeight="1">
      <c r="A776" s="16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ht="15.75" customHeight="1">
      <c r="A777" s="16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ht="15.75" customHeight="1">
      <c r="A778" s="16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ht="15.75" customHeight="1">
      <c r="A779" s="16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ht="15.75" customHeight="1">
      <c r="A780" s="16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ht="15.75" customHeight="1">
      <c r="A781" s="16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ht="15.75" customHeight="1">
      <c r="A782" s="16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ht="15.75" customHeight="1">
      <c r="A783" s="16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ht="15.75" customHeight="1">
      <c r="A784" s="16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ht="15.75" customHeight="1">
      <c r="A785" s="16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ht="15.75" customHeight="1">
      <c r="A786" s="16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ht="15.75" customHeight="1">
      <c r="A787" s="16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ht="15.75" customHeight="1">
      <c r="A788" s="16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ht="15.75" customHeight="1">
      <c r="A789" s="16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ht="15.75" customHeight="1">
      <c r="A790" s="16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ht="15.75" customHeight="1">
      <c r="A791" s="16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ht="15.75" customHeight="1">
      <c r="A792" s="16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ht="15.75" customHeight="1">
      <c r="A793" s="16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ht="15.75" customHeight="1">
      <c r="A794" s="16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ht="15.75" customHeight="1">
      <c r="A795" s="16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ht="15.75" customHeight="1">
      <c r="A796" s="16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ht="15.75" customHeight="1">
      <c r="A797" s="16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ht="15.75" customHeight="1">
      <c r="A798" s="16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ht="15.75" customHeight="1">
      <c r="A799" s="16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ht="15.75" customHeight="1">
      <c r="A800" s="16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ht="15.75" customHeight="1">
      <c r="A801" s="16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ht="15.75" customHeight="1">
      <c r="A802" s="16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ht="15.75" customHeight="1">
      <c r="A803" s="16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ht="15.75" customHeight="1">
      <c r="A804" s="16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ht="15.75" customHeight="1">
      <c r="A805" s="16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ht="15.75" customHeight="1">
      <c r="A806" s="16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ht="15.75" customHeight="1">
      <c r="A807" s="16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ht="15.75" customHeight="1">
      <c r="A808" s="16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ht="15.75" customHeight="1">
      <c r="A809" s="16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ht="15.75" customHeight="1">
      <c r="A810" s="16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ht="15.75" customHeight="1">
      <c r="A811" s="16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ht="15.75" customHeight="1">
      <c r="A812" s="16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ht="15.75" customHeight="1">
      <c r="A813" s="16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ht="15.75" customHeight="1">
      <c r="A814" s="16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ht="15.75" customHeight="1">
      <c r="A815" s="16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ht="15.75" customHeight="1">
      <c r="A816" s="16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ht="15.75" customHeight="1">
      <c r="A817" s="16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ht="15.75" customHeight="1">
      <c r="A818" s="16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ht="15.75" customHeight="1">
      <c r="A819" s="16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ht="15.75" customHeight="1">
      <c r="A820" s="16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ht="15.75" customHeight="1">
      <c r="A821" s="16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ht="15.75" customHeight="1">
      <c r="A822" s="16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ht="15.75" customHeight="1">
      <c r="A823" s="16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ht="15.75" customHeight="1">
      <c r="A824" s="16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ht="15.75" customHeight="1">
      <c r="A825" s="16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ht="15.75" customHeight="1">
      <c r="A826" s="16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ht="15.75" customHeight="1">
      <c r="A827" s="16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ht="15.75" customHeight="1">
      <c r="A828" s="16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ht="15.75" customHeight="1">
      <c r="A829" s="16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ht="15.75" customHeight="1">
      <c r="A830" s="16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ht="15.75" customHeight="1">
      <c r="A831" s="16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ht="15.75" customHeight="1">
      <c r="A832" s="16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ht="15.75" customHeight="1">
      <c r="A833" s="16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ht="15.75" customHeight="1">
      <c r="A834" s="16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ht="15.75" customHeight="1">
      <c r="A835" s="16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ht="15.75" customHeight="1">
      <c r="A836" s="16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ht="15.75" customHeight="1">
      <c r="A837" s="16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ht="15.75" customHeight="1">
      <c r="A838" s="16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ht="15.75" customHeight="1">
      <c r="A839" s="16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ht="15.75" customHeight="1">
      <c r="A840" s="16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ht="15.75" customHeight="1">
      <c r="A841" s="16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ht="15.75" customHeight="1">
      <c r="A842" s="16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ht="15.75" customHeight="1">
      <c r="A843" s="16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ht="15.75" customHeight="1">
      <c r="A844" s="16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ht="15.75" customHeight="1">
      <c r="A845" s="16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ht="15.75" customHeight="1">
      <c r="A846" s="16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ht="15.75" customHeight="1">
      <c r="A847" s="16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ht="15.75" customHeight="1">
      <c r="A848" s="16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ht="15.75" customHeight="1">
      <c r="A849" s="16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ht="15.75" customHeight="1">
      <c r="A850" s="16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ht="15.75" customHeight="1">
      <c r="A851" s="16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ht="15.75" customHeight="1">
      <c r="A852" s="16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ht="15.75" customHeight="1">
      <c r="A853" s="16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ht="15.75" customHeight="1">
      <c r="A854" s="16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ht="15.75" customHeight="1">
      <c r="A855" s="16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ht="15.75" customHeight="1">
      <c r="A856" s="16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ht="15.75" customHeight="1">
      <c r="A857" s="16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ht="15.75" customHeight="1">
      <c r="A858" s="16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ht="15.75" customHeight="1">
      <c r="A859" s="16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ht="15.75" customHeight="1">
      <c r="A860" s="16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ht="15.75" customHeight="1">
      <c r="A861" s="16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ht="15.75" customHeight="1">
      <c r="A862" s="16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ht="15.75" customHeight="1">
      <c r="A863" s="16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ht="15.75" customHeight="1">
      <c r="A864" s="16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ht="15.75" customHeight="1">
      <c r="A865" s="16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ht="15.75" customHeight="1">
      <c r="A866" s="16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ht="15.75" customHeight="1">
      <c r="A867" s="16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ht="15.75" customHeight="1">
      <c r="A868" s="16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ht="15.75" customHeight="1">
      <c r="A869" s="16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ht="15.75" customHeight="1">
      <c r="A870" s="16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ht="15.75" customHeight="1">
      <c r="A871" s="16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ht="15.75" customHeight="1">
      <c r="A872" s="16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ht="15.75" customHeight="1">
      <c r="A873" s="16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ht="15.75" customHeight="1">
      <c r="A874" s="16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ht="15.75" customHeight="1">
      <c r="A875" s="16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ht="15.75" customHeight="1">
      <c r="A876" s="16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ht="15.75" customHeight="1">
      <c r="A877" s="16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ht="15.75" customHeight="1">
      <c r="A878" s="16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ht="15.75" customHeight="1">
      <c r="A879" s="16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ht="15.75" customHeight="1">
      <c r="A880" s="16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ht="15.75" customHeight="1">
      <c r="A881" s="16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ht="15.75" customHeight="1">
      <c r="A882" s="16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ht="15.75" customHeight="1">
      <c r="A883" s="16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ht="15.75" customHeight="1">
      <c r="A884" s="16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ht="15.75" customHeight="1">
      <c r="A885" s="16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ht="15.75" customHeight="1">
      <c r="A886" s="16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ht="15.75" customHeight="1">
      <c r="A887" s="16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ht="15.75" customHeight="1">
      <c r="A888" s="16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ht="15.75" customHeight="1">
      <c r="A889" s="16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ht="15.75" customHeight="1">
      <c r="A890" s="16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ht="15.75" customHeight="1">
      <c r="A891" s="16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ht="15.75" customHeight="1">
      <c r="A892" s="16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ht="15.75" customHeight="1">
      <c r="A893" s="16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ht="15.75" customHeight="1">
      <c r="A894" s="16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ht="15.75" customHeight="1">
      <c r="A895" s="16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ht="15.75" customHeight="1">
      <c r="A896" s="16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ht="15.75" customHeight="1">
      <c r="A897" s="16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ht="15.75" customHeight="1">
      <c r="A898" s="16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ht="15.75" customHeight="1">
      <c r="A899" s="16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ht="15.75" customHeight="1">
      <c r="A900" s="16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ht="15.75" customHeight="1">
      <c r="A901" s="16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ht="15.75" customHeight="1">
      <c r="A902" s="16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ht="15.75" customHeight="1">
      <c r="A903" s="16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ht="15.75" customHeight="1">
      <c r="A904" s="16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ht="15.75" customHeight="1">
      <c r="A905" s="16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ht="15.75" customHeight="1">
      <c r="A906" s="16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ht="15.75" customHeight="1">
      <c r="A907" s="16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ht="15.75" customHeight="1">
      <c r="A908" s="16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ht="15.75" customHeight="1">
      <c r="A909" s="16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ht="15.75" customHeight="1">
      <c r="A910" s="16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ht="15.75" customHeight="1">
      <c r="A911" s="16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ht="15.75" customHeight="1">
      <c r="A912" s="16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ht="15.75" customHeight="1">
      <c r="A913" s="16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ht="15.75" customHeight="1">
      <c r="A914" s="16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ht="15.75" customHeight="1">
      <c r="A915" s="16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ht="15.75" customHeight="1">
      <c r="A916" s="16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ht="15.75" customHeight="1">
      <c r="A917" s="16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ht="15.75" customHeight="1">
      <c r="A918" s="16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ht="15.75" customHeight="1">
      <c r="A919" s="16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ht="15.75" customHeight="1">
      <c r="A920" s="16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ht="15.75" customHeight="1">
      <c r="A921" s="16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ht="15.75" customHeight="1">
      <c r="A922" s="16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ht="15.75" customHeight="1">
      <c r="A923" s="16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ht="15.75" customHeight="1">
      <c r="A924" s="16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ht="15.75" customHeight="1">
      <c r="A925" s="16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ht="15.75" customHeight="1">
      <c r="A926" s="16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ht="15.75" customHeight="1">
      <c r="A927" s="16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ht="15.75" customHeight="1">
      <c r="A928" s="16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ht="15.75" customHeight="1">
      <c r="A929" s="16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ht="15.75" customHeight="1">
      <c r="A930" s="16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ht="15.75" customHeight="1">
      <c r="A931" s="16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ht="15.75" customHeight="1">
      <c r="A932" s="16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ht="15.75" customHeight="1">
      <c r="A933" s="16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ht="15.75" customHeight="1">
      <c r="A934" s="16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ht="15.75" customHeight="1">
      <c r="A935" s="16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ht="15.75" customHeight="1">
      <c r="A936" s="16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ht="15.75" customHeight="1">
      <c r="A937" s="16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ht="15.75" customHeight="1">
      <c r="A938" s="16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ht="15.75" customHeight="1">
      <c r="A939" s="16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ht="15.75" customHeight="1">
      <c r="A940" s="16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ht="15.75" customHeight="1">
      <c r="A941" s="16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ht="15.75" customHeight="1">
      <c r="A942" s="16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ht="15.75" customHeight="1">
      <c r="A943" s="16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ht="15.75" customHeight="1">
      <c r="A944" s="16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ht="15.75" customHeight="1">
      <c r="A945" s="16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ht="15.75" customHeight="1">
      <c r="A946" s="16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ht="15.75" customHeight="1">
      <c r="A947" s="16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ht="15.75" customHeight="1">
      <c r="A948" s="16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ht="15.75" customHeight="1">
      <c r="A949" s="16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ht="15.75" customHeight="1">
      <c r="A950" s="16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ht="15.75" customHeight="1">
      <c r="A951" s="16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ht="15.75" customHeight="1">
      <c r="A952" s="16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ht="15.75" customHeight="1">
      <c r="A953" s="16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ht="15.75" customHeight="1">
      <c r="A954" s="16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ht="15.75" customHeight="1">
      <c r="A955" s="16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ht="15.75" customHeight="1">
      <c r="A956" s="16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ht="15.75" customHeight="1">
      <c r="A957" s="16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ht="15.75" customHeight="1">
      <c r="A958" s="16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ht="15.75" customHeight="1">
      <c r="A959" s="16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ht="15.75" customHeight="1">
      <c r="A960" s="16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ht="15.75" customHeight="1">
      <c r="A961" s="16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ht="15.75" customHeight="1">
      <c r="A962" s="16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ht="15.75" customHeight="1">
      <c r="A963" s="16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ht="15.75" customHeight="1">
      <c r="A964" s="16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ht="15.75" customHeight="1">
      <c r="A965" s="16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ht="15.75" customHeight="1">
      <c r="A966" s="16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ht="15.75" customHeight="1">
      <c r="A967" s="16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ht="15.75" customHeight="1">
      <c r="A968" s="16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ht="15.75" customHeight="1">
      <c r="A969" s="16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ht="15.75" customHeight="1">
      <c r="A970" s="16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ht="15.75" customHeight="1">
      <c r="A971" s="16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ht="15.75" customHeight="1">
      <c r="A972" s="16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ht="15.75" customHeight="1">
      <c r="A973" s="16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ht="15.75" customHeight="1">
      <c r="A974" s="16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ht="15.75" customHeight="1">
      <c r="A975" s="16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ht="15.75" customHeight="1">
      <c r="A976" s="16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ht="15.75" customHeight="1">
      <c r="A977" s="16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ht="15.75" customHeight="1">
      <c r="A978" s="16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ht="15.75" customHeight="1">
      <c r="A979" s="16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ht="15.75" customHeight="1">
      <c r="A980" s="16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ht="15.75" customHeight="1">
      <c r="A981" s="16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ht="15.75" customHeight="1">
      <c r="A982" s="16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ht="15.75" customHeight="1">
      <c r="A983" s="16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ht="15.75" customHeight="1">
      <c r="A984" s="16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ht="15.75" customHeight="1">
      <c r="A985" s="16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ht="15.75" customHeight="1">
      <c r="A986" s="16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ht="15.75" customHeight="1">
      <c r="A987" s="16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ht="15.75" customHeight="1">
      <c r="A988" s="16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ht="15.75" customHeight="1">
      <c r="A989" s="16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ht="15.75" customHeight="1">
      <c r="A990" s="16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ht="15.75" customHeight="1">
      <c r="A991" s="16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ht="15.75" customHeight="1">
      <c r="A992" s="16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ht="15.75" customHeight="1">
      <c r="A993" s="16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ht="15.75" customHeight="1">
      <c r="A994" s="16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ht="15.75" customHeight="1">
      <c r="A995" s="16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ht="15.75" customHeight="1">
      <c r="A996" s="16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ht="15.75" customHeight="1">
      <c r="A997" s="16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ht="15.75" customHeight="1">
      <c r="A998" s="16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ht="15.75" customHeight="1">
      <c r="A999" s="16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ht="15.75" customHeight="1">
      <c r="A1000" s="16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mergeCells count="15">
    <mergeCell ref="A8:C8"/>
    <mergeCell ref="D8:E8"/>
    <mergeCell ref="A9:C9"/>
    <mergeCell ref="D9:E9"/>
    <mergeCell ref="A10:E10"/>
    <mergeCell ref="B11:E11"/>
    <mergeCell ref="B12:E12"/>
    <mergeCell ref="A13:E13"/>
    <mergeCell ref="B1:E1"/>
    <mergeCell ref="B2:E2"/>
    <mergeCell ref="B3:E3"/>
    <mergeCell ref="B4:E4"/>
    <mergeCell ref="A6:E6"/>
    <mergeCell ref="A7:C7"/>
    <mergeCell ref="D7:E7"/>
  </mergeCells>
  <printOptions/>
  <pageMargins bottom="0.75" footer="0.0" header="0.0" left="0.55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7.63"/>
    <col customWidth="1" min="3" max="3" width="23.75"/>
    <col customWidth="1" min="4" max="4" width="17.63"/>
    <col customWidth="1" min="5" max="5" width="18.63"/>
    <col customWidth="1" min="6" max="26" width="7.75"/>
  </cols>
  <sheetData>
    <row r="1">
      <c r="A1" s="125"/>
      <c r="B1" s="67" t="s">
        <v>103</v>
      </c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>
      <c r="A2" s="125"/>
      <c r="B2" s="69" t="str">
        <f>'Master Data'!C15</f>
        <v>Fakultas …</v>
      </c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>
      <c r="A3" s="125"/>
      <c r="B3" s="69" t="str">
        <f>'Master Data'!C16</f>
        <v>Jurusan …</v>
      </c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>
      <c r="A4" s="125"/>
      <c r="B4" s="69" t="str">
        <f>'Master Data'!C17</f>
        <v>Program Studi …</v>
      </c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>
      <c r="A5" s="125"/>
      <c r="B5" s="131"/>
      <c r="C5" s="131"/>
      <c r="D5" s="131"/>
      <c r="E5" s="131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ht="22.5" customHeight="1">
      <c r="A6" s="167" t="s">
        <v>167</v>
      </c>
      <c r="B6" s="72"/>
      <c r="C6" s="72"/>
      <c r="D6" s="72"/>
      <c r="E6" s="37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 ht="15.0" customHeight="1">
      <c r="A7" s="73" t="str">
        <f>"Tahun Akademik: " &amp;'Master Data'!C3</f>
        <v>Tahun Akademik: </v>
      </c>
      <c r="B7" s="72"/>
      <c r="C7" s="37"/>
      <c r="D7" s="73" t="str">
        <f>"Semester: "&amp;ROMAN('Master Data'!C7)&amp;" / "&amp;IF(MOD('Master Data'!C7,2),"Ganjil","Genap")</f>
        <v>#VALUE!</v>
      </c>
      <c r="E7" s="37"/>
      <c r="F7" s="131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ht="15.0" customHeight="1">
      <c r="A8" s="95" t="str">
        <f>"Nama MK: "&amp;'Master Data'!C4</f>
        <v>Nama MK: </v>
      </c>
      <c r="B8" s="72"/>
      <c r="C8" s="37"/>
      <c r="D8" s="73" t="str">
        <f>"Kode: "&amp;'Master Data'!C5</f>
        <v>Kode: </v>
      </c>
      <c r="E8" s="37"/>
      <c r="F8" s="131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15.0" customHeight="1">
      <c r="A9" s="73" t="str">
        <f>"Kelas: "&amp;'Master Data'!C8</f>
        <v>Kelas: </v>
      </c>
      <c r="B9" s="72"/>
      <c r="C9" s="37"/>
      <c r="D9" s="73" t="str">
        <f>"SKS : "&amp;'Master Data'!C6</f>
        <v>SKS : </v>
      </c>
      <c r="E9" s="37"/>
      <c r="F9" s="131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 ht="15.0" customHeight="1">
      <c r="A10" s="78" t="s">
        <v>105</v>
      </c>
      <c r="B10" s="76"/>
      <c r="C10" s="76"/>
      <c r="D10" s="76"/>
      <c r="E10" s="77"/>
      <c r="F10" s="131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 ht="15.0" customHeight="1">
      <c r="A11" s="79" t="s">
        <v>106</v>
      </c>
      <c r="B11" s="80" t="str">
        <f>'Master Data'!C10</f>
        <v/>
      </c>
      <c r="E11" s="81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 ht="15.0" customHeight="1">
      <c r="A12" s="82" t="str">
        <f>IF('Master Data'!C9&gt;1,"2)","")</f>
        <v/>
      </c>
      <c r="B12" s="83" t="str">
        <f>IF('Master Data'!C9&gt;1,'Master Data'!C11,"")</f>
        <v/>
      </c>
      <c r="C12" s="84"/>
      <c r="D12" s="84"/>
      <c r="E12" s="8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>
      <c r="A13" s="168" t="s">
        <v>168</v>
      </c>
      <c r="B13" s="76"/>
      <c r="C13" s="76"/>
      <c r="D13" s="76"/>
      <c r="E13" s="7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>
      <c r="A14" s="166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>
      <c r="A15" s="166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>
      <c r="A16" s="166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>
      <c r="A17" s="166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>
      <c r="A18" s="166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>
      <c r="A19" s="166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>
      <c r="A20" s="166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 ht="15.75" customHeight="1">
      <c r="A21" s="166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ht="15.75" customHeight="1">
      <c r="A22" s="166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ht="15.75" customHeight="1">
      <c r="A23" s="166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ht="15.75" customHeight="1">
      <c r="A24" s="16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ht="15.75" customHeight="1">
      <c r="A25" s="166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ht="15.75" customHeight="1">
      <c r="A26" s="16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ht="15.75" customHeight="1">
      <c r="A27" s="16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ht="15.75" customHeight="1">
      <c r="A28" s="166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ht="15.75" customHeight="1">
      <c r="A29" s="16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ht="15.75" customHeight="1">
      <c r="A30" s="16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ht="15.75" customHeight="1">
      <c r="A31" s="16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ht="15.75" customHeight="1">
      <c r="A32" s="16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ht="15.75" customHeight="1">
      <c r="A33" s="16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ht="15.75" customHeight="1">
      <c r="A34" s="16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ht="15.75" customHeight="1">
      <c r="A35" s="16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ht="15.75" customHeight="1">
      <c r="A36" s="16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ht="15.75" customHeight="1">
      <c r="A37" s="16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ht="15.75" customHeight="1">
      <c r="A38" s="16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ht="15.75" customHeight="1">
      <c r="A39" s="16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ht="15.75" customHeight="1">
      <c r="A40" s="16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ht="15.75" customHeight="1">
      <c r="A41" s="16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ht="15.75" customHeight="1">
      <c r="A42" s="16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ht="15.75" customHeight="1">
      <c r="A43" s="16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5.75" customHeight="1">
      <c r="A44" s="16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5.75" customHeight="1">
      <c r="A45" s="16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5.75" customHeight="1">
      <c r="A46" s="16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5.75" customHeight="1">
      <c r="A47" s="16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5.75" customHeight="1">
      <c r="A48" s="16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5.75" customHeight="1">
      <c r="A49" s="16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5.75" customHeight="1">
      <c r="A50" s="16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5.75" customHeight="1">
      <c r="A51" s="16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5.75" customHeight="1">
      <c r="A52" s="16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5.75" customHeight="1">
      <c r="A53" s="16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5.75" customHeight="1">
      <c r="A54" s="16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5.75" customHeight="1">
      <c r="A55" s="16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5.75" customHeight="1">
      <c r="A56" s="16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5.75" customHeight="1">
      <c r="A57" s="16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5.75" customHeight="1">
      <c r="A58" s="16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5.75" customHeight="1">
      <c r="A59" s="16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5.75" customHeight="1">
      <c r="A60" s="16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5.75" customHeight="1">
      <c r="A61" s="16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5.75" customHeight="1">
      <c r="A62" s="16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5.75" customHeight="1">
      <c r="A63" s="16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5.75" customHeight="1">
      <c r="A64" s="16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5.75" customHeight="1">
      <c r="A65" s="16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5.75" customHeight="1">
      <c r="A66" s="16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5.75" customHeight="1">
      <c r="A67" s="16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5.75" customHeight="1">
      <c r="A68" s="16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5.75" customHeight="1">
      <c r="A69" s="16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5.75" customHeight="1">
      <c r="A70" s="16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5.75" customHeight="1">
      <c r="A71" s="16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5.75" customHeight="1">
      <c r="A72" s="16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5.75" customHeight="1">
      <c r="A73" s="16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5.75" customHeight="1">
      <c r="A74" s="16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5.75" customHeight="1">
      <c r="A75" s="16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5.75" customHeight="1">
      <c r="A76" s="16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5.75" customHeight="1">
      <c r="A77" s="16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5.75" customHeight="1">
      <c r="A78" s="16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5.75" customHeight="1">
      <c r="A79" s="16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5.75" customHeight="1">
      <c r="A80" s="16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5.75" customHeight="1">
      <c r="A81" s="16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5.75" customHeight="1">
      <c r="A82" s="16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5.75" customHeight="1">
      <c r="A83" s="16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5.75" customHeight="1">
      <c r="A84" s="16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5.75" customHeight="1">
      <c r="A85" s="16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5.75" customHeight="1">
      <c r="A86" s="16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5.75" customHeight="1">
      <c r="A87" s="16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5.75" customHeight="1">
      <c r="A88" s="16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5.75" customHeight="1">
      <c r="A89" s="16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5.75" customHeight="1">
      <c r="A90" s="16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5.75" customHeight="1">
      <c r="A91" s="16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5.75" customHeight="1">
      <c r="A92" s="16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5.75" customHeight="1">
      <c r="A93" s="16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5.75" customHeight="1">
      <c r="A94" s="16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5.75" customHeight="1">
      <c r="A95" s="16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5.75" customHeight="1">
      <c r="A96" s="16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5.75" customHeight="1">
      <c r="A97" s="16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5.75" customHeight="1">
      <c r="A98" s="16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5.75" customHeight="1">
      <c r="A99" s="16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5.75" customHeight="1">
      <c r="A100" s="16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5.75" customHeight="1">
      <c r="A101" s="16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5.75" customHeight="1">
      <c r="A102" s="16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5.75" customHeight="1">
      <c r="A103" s="16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5.75" customHeight="1">
      <c r="A104" s="16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5.75" customHeight="1">
      <c r="A105" s="16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5.75" customHeight="1">
      <c r="A106" s="16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5.75" customHeight="1">
      <c r="A107" s="16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5.75" customHeight="1">
      <c r="A108" s="16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5.75" customHeight="1">
      <c r="A109" s="16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5.75" customHeight="1">
      <c r="A110" s="16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5.75" customHeight="1">
      <c r="A111" s="16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5.75" customHeight="1">
      <c r="A112" s="16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5.75" customHeight="1">
      <c r="A113" s="16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5.75" customHeight="1">
      <c r="A114" s="16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5.75" customHeight="1">
      <c r="A115" s="16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5.75" customHeight="1">
      <c r="A116" s="16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5.75" customHeight="1">
      <c r="A117" s="16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5.75" customHeight="1">
      <c r="A118" s="16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5.75" customHeight="1">
      <c r="A119" s="16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5.75" customHeight="1">
      <c r="A120" s="16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5.75" customHeight="1">
      <c r="A121" s="16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5.75" customHeight="1">
      <c r="A122" s="16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5.75" customHeight="1">
      <c r="A123" s="16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5.75" customHeight="1">
      <c r="A124" s="16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5.75" customHeight="1">
      <c r="A125" s="16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5.75" customHeight="1">
      <c r="A126" s="16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5.75" customHeight="1">
      <c r="A127" s="16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5.75" customHeight="1">
      <c r="A128" s="16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5.75" customHeight="1">
      <c r="A129" s="16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5.75" customHeight="1">
      <c r="A130" s="16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5.75" customHeight="1">
      <c r="A131" s="16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5.75" customHeight="1">
      <c r="A132" s="16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5.75" customHeight="1">
      <c r="A133" s="16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5.75" customHeight="1">
      <c r="A134" s="16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5.75" customHeight="1">
      <c r="A135" s="16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5.75" customHeight="1">
      <c r="A136" s="16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5.75" customHeight="1">
      <c r="A137" s="16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5.75" customHeight="1">
      <c r="A138" s="16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5.75" customHeight="1">
      <c r="A139" s="16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5.75" customHeight="1">
      <c r="A140" s="16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5.75" customHeight="1">
      <c r="A141" s="16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5.75" customHeight="1">
      <c r="A142" s="16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5.75" customHeight="1">
      <c r="A143" s="16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5.75" customHeight="1">
      <c r="A144" s="16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5.75" customHeight="1">
      <c r="A145" s="16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5.75" customHeight="1">
      <c r="A146" s="16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5.75" customHeight="1">
      <c r="A147" s="16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5.75" customHeight="1">
      <c r="A148" s="16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5.75" customHeight="1">
      <c r="A149" s="16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5.75" customHeight="1">
      <c r="A150" s="16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5.75" customHeight="1">
      <c r="A151" s="16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5.75" customHeight="1">
      <c r="A152" s="16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5.75" customHeight="1">
      <c r="A153" s="16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5.75" customHeight="1">
      <c r="A154" s="16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5.75" customHeight="1">
      <c r="A155" s="16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5.75" customHeight="1">
      <c r="A156" s="16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5.75" customHeight="1">
      <c r="A157" s="16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5.75" customHeight="1">
      <c r="A158" s="16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5.75" customHeight="1">
      <c r="A159" s="16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5.75" customHeight="1">
      <c r="A160" s="16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5.75" customHeight="1">
      <c r="A161" s="16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5.75" customHeight="1">
      <c r="A162" s="16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5.75" customHeight="1">
      <c r="A163" s="16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5.75" customHeight="1">
      <c r="A164" s="16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5.75" customHeight="1">
      <c r="A165" s="16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5.75" customHeight="1">
      <c r="A166" s="16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5.75" customHeight="1">
      <c r="A167" s="16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5.75" customHeight="1">
      <c r="A168" s="16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5.75" customHeight="1">
      <c r="A169" s="16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5.75" customHeight="1">
      <c r="A170" s="16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5.75" customHeight="1">
      <c r="A171" s="16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5.75" customHeight="1">
      <c r="A172" s="16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5.75" customHeight="1">
      <c r="A173" s="16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5.75" customHeight="1">
      <c r="A174" s="16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5.75" customHeight="1">
      <c r="A175" s="16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5.75" customHeight="1">
      <c r="A176" s="16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5.75" customHeight="1">
      <c r="A177" s="16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5.75" customHeight="1">
      <c r="A178" s="16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5.75" customHeight="1">
      <c r="A179" s="16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5.75" customHeight="1">
      <c r="A180" s="16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5.75" customHeight="1">
      <c r="A181" s="16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5.75" customHeight="1">
      <c r="A182" s="16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5.75" customHeight="1">
      <c r="A183" s="16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5.75" customHeight="1">
      <c r="A184" s="16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5.75" customHeight="1">
      <c r="A185" s="16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5.75" customHeight="1">
      <c r="A186" s="16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5.75" customHeight="1">
      <c r="A187" s="16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5.75" customHeight="1">
      <c r="A188" s="16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5.75" customHeight="1">
      <c r="A189" s="16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5.75" customHeight="1">
      <c r="A190" s="16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5.75" customHeight="1">
      <c r="A191" s="16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5.75" customHeight="1">
      <c r="A192" s="16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5.75" customHeight="1">
      <c r="A193" s="16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5.75" customHeight="1">
      <c r="A194" s="16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5.75" customHeight="1">
      <c r="A195" s="16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5.75" customHeight="1">
      <c r="A196" s="16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5.75" customHeight="1">
      <c r="A197" s="16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5.75" customHeight="1">
      <c r="A198" s="16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5.75" customHeight="1">
      <c r="A199" s="16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5.75" customHeight="1">
      <c r="A200" s="16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5.75" customHeight="1">
      <c r="A201" s="16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5.75" customHeight="1">
      <c r="A202" s="16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5.75" customHeight="1">
      <c r="A203" s="16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5.75" customHeight="1">
      <c r="A204" s="16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5.75" customHeight="1">
      <c r="A205" s="16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5.75" customHeight="1">
      <c r="A206" s="16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5.75" customHeight="1">
      <c r="A207" s="16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5.75" customHeight="1">
      <c r="A208" s="16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5.75" customHeight="1">
      <c r="A209" s="16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5.75" customHeight="1">
      <c r="A210" s="16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5.75" customHeight="1">
      <c r="A211" s="16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5.75" customHeight="1">
      <c r="A212" s="16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5.75" customHeight="1">
      <c r="A213" s="16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5.75" customHeight="1">
      <c r="A214" s="16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5.75" customHeight="1">
      <c r="A215" s="16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5.75" customHeight="1">
      <c r="A216" s="16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5.75" customHeight="1">
      <c r="A217" s="16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5.75" customHeight="1">
      <c r="A218" s="16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5.75" customHeight="1">
      <c r="A219" s="16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5.75" customHeight="1">
      <c r="A220" s="16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5.75" customHeight="1">
      <c r="A221" s="16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5.75" customHeight="1">
      <c r="A222" s="16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5.75" customHeight="1">
      <c r="A223" s="16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5.75" customHeight="1">
      <c r="A224" s="16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5.75" customHeight="1">
      <c r="A225" s="16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5.75" customHeight="1">
      <c r="A226" s="16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5.75" customHeight="1">
      <c r="A227" s="16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5.75" customHeight="1">
      <c r="A228" s="16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5.75" customHeight="1">
      <c r="A229" s="16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5.75" customHeight="1">
      <c r="A230" s="16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5.75" customHeight="1">
      <c r="A231" s="16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5.75" customHeight="1">
      <c r="A232" s="16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5.75" customHeight="1">
      <c r="A233" s="16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5.75" customHeight="1">
      <c r="A234" s="16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5.75" customHeight="1">
      <c r="A235" s="16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5.75" customHeight="1">
      <c r="A236" s="16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5.75" customHeight="1">
      <c r="A237" s="16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5.75" customHeight="1">
      <c r="A238" s="16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5.75" customHeight="1">
      <c r="A239" s="16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5.75" customHeight="1">
      <c r="A240" s="16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5.75" customHeight="1">
      <c r="A241" s="16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5.75" customHeight="1">
      <c r="A242" s="16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>
      <c r="A243" s="16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ht="15.75" customHeight="1">
      <c r="A244" s="16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ht="15.75" customHeight="1">
      <c r="A245" s="16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ht="15.75" customHeight="1">
      <c r="A246" s="16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ht="15.75" customHeight="1">
      <c r="A247" s="16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ht="15.75" customHeight="1">
      <c r="A248" s="16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ht="15.75" customHeight="1">
      <c r="A249" s="16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ht="15.75" customHeight="1">
      <c r="A250" s="16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ht="15.75" customHeight="1">
      <c r="A251" s="16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ht="15.75" customHeight="1">
      <c r="A252" s="16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ht="15.75" customHeight="1">
      <c r="A253" s="16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ht="15.75" customHeight="1">
      <c r="A254" s="16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ht="15.75" customHeight="1">
      <c r="A255" s="16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ht="15.75" customHeight="1">
      <c r="A256" s="16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ht="15.75" customHeight="1">
      <c r="A257" s="16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ht="15.75" customHeight="1">
      <c r="A258" s="16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ht="15.75" customHeight="1">
      <c r="A259" s="16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ht="15.75" customHeight="1">
      <c r="A260" s="16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ht="15.75" customHeight="1">
      <c r="A261" s="16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ht="15.75" customHeight="1">
      <c r="A262" s="16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ht="15.75" customHeight="1">
      <c r="A263" s="16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ht="15.75" customHeight="1">
      <c r="A264" s="16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ht="15.75" customHeight="1">
      <c r="A265" s="16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ht="15.75" customHeight="1">
      <c r="A266" s="16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ht="15.75" customHeight="1">
      <c r="A267" s="16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ht="15.75" customHeight="1">
      <c r="A268" s="16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ht="15.75" customHeight="1">
      <c r="A269" s="16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ht="15.75" customHeight="1">
      <c r="A270" s="16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ht="15.75" customHeight="1">
      <c r="A271" s="16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ht="15.75" customHeight="1">
      <c r="A272" s="16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ht="15.75" customHeight="1">
      <c r="A273" s="16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ht="15.75" customHeight="1">
      <c r="A274" s="16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ht="15.75" customHeight="1">
      <c r="A275" s="16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ht="15.75" customHeight="1">
      <c r="A276" s="16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ht="15.75" customHeight="1">
      <c r="A277" s="16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ht="15.75" customHeight="1">
      <c r="A278" s="16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ht="15.75" customHeight="1">
      <c r="A279" s="16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ht="15.75" customHeight="1">
      <c r="A280" s="16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ht="15.75" customHeight="1">
      <c r="A281" s="16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ht="15.75" customHeight="1">
      <c r="A282" s="16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ht="15.75" customHeight="1">
      <c r="A283" s="16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ht="15.75" customHeight="1">
      <c r="A284" s="16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ht="15.75" customHeight="1">
      <c r="A285" s="16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ht="15.75" customHeight="1">
      <c r="A286" s="16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ht="15.75" customHeight="1">
      <c r="A287" s="16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ht="15.75" customHeight="1">
      <c r="A288" s="16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ht="15.75" customHeight="1">
      <c r="A289" s="16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ht="15.75" customHeight="1">
      <c r="A290" s="16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ht="15.75" customHeight="1">
      <c r="A291" s="16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ht="15.75" customHeight="1">
      <c r="A292" s="16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ht="15.75" customHeight="1">
      <c r="A293" s="16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ht="15.75" customHeight="1">
      <c r="A294" s="16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ht="15.75" customHeight="1">
      <c r="A295" s="16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ht="15.75" customHeight="1">
      <c r="A296" s="16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ht="15.75" customHeight="1">
      <c r="A297" s="16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ht="15.75" customHeight="1">
      <c r="A298" s="16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ht="15.75" customHeight="1">
      <c r="A299" s="16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ht="15.75" customHeight="1">
      <c r="A300" s="16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ht="15.75" customHeight="1">
      <c r="A301" s="16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ht="15.75" customHeight="1">
      <c r="A302" s="16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ht="15.75" customHeight="1">
      <c r="A303" s="16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ht="15.75" customHeight="1">
      <c r="A304" s="16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ht="15.75" customHeight="1">
      <c r="A305" s="16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ht="15.75" customHeight="1">
      <c r="A306" s="16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ht="15.75" customHeight="1">
      <c r="A307" s="16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ht="15.75" customHeight="1">
      <c r="A308" s="16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ht="15.75" customHeight="1">
      <c r="A309" s="16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ht="15.75" customHeight="1">
      <c r="A310" s="16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ht="15.75" customHeight="1">
      <c r="A311" s="16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ht="15.75" customHeight="1">
      <c r="A312" s="16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ht="15.75" customHeight="1">
      <c r="A313" s="16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ht="15.75" customHeight="1">
      <c r="A314" s="16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ht="15.75" customHeight="1">
      <c r="A315" s="16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ht="15.75" customHeight="1">
      <c r="A316" s="16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ht="15.75" customHeight="1">
      <c r="A317" s="16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ht="15.75" customHeight="1">
      <c r="A318" s="16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ht="15.75" customHeight="1">
      <c r="A319" s="16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ht="15.75" customHeight="1">
      <c r="A320" s="16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ht="15.75" customHeight="1">
      <c r="A321" s="16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ht="15.75" customHeight="1">
      <c r="A322" s="16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ht="15.75" customHeight="1">
      <c r="A323" s="16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ht="15.75" customHeight="1">
      <c r="A324" s="16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ht="15.75" customHeight="1">
      <c r="A325" s="16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ht="15.75" customHeight="1">
      <c r="A326" s="16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ht="15.75" customHeight="1">
      <c r="A327" s="16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ht="15.75" customHeight="1">
      <c r="A328" s="16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ht="15.75" customHeight="1">
      <c r="A329" s="16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ht="15.75" customHeight="1">
      <c r="A330" s="16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ht="15.75" customHeight="1">
      <c r="A331" s="16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ht="15.75" customHeight="1">
      <c r="A332" s="16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ht="15.75" customHeight="1">
      <c r="A333" s="16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ht="15.75" customHeight="1">
      <c r="A334" s="16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ht="15.75" customHeight="1">
      <c r="A335" s="16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ht="15.75" customHeight="1">
      <c r="A336" s="16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ht="15.75" customHeight="1">
      <c r="A337" s="16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ht="15.75" customHeight="1">
      <c r="A338" s="16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ht="15.75" customHeight="1">
      <c r="A339" s="16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ht="15.75" customHeight="1">
      <c r="A340" s="16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ht="15.75" customHeight="1">
      <c r="A341" s="16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ht="15.75" customHeight="1">
      <c r="A342" s="16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ht="15.75" customHeight="1">
      <c r="A343" s="16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ht="15.75" customHeight="1">
      <c r="A344" s="16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ht="15.75" customHeight="1">
      <c r="A345" s="16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ht="15.75" customHeight="1">
      <c r="A346" s="16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ht="15.75" customHeight="1">
      <c r="A347" s="16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ht="15.75" customHeight="1">
      <c r="A348" s="16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ht="15.75" customHeight="1">
      <c r="A349" s="16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ht="15.75" customHeight="1">
      <c r="A350" s="16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ht="15.75" customHeight="1">
      <c r="A351" s="16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ht="15.75" customHeight="1">
      <c r="A352" s="16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ht="15.75" customHeight="1">
      <c r="A353" s="16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ht="15.75" customHeight="1">
      <c r="A354" s="16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ht="15.75" customHeight="1">
      <c r="A355" s="16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ht="15.75" customHeight="1">
      <c r="A356" s="16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ht="15.75" customHeight="1">
      <c r="A357" s="16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ht="15.75" customHeight="1">
      <c r="A358" s="16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ht="15.75" customHeight="1">
      <c r="A359" s="16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ht="15.75" customHeight="1">
      <c r="A360" s="16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ht="15.75" customHeight="1">
      <c r="A361" s="16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ht="15.75" customHeight="1">
      <c r="A362" s="16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ht="15.75" customHeight="1">
      <c r="A363" s="16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ht="15.75" customHeight="1">
      <c r="A364" s="16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ht="15.75" customHeight="1">
      <c r="A365" s="16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ht="15.75" customHeight="1">
      <c r="A366" s="16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ht="15.75" customHeight="1">
      <c r="A367" s="16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ht="15.75" customHeight="1">
      <c r="A368" s="16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ht="15.75" customHeight="1">
      <c r="A369" s="16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ht="15.75" customHeight="1">
      <c r="A370" s="16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ht="15.75" customHeight="1">
      <c r="A371" s="16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ht="15.75" customHeight="1">
      <c r="A372" s="16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ht="15.75" customHeight="1">
      <c r="A373" s="16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ht="15.75" customHeight="1">
      <c r="A374" s="16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ht="15.75" customHeight="1">
      <c r="A375" s="16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ht="15.75" customHeight="1">
      <c r="A376" s="16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ht="15.75" customHeight="1">
      <c r="A377" s="16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ht="15.75" customHeight="1">
      <c r="A378" s="16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ht="15.75" customHeight="1">
      <c r="A379" s="16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ht="15.75" customHeight="1">
      <c r="A380" s="16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ht="15.75" customHeight="1">
      <c r="A381" s="16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ht="15.75" customHeight="1">
      <c r="A382" s="16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ht="15.75" customHeight="1">
      <c r="A383" s="16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ht="15.75" customHeight="1">
      <c r="A384" s="16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ht="15.75" customHeight="1">
      <c r="A385" s="16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ht="15.75" customHeight="1">
      <c r="A386" s="16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ht="15.75" customHeight="1">
      <c r="A387" s="16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ht="15.75" customHeight="1">
      <c r="A388" s="16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ht="15.75" customHeight="1">
      <c r="A389" s="16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ht="15.75" customHeight="1">
      <c r="A390" s="16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ht="15.75" customHeight="1">
      <c r="A391" s="16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ht="15.75" customHeight="1">
      <c r="A392" s="16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ht="15.75" customHeight="1">
      <c r="A393" s="16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ht="15.75" customHeight="1">
      <c r="A394" s="16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ht="15.75" customHeight="1">
      <c r="A395" s="16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ht="15.75" customHeight="1">
      <c r="A396" s="16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ht="15.75" customHeight="1">
      <c r="A397" s="16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ht="15.75" customHeight="1">
      <c r="A398" s="16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ht="15.75" customHeight="1">
      <c r="A399" s="16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ht="15.75" customHeight="1">
      <c r="A400" s="16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ht="15.75" customHeight="1">
      <c r="A401" s="16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ht="15.75" customHeight="1">
      <c r="A402" s="16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ht="15.75" customHeight="1">
      <c r="A403" s="16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ht="15.75" customHeight="1">
      <c r="A404" s="16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ht="15.75" customHeight="1">
      <c r="A405" s="16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ht="15.75" customHeight="1">
      <c r="A406" s="16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ht="15.75" customHeight="1">
      <c r="A407" s="16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ht="15.75" customHeight="1">
      <c r="A408" s="16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ht="15.75" customHeight="1">
      <c r="A409" s="16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ht="15.75" customHeight="1">
      <c r="A410" s="16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ht="15.75" customHeight="1">
      <c r="A411" s="16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ht="15.75" customHeight="1">
      <c r="A412" s="16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ht="15.75" customHeight="1">
      <c r="A413" s="16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ht="15.75" customHeight="1">
      <c r="A414" s="16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ht="15.75" customHeight="1">
      <c r="A415" s="16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ht="15.75" customHeight="1">
      <c r="A416" s="16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ht="15.75" customHeight="1">
      <c r="A417" s="16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ht="15.75" customHeight="1">
      <c r="A418" s="16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ht="15.75" customHeight="1">
      <c r="A419" s="16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ht="15.75" customHeight="1">
      <c r="A420" s="16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ht="15.75" customHeight="1">
      <c r="A421" s="16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ht="15.75" customHeight="1">
      <c r="A422" s="16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ht="15.75" customHeight="1">
      <c r="A423" s="16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ht="15.75" customHeight="1">
      <c r="A424" s="16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ht="15.75" customHeight="1">
      <c r="A425" s="16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ht="15.75" customHeight="1">
      <c r="A426" s="16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ht="15.75" customHeight="1">
      <c r="A427" s="16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ht="15.75" customHeight="1">
      <c r="A428" s="16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ht="15.75" customHeight="1">
      <c r="A429" s="16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ht="15.75" customHeight="1">
      <c r="A430" s="16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ht="15.75" customHeight="1">
      <c r="A431" s="16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ht="15.75" customHeight="1">
      <c r="A432" s="16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ht="15.75" customHeight="1">
      <c r="A433" s="16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ht="15.75" customHeight="1">
      <c r="A434" s="16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ht="15.75" customHeight="1">
      <c r="A435" s="16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ht="15.75" customHeight="1">
      <c r="A436" s="16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ht="15.75" customHeight="1">
      <c r="A437" s="16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ht="15.75" customHeight="1">
      <c r="A438" s="16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ht="15.75" customHeight="1">
      <c r="A439" s="16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ht="15.75" customHeight="1">
      <c r="A440" s="16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ht="15.75" customHeight="1">
      <c r="A441" s="16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ht="15.75" customHeight="1">
      <c r="A442" s="16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ht="15.75" customHeight="1">
      <c r="A443" s="16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ht="15.75" customHeight="1">
      <c r="A444" s="16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ht="15.75" customHeight="1">
      <c r="A445" s="16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ht="15.75" customHeight="1">
      <c r="A446" s="16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ht="15.75" customHeight="1">
      <c r="A447" s="16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ht="15.75" customHeight="1">
      <c r="A448" s="16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ht="15.75" customHeight="1">
      <c r="A449" s="16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ht="15.75" customHeight="1">
      <c r="A450" s="16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ht="15.75" customHeight="1">
      <c r="A451" s="16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ht="15.75" customHeight="1">
      <c r="A452" s="16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ht="15.75" customHeight="1">
      <c r="A453" s="16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ht="15.75" customHeight="1">
      <c r="A454" s="16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ht="15.75" customHeight="1">
      <c r="A455" s="16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ht="15.75" customHeight="1">
      <c r="A456" s="16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ht="15.75" customHeight="1">
      <c r="A457" s="16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ht="15.75" customHeight="1">
      <c r="A458" s="16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ht="15.75" customHeight="1">
      <c r="A459" s="16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ht="15.75" customHeight="1">
      <c r="A460" s="16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ht="15.75" customHeight="1">
      <c r="A461" s="16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ht="15.75" customHeight="1">
      <c r="A462" s="16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ht="15.75" customHeight="1">
      <c r="A463" s="16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ht="15.75" customHeight="1">
      <c r="A464" s="16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ht="15.75" customHeight="1">
      <c r="A465" s="16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ht="15.75" customHeight="1">
      <c r="A466" s="16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ht="15.75" customHeight="1">
      <c r="A467" s="16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ht="15.75" customHeight="1">
      <c r="A468" s="16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ht="15.75" customHeight="1">
      <c r="A469" s="16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ht="15.75" customHeight="1">
      <c r="A470" s="16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ht="15.75" customHeight="1">
      <c r="A471" s="16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ht="15.75" customHeight="1">
      <c r="A472" s="16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ht="15.75" customHeight="1">
      <c r="A473" s="16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ht="15.75" customHeight="1">
      <c r="A474" s="16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ht="15.75" customHeight="1">
      <c r="A475" s="16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ht="15.75" customHeight="1">
      <c r="A476" s="16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ht="15.75" customHeight="1">
      <c r="A477" s="16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ht="15.75" customHeight="1">
      <c r="A478" s="16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ht="15.75" customHeight="1">
      <c r="A479" s="16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ht="15.75" customHeight="1">
      <c r="A480" s="16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ht="15.75" customHeight="1">
      <c r="A481" s="16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ht="15.75" customHeight="1">
      <c r="A482" s="16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ht="15.75" customHeight="1">
      <c r="A483" s="16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ht="15.75" customHeight="1">
      <c r="A484" s="16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ht="15.75" customHeight="1">
      <c r="A485" s="16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ht="15.75" customHeight="1">
      <c r="A486" s="16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ht="15.75" customHeight="1">
      <c r="A487" s="16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ht="15.75" customHeight="1">
      <c r="A488" s="16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ht="15.75" customHeight="1">
      <c r="A489" s="16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ht="15.75" customHeight="1">
      <c r="A490" s="16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ht="15.75" customHeight="1">
      <c r="A491" s="16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ht="15.75" customHeight="1">
      <c r="A492" s="16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ht="15.75" customHeight="1">
      <c r="A493" s="16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ht="15.75" customHeight="1">
      <c r="A494" s="16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ht="15.75" customHeight="1">
      <c r="A495" s="16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ht="15.75" customHeight="1">
      <c r="A496" s="16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ht="15.75" customHeight="1">
      <c r="A497" s="16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ht="15.75" customHeight="1">
      <c r="A498" s="16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ht="15.75" customHeight="1">
      <c r="A499" s="16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ht="15.75" customHeight="1">
      <c r="A500" s="16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ht="15.75" customHeight="1">
      <c r="A501" s="16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ht="15.75" customHeight="1">
      <c r="A502" s="16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ht="15.75" customHeight="1">
      <c r="A503" s="16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ht="15.75" customHeight="1">
      <c r="A504" s="16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ht="15.75" customHeight="1">
      <c r="A505" s="16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ht="15.75" customHeight="1">
      <c r="A506" s="16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ht="15.75" customHeight="1">
      <c r="A507" s="16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ht="15.75" customHeight="1">
      <c r="A508" s="16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ht="15.75" customHeight="1">
      <c r="A509" s="16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ht="15.75" customHeight="1">
      <c r="A510" s="16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ht="15.75" customHeight="1">
      <c r="A511" s="16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ht="15.75" customHeight="1">
      <c r="A512" s="16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ht="15.75" customHeight="1">
      <c r="A513" s="16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ht="15.75" customHeight="1">
      <c r="A514" s="16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ht="15.75" customHeight="1">
      <c r="A515" s="16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ht="15.75" customHeight="1">
      <c r="A516" s="16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ht="15.75" customHeight="1">
      <c r="A517" s="16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ht="15.75" customHeight="1">
      <c r="A518" s="16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ht="15.75" customHeight="1">
      <c r="A519" s="16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ht="15.75" customHeight="1">
      <c r="A520" s="16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ht="15.75" customHeight="1">
      <c r="A521" s="16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ht="15.75" customHeight="1">
      <c r="A522" s="16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ht="15.75" customHeight="1">
      <c r="A523" s="16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ht="15.75" customHeight="1">
      <c r="A524" s="16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ht="15.75" customHeight="1">
      <c r="A525" s="16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ht="15.75" customHeight="1">
      <c r="A526" s="16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ht="15.75" customHeight="1">
      <c r="A527" s="16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ht="15.75" customHeight="1">
      <c r="A528" s="16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ht="15.75" customHeight="1">
      <c r="A529" s="16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ht="15.75" customHeight="1">
      <c r="A530" s="16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ht="15.75" customHeight="1">
      <c r="A531" s="16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ht="15.75" customHeight="1">
      <c r="A532" s="16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ht="15.75" customHeight="1">
      <c r="A533" s="16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ht="15.75" customHeight="1">
      <c r="A534" s="16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ht="15.75" customHeight="1">
      <c r="A535" s="16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ht="15.75" customHeight="1">
      <c r="A536" s="16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ht="15.75" customHeight="1">
      <c r="A537" s="16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ht="15.75" customHeight="1">
      <c r="A538" s="16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ht="15.75" customHeight="1">
      <c r="A539" s="16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ht="15.75" customHeight="1">
      <c r="A540" s="16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ht="15.75" customHeight="1">
      <c r="A541" s="16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ht="15.75" customHeight="1">
      <c r="A542" s="16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ht="15.75" customHeight="1">
      <c r="A543" s="16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ht="15.75" customHeight="1">
      <c r="A544" s="16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ht="15.75" customHeight="1">
      <c r="A545" s="16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ht="15.75" customHeight="1">
      <c r="A546" s="16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ht="15.75" customHeight="1">
      <c r="A547" s="16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ht="15.75" customHeight="1">
      <c r="A548" s="16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ht="15.75" customHeight="1">
      <c r="A549" s="16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ht="15.75" customHeight="1">
      <c r="A550" s="16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ht="15.75" customHeight="1">
      <c r="A551" s="16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ht="15.75" customHeight="1">
      <c r="A552" s="16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ht="15.75" customHeight="1">
      <c r="A553" s="16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ht="15.75" customHeight="1">
      <c r="A554" s="16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ht="15.75" customHeight="1">
      <c r="A555" s="16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ht="15.75" customHeight="1">
      <c r="A556" s="16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ht="15.75" customHeight="1">
      <c r="A557" s="16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ht="15.75" customHeight="1">
      <c r="A558" s="16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ht="15.75" customHeight="1">
      <c r="A559" s="16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ht="15.75" customHeight="1">
      <c r="A560" s="16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ht="15.75" customHeight="1">
      <c r="A561" s="16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ht="15.75" customHeight="1">
      <c r="A562" s="16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ht="15.75" customHeight="1">
      <c r="A563" s="16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ht="15.75" customHeight="1">
      <c r="A564" s="16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ht="15.75" customHeight="1">
      <c r="A565" s="16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ht="15.75" customHeight="1">
      <c r="A566" s="16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ht="15.75" customHeight="1">
      <c r="A567" s="16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ht="15.75" customHeight="1">
      <c r="A568" s="16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ht="15.75" customHeight="1">
      <c r="A569" s="16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ht="15.75" customHeight="1">
      <c r="A570" s="16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ht="15.75" customHeight="1">
      <c r="A571" s="16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ht="15.75" customHeight="1">
      <c r="A572" s="16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ht="15.75" customHeight="1">
      <c r="A573" s="16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ht="15.75" customHeight="1">
      <c r="A574" s="16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ht="15.75" customHeight="1">
      <c r="A575" s="16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ht="15.75" customHeight="1">
      <c r="A576" s="16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ht="15.75" customHeight="1">
      <c r="A577" s="16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ht="15.75" customHeight="1">
      <c r="A578" s="16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ht="15.75" customHeight="1">
      <c r="A579" s="16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ht="15.75" customHeight="1">
      <c r="A580" s="16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ht="15.75" customHeight="1">
      <c r="A581" s="16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ht="15.75" customHeight="1">
      <c r="A582" s="16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ht="15.75" customHeight="1">
      <c r="A583" s="16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ht="15.75" customHeight="1">
      <c r="A584" s="16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ht="15.75" customHeight="1">
      <c r="A585" s="16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ht="15.75" customHeight="1">
      <c r="A586" s="16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ht="15.75" customHeight="1">
      <c r="A587" s="16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ht="15.75" customHeight="1">
      <c r="A588" s="16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ht="15.75" customHeight="1">
      <c r="A589" s="16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ht="15.75" customHeight="1">
      <c r="A590" s="16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ht="15.75" customHeight="1">
      <c r="A591" s="16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ht="15.75" customHeight="1">
      <c r="A592" s="16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ht="15.75" customHeight="1">
      <c r="A593" s="16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ht="15.75" customHeight="1">
      <c r="A594" s="16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ht="15.75" customHeight="1">
      <c r="A595" s="16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ht="15.75" customHeight="1">
      <c r="A596" s="16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ht="15.75" customHeight="1">
      <c r="A597" s="16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ht="15.75" customHeight="1">
      <c r="A598" s="16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ht="15.75" customHeight="1">
      <c r="A599" s="16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ht="15.75" customHeight="1">
      <c r="A600" s="16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ht="15.75" customHeight="1">
      <c r="A601" s="16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ht="15.75" customHeight="1">
      <c r="A602" s="16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ht="15.75" customHeight="1">
      <c r="A603" s="16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ht="15.75" customHeight="1">
      <c r="A604" s="16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ht="15.75" customHeight="1">
      <c r="A605" s="16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ht="15.75" customHeight="1">
      <c r="A606" s="16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ht="15.75" customHeight="1">
      <c r="A607" s="16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ht="15.75" customHeight="1">
      <c r="A608" s="16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ht="15.75" customHeight="1">
      <c r="A609" s="16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ht="15.75" customHeight="1">
      <c r="A610" s="16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ht="15.75" customHeight="1">
      <c r="A611" s="16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ht="15.75" customHeight="1">
      <c r="A612" s="16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ht="15.75" customHeight="1">
      <c r="A613" s="16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ht="15.75" customHeight="1">
      <c r="A614" s="16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ht="15.75" customHeight="1">
      <c r="A615" s="16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ht="15.75" customHeight="1">
      <c r="A616" s="16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ht="15.75" customHeight="1">
      <c r="A617" s="16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ht="15.75" customHeight="1">
      <c r="A618" s="16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ht="15.75" customHeight="1">
      <c r="A619" s="16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ht="15.75" customHeight="1">
      <c r="A620" s="16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ht="15.75" customHeight="1">
      <c r="A621" s="16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ht="15.75" customHeight="1">
      <c r="A622" s="16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ht="15.75" customHeight="1">
      <c r="A623" s="16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ht="15.75" customHeight="1">
      <c r="A624" s="16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ht="15.75" customHeight="1">
      <c r="A625" s="16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ht="15.75" customHeight="1">
      <c r="A626" s="16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ht="15.75" customHeight="1">
      <c r="A627" s="16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ht="15.75" customHeight="1">
      <c r="A628" s="16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ht="15.75" customHeight="1">
      <c r="A629" s="16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ht="15.75" customHeight="1">
      <c r="A630" s="16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ht="15.75" customHeight="1">
      <c r="A631" s="16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ht="15.75" customHeight="1">
      <c r="A632" s="16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ht="15.75" customHeight="1">
      <c r="A633" s="16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ht="15.75" customHeight="1">
      <c r="A634" s="16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ht="15.75" customHeight="1">
      <c r="A635" s="16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ht="15.75" customHeight="1">
      <c r="A636" s="16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ht="15.75" customHeight="1">
      <c r="A637" s="16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ht="15.75" customHeight="1">
      <c r="A638" s="16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ht="15.75" customHeight="1">
      <c r="A639" s="16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ht="15.75" customHeight="1">
      <c r="A640" s="16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ht="15.75" customHeight="1">
      <c r="A641" s="16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ht="15.75" customHeight="1">
      <c r="A642" s="16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ht="15.75" customHeight="1">
      <c r="A643" s="16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ht="15.75" customHeight="1">
      <c r="A644" s="16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ht="15.75" customHeight="1">
      <c r="A645" s="16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ht="15.75" customHeight="1">
      <c r="A646" s="16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ht="15.75" customHeight="1">
      <c r="A647" s="16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ht="15.75" customHeight="1">
      <c r="A648" s="16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ht="15.75" customHeight="1">
      <c r="A649" s="16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ht="15.75" customHeight="1">
      <c r="A650" s="16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ht="15.75" customHeight="1">
      <c r="A651" s="16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ht="15.75" customHeight="1">
      <c r="A652" s="16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ht="15.75" customHeight="1">
      <c r="A653" s="16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ht="15.75" customHeight="1">
      <c r="A654" s="16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ht="15.75" customHeight="1">
      <c r="A655" s="16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ht="15.75" customHeight="1">
      <c r="A656" s="16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ht="15.75" customHeight="1">
      <c r="A657" s="16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ht="15.75" customHeight="1">
      <c r="A658" s="16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ht="15.75" customHeight="1">
      <c r="A659" s="16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ht="15.75" customHeight="1">
      <c r="A660" s="16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ht="15.75" customHeight="1">
      <c r="A661" s="16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ht="15.75" customHeight="1">
      <c r="A662" s="16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ht="15.75" customHeight="1">
      <c r="A663" s="16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ht="15.75" customHeight="1">
      <c r="A664" s="16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ht="15.75" customHeight="1">
      <c r="A665" s="16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ht="15.75" customHeight="1">
      <c r="A666" s="16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ht="15.75" customHeight="1">
      <c r="A667" s="16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ht="15.75" customHeight="1">
      <c r="A668" s="16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ht="15.75" customHeight="1">
      <c r="A669" s="16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ht="15.75" customHeight="1">
      <c r="A670" s="16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ht="15.75" customHeight="1">
      <c r="A671" s="16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ht="15.75" customHeight="1">
      <c r="A672" s="16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ht="15.75" customHeight="1">
      <c r="A673" s="16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ht="15.75" customHeight="1">
      <c r="A674" s="16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ht="15.75" customHeight="1">
      <c r="A675" s="16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ht="15.75" customHeight="1">
      <c r="A676" s="16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ht="15.75" customHeight="1">
      <c r="A677" s="16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ht="15.75" customHeight="1">
      <c r="A678" s="16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ht="15.75" customHeight="1">
      <c r="A679" s="16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ht="15.75" customHeight="1">
      <c r="A680" s="16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ht="15.75" customHeight="1">
      <c r="A681" s="16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ht="15.75" customHeight="1">
      <c r="A682" s="16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ht="15.75" customHeight="1">
      <c r="A683" s="16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ht="15.75" customHeight="1">
      <c r="A684" s="16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ht="15.75" customHeight="1">
      <c r="A685" s="16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ht="15.75" customHeight="1">
      <c r="A686" s="16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ht="15.75" customHeight="1">
      <c r="A687" s="16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ht="15.75" customHeight="1">
      <c r="A688" s="16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ht="15.75" customHeight="1">
      <c r="A689" s="16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ht="15.75" customHeight="1">
      <c r="A690" s="16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ht="15.75" customHeight="1">
      <c r="A691" s="16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ht="15.75" customHeight="1">
      <c r="A692" s="16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ht="15.75" customHeight="1">
      <c r="A693" s="16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ht="15.75" customHeight="1">
      <c r="A694" s="16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ht="15.75" customHeight="1">
      <c r="A695" s="16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ht="15.75" customHeight="1">
      <c r="A696" s="16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ht="15.75" customHeight="1">
      <c r="A697" s="16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ht="15.75" customHeight="1">
      <c r="A698" s="16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ht="15.75" customHeight="1">
      <c r="A699" s="16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ht="15.75" customHeight="1">
      <c r="A700" s="16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ht="15.75" customHeight="1">
      <c r="A701" s="16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ht="15.75" customHeight="1">
      <c r="A702" s="16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ht="15.75" customHeight="1">
      <c r="A703" s="16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ht="15.75" customHeight="1">
      <c r="A704" s="16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ht="15.75" customHeight="1">
      <c r="A705" s="16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ht="15.75" customHeight="1">
      <c r="A706" s="16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ht="15.75" customHeight="1">
      <c r="A707" s="16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ht="15.75" customHeight="1">
      <c r="A708" s="16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ht="15.75" customHeight="1">
      <c r="A709" s="16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ht="15.75" customHeight="1">
      <c r="A710" s="16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ht="15.75" customHeight="1">
      <c r="A711" s="16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ht="15.75" customHeight="1">
      <c r="A712" s="16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ht="15.75" customHeight="1">
      <c r="A713" s="16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ht="15.75" customHeight="1">
      <c r="A714" s="16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ht="15.75" customHeight="1">
      <c r="A715" s="16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ht="15.75" customHeight="1">
      <c r="A716" s="16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ht="15.75" customHeight="1">
      <c r="A717" s="16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ht="15.75" customHeight="1">
      <c r="A718" s="16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ht="15.75" customHeight="1">
      <c r="A719" s="16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ht="15.75" customHeight="1">
      <c r="A720" s="16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ht="15.75" customHeight="1">
      <c r="A721" s="16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ht="15.75" customHeight="1">
      <c r="A722" s="16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ht="15.75" customHeight="1">
      <c r="A723" s="16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ht="15.75" customHeight="1">
      <c r="A724" s="16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ht="15.75" customHeight="1">
      <c r="A725" s="16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ht="15.75" customHeight="1">
      <c r="A726" s="16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ht="15.75" customHeight="1">
      <c r="A727" s="16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ht="15.75" customHeight="1">
      <c r="A728" s="16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ht="15.75" customHeight="1">
      <c r="A729" s="16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ht="15.75" customHeight="1">
      <c r="A730" s="16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ht="15.75" customHeight="1">
      <c r="A731" s="16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ht="15.75" customHeight="1">
      <c r="A732" s="16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ht="15.75" customHeight="1">
      <c r="A733" s="16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ht="15.75" customHeight="1">
      <c r="A734" s="16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ht="15.75" customHeight="1">
      <c r="A735" s="16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ht="15.75" customHeight="1">
      <c r="A736" s="16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ht="15.75" customHeight="1">
      <c r="A737" s="16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ht="15.75" customHeight="1">
      <c r="A738" s="16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ht="15.75" customHeight="1">
      <c r="A739" s="16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ht="15.75" customHeight="1">
      <c r="A740" s="16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ht="15.75" customHeight="1">
      <c r="A741" s="16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ht="15.75" customHeight="1">
      <c r="A742" s="16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ht="15.75" customHeight="1">
      <c r="A743" s="16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ht="15.75" customHeight="1">
      <c r="A744" s="16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ht="15.75" customHeight="1">
      <c r="A745" s="16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ht="15.75" customHeight="1">
      <c r="A746" s="16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ht="15.75" customHeight="1">
      <c r="A747" s="16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ht="15.75" customHeight="1">
      <c r="A748" s="16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ht="15.75" customHeight="1">
      <c r="A749" s="16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ht="15.75" customHeight="1">
      <c r="A750" s="16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ht="15.75" customHeight="1">
      <c r="A751" s="16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ht="15.75" customHeight="1">
      <c r="A752" s="16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ht="15.75" customHeight="1">
      <c r="A753" s="16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ht="15.75" customHeight="1">
      <c r="A754" s="16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ht="15.75" customHeight="1">
      <c r="A755" s="16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ht="15.75" customHeight="1">
      <c r="A756" s="16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ht="15.75" customHeight="1">
      <c r="A757" s="16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ht="15.75" customHeight="1">
      <c r="A758" s="16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ht="15.75" customHeight="1">
      <c r="A759" s="16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ht="15.75" customHeight="1">
      <c r="A760" s="16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ht="15.75" customHeight="1">
      <c r="A761" s="16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ht="15.75" customHeight="1">
      <c r="A762" s="16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ht="15.75" customHeight="1">
      <c r="A763" s="16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ht="15.75" customHeight="1">
      <c r="A764" s="16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ht="15.75" customHeight="1">
      <c r="A765" s="16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ht="15.75" customHeight="1">
      <c r="A766" s="16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ht="15.75" customHeight="1">
      <c r="A767" s="16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ht="15.75" customHeight="1">
      <c r="A768" s="16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ht="15.75" customHeight="1">
      <c r="A769" s="16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ht="15.75" customHeight="1">
      <c r="A770" s="16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ht="15.75" customHeight="1">
      <c r="A771" s="16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ht="15.75" customHeight="1">
      <c r="A772" s="16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ht="15.75" customHeight="1">
      <c r="A773" s="16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ht="15.75" customHeight="1">
      <c r="A774" s="16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ht="15.75" customHeight="1">
      <c r="A775" s="16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ht="15.75" customHeight="1">
      <c r="A776" s="16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ht="15.75" customHeight="1">
      <c r="A777" s="16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ht="15.75" customHeight="1">
      <c r="A778" s="16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ht="15.75" customHeight="1">
      <c r="A779" s="16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ht="15.75" customHeight="1">
      <c r="A780" s="16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ht="15.75" customHeight="1">
      <c r="A781" s="16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ht="15.75" customHeight="1">
      <c r="A782" s="16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ht="15.75" customHeight="1">
      <c r="A783" s="16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ht="15.75" customHeight="1">
      <c r="A784" s="16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ht="15.75" customHeight="1">
      <c r="A785" s="16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ht="15.75" customHeight="1">
      <c r="A786" s="16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ht="15.75" customHeight="1">
      <c r="A787" s="16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ht="15.75" customHeight="1">
      <c r="A788" s="16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ht="15.75" customHeight="1">
      <c r="A789" s="16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ht="15.75" customHeight="1">
      <c r="A790" s="16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ht="15.75" customHeight="1">
      <c r="A791" s="16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ht="15.75" customHeight="1">
      <c r="A792" s="16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ht="15.75" customHeight="1">
      <c r="A793" s="16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ht="15.75" customHeight="1">
      <c r="A794" s="16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ht="15.75" customHeight="1">
      <c r="A795" s="16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ht="15.75" customHeight="1">
      <c r="A796" s="16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ht="15.75" customHeight="1">
      <c r="A797" s="16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ht="15.75" customHeight="1">
      <c r="A798" s="16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ht="15.75" customHeight="1">
      <c r="A799" s="16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ht="15.75" customHeight="1">
      <c r="A800" s="16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ht="15.75" customHeight="1">
      <c r="A801" s="16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ht="15.75" customHeight="1">
      <c r="A802" s="16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ht="15.75" customHeight="1">
      <c r="A803" s="16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ht="15.75" customHeight="1">
      <c r="A804" s="16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ht="15.75" customHeight="1">
      <c r="A805" s="16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ht="15.75" customHeight="1">
      <c r="A806" s="16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ht="15.75" customHeight="1">
      <c r="A807" s="16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ht="15.75" customHeight="1">
      <c r="A808" s="16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ht="15.75" customHeight="1">
      <c r="A809" s="16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ht="15.75" customHeight="1">
      <c r="A810" s="16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ht="15.75" customHeight="1">
      <c r="A811" s="16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ht="15.75" customHeight="1">
      <c r="A812" s="16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ht="15.75" customHeight="1">
      <c r="A813" s="16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ht="15.75" customHeight="1">
      <c r="A814" s="16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ht="15.75" customHeight="1">
      <c r="A815" s="16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ht="15.75" customHeight="1">
      <c r="A816" s="16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ht="15.75" customHeight="1">
      <c r="A817" s="16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ht="15.75" customHeight="1">
      <c r="A818" s="16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ht="15.75" customHeight="1">
      <c r="A819" s="16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ht="15.75" customHeight="1">
      <c r="A820" s="16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ht="15.75" customHeight="1">
      <c r="A821" s="16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ht="15.75" customHeight="1">
      <c r="A822" s="16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ht="15.75" customHeight="1">
      <c r="A823" s="16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ht="15.75" customHeight="1">
      <c r="A824" s="16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ht="15.75" customHeight="1">
      <c r="A825" s="16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ht="15.75" customHeight="1">
      <c r="A826" s="16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ht="15.75" customHeight="1">
      <c r="A827" s="16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ht="15.75" customHeight="1">
      <c r="A828" s="16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ht="15.75" customHeight="1">
      <c r="A829" s="16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ht="15.75" customHeight="1">
      <c r="A830" s="16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ht="15.75" customHeight="1">
      <c r="A831" s="16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ht="15.75" customHeight="1">
      <c r="A832" s="16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ht="15.75" customHeight="1">
      <c r="A833" s="16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ht="15.75" customHeight="1">
      <c r="A834" s="16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ht="15.75" customHeight="1">
      <c r="A835" s="16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ht="15.75" customHeight="1">
      <c r="A836" s="16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ht="15.75" customHeight="1">
      <c r="A837" s="16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ht="15.75" customHeight="1">
      <c r="A838" s="16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ht="15.75" customHeight="1">
      <c r="A839" s="16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ht="15.75" customHeight="1">
      <c r="A840" s="16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ht="15.75" customHeight="1">
      <c r="A841" s="16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ht="15.75" customHeight="1">
      <c r="A842" s="16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ht="15.75" customHeight="1">
      <c r="A843" s="16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ht="15.75" customHeight="1">
      <c r="A844" s="16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ht="15.75" customHeight="1">
      <c r="A845" s="16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ht="15.75" customHeight="1">
      <c r="A846" s="16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ht="15.75" customHeight="1">
      <c r="A847" s="16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ht="15.75" customHeight="1">
      <c r="A848" s="16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ht="15.75" customHeight="1">
      <c r="A849" s="16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ht="15.75" customHeight="1">
      <c r="A850" s="16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ht="15.75" customHeight="1">
      <c r="A851" s="16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ht="15.75" customHeight="1">
      <c r="A852" s="16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ht="15.75" customHeight="1">
      <c r="A853" s="16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ht="15.75" customHeight="1">
      <c r="A854" s="16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ht="15.75" customHeight="1">
      <c r="A855" s="16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ht="15.75" customHeight="1">
      <c r="A856" s="16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ht="15.75" customHeight="1">
      <c r="A857" s="16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ht="15.75" customHeight="1">
      <c r="A858" s="16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ht="15.75" customHeight="1">
      <c r="A859" s="16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ht="15.75" customHeight="1">
      <c r="A860" s="16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ht="15.75" customHeight="1">
      <c r="A861" s="16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ht="15.75" customHeight="1">
      <c r="A862" s="16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ht="15.75" customHeight="1">
      <c r="A863" s="16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ht="15.75" customHeight="1">
      <c r="A864" s="16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ht="15.75" customHeight="1">
      <c r="A865" s="16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ht="15.75" customHeight="1">
      <c r="A866" s="16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ht="15.75" customHeight="1">
      <c r="A867" s="16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ht="15.75" customHeight="1">
      <c r="A868" s="16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ht="15.75" customHeight="1">
      <c r="A869" s="16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ht="15.75" customHeight="1">
      <c r="A870" s="16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ht="15.75" customHeight="1">
      <c r="A871" s="16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ht="15.75" customHeight="1">
      <c r="A872" s="16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ht="15.75" customHeight="1">
      <c r="A873" s="16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ht="15.75" customHeight="1">
      <c r="A874" s="16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ht="15.75" customHeight="1">
      <c r="A875" s="16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ht="15.75" customHeight="1">
      <c r="A876" s="16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ht="15.75" customHeight="1">
      <c r="A877" s="16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ht="15.75" customHeight="1">
      <c r="A878" s="16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ht="15.75" customHeight="1">
      <c r="A879" s="16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ht="15.75" customHeight="1">
      <c r="A880" s="16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ht="15.75" customHeight="1">
      <c r="A881" s="16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ht="15.75" customHeight="1">
      <c r="A882" s="16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ht="15.75" customHeight="1">
      <c r="A883" s="16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ht="15.75" customHeight="1">
      <c r="A884" s="16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ht="15.75" customHeight="1">
      <c r="A885" s="16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ht="15.75" customHeight="1">
      <c r="A886" s="16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ht="15.75" customHeight="1">
      <c r="A887" s="16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ht="15.75" customHeight="1">
      <c r="A888" s="16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ht="15.75" customHeight="1">
      <c r="A889" s="16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ht="15.75" customHeight="1">
      <c r="A890" s="16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ht="15.75" customHeight="1">
      <c r="A891" s="16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ht="15.75" customHeight="1">
      <c r="A892" s="16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ht="15.75" customHeight="1">
      <c r="A893" s="16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ht="15.75" customHeight="1">
      <c r="A894" s="16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ht="15.75" customHeight="1">
      <c r="A895" s="16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ht="15.75" customHeight="1">
      <c r="A896" s="16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ht="15.75" customHeight="1">
      <c r="A897" s="16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ht="15.75" customHeight="1">
      <c r="A898" s="16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ht="15.75" customHeight="1">
      <c r="A899" s="16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ht="15.75" customHeight="1">
      <c r="A900" s="16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ht="15.75" customHeight="1">
      <c r="A901" s="16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ht="15.75" customHeight="1">
      <c r="A902" s="16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ht="15.75" customHeight="1">
      <c r="A903" s="16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ht="15.75" customHeight="1">
      <c r="A904" s="16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ht="15.75" customHeight="1">
      <c r="A905" s="16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ht="15.75" customHeight="1">
      <c r="A906" s="16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ht="15.75" customHeight="1">
      <c r="A907" s="16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ht="15.75" customHeight="1">
      <c r="A908" s="16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ht="15.75" customHeight="1">
      <c r="A909" s="16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ht="15.75" customHeight="1">
      <c r="A910" s="16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ht="15.75" customHeight="1">
      <c r="A911" s="16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ht="15.75" customHeight="1">
      <c r="A912" s="16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ht="15.75" customHeight="1">
      <c r="A913" s="16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ht="15.75" customHeight="1">
      <c r="A914" s="16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ht="15.75" customHeight="1">
      <c r="A915" s="16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ht="15.75" customHeight="1">
      <c r="A916" s="16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ht="15.75" customHeight="1">
      <c r="A917" s="16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ht="15.75" customHeight="1">
      <c r="A918" s="16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ht="15.75" customHeight="1">
      <c r="A919" s="16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ht="15.75" customHeight="1">
      <c r="A920" s="16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ht="15.75" customHeight="1">
      <c r="A921" s="16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ht="15.75" customHeight="1">
      <c r="A922" s="16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ht="15.75" customHeight="1">
      <c r="A923" s="16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ht="15.75" customHeight="1">
      <c r="A924" s="16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ht="15.75" customHeight="1">
      <c r="A925" s="16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ht="15.75" customHeight="1">
      <c r="A926" s="16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ht="15.75" customHeight="1">
      <c r="A927" s="16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ht="15.75" customHeight="1">
      <c r="A928" s="16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ht="15.75" customHeight="1">
      <c r="A929" s="16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ht="15.75" customHeight="1">
      <c r="A930" s="16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ht="15.75" customHeight="1">
      <c r="A931" s="16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ht="15.75" customHeight="1">
      <c r="A932" s="16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ht="15.75" customHeight="1">
      <c r="A933" s="16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ht="15.75" customHeight="1">
      <c r="A934" s="16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ht="15.75" customHeight="1">
      <c r="A935" s="16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ht="15.75" customHeight="1">
      <c r="A936" s="16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ht="15.75" customHeight="1">
      <c r="A937" s="16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ht="15.75" customHeight="1">
      <c r="A938" s="16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ht="15.75" customHeight="1">
      <c r="A939" s="16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ht="15.75" customHeight="1">
      <c r="A940" s="16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ht="15.75" customHeight="1">
      <c r="A941" s="16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ht="15.75" customHeight="1">
      <c r="A942" s="16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ht="15.75" customHeight="1">
      <c r="A943" s="16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ht="15.75" customHeight="1">
      <c r="A944" s="16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ht="15.75" customHeight="1">
      <c r="A945" s="16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ht="15.75" customHeight="1">
      <c r="A946" s="16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ht="15.75" customHeight="1">
      <c r="A947" s="16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ht="15.75" customHeight="1">
      <c r="A948" s="16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ht="15.75" customHeight="1">
      <c r="A949" s="16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ht="15.75" customHeight="1">
      <c r="A950" s="16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ht="15.75" customHeight="1">
      <c r="A951" s="16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ht="15.75" customHeight="1">
      <c r="A952" s="16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ht="15.75" customHeight="1">
      <c r="A953" s="16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ht="15.75" customHeight="1">
      <c r="A954" s="16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ht="15.75" customHeight="1">
      <c r="A955" s="16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ht="15.75" customHeight="1">
      <c r="A956" s="16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ht="15.75" customHeight="1">
      <c r="A957" s="16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ht="15.75" customHeight="1">
      <c r="A958" s="16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ht="15.75" customHeight="1">
      <c r="A959" s="16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ht="15.75" customHeight="1">
      <c r="A960" s="16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ht="15.75" customHeight="1">
      <c r="A961" s="16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ht="15.75" customHeight="1">
      <c r="A962" s="16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ht="15.75" customHeight="1">
      <c r="A963" s="16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ht="15.75" customHeight="1">
      <c r="A964" s="16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ht="15.75" customHeight="1">
      <c r="A965" s="16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ht="15.75" customHeight="1">
      <c r="A966" s="16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ht="15.75" customHeight="1">
      <c r="A967" s="16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ht="15.75" customHeight="1">
      <c r="A968" s="16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ht="15.75" customHeight="1">
      <c r="A969" s="16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ht="15.75" customHeight="1">
      <c r="A970" s="16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ht="15.75" customHeight="1">
      <c r="A971" s="16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ht="15.75" customHeight="1">
      <c r="A972" s="16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ht="15.75" customHeight="1">
      <c r="A973" s="16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ht="15.75" customHeight="1">
      <c r="A974" s="16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ht="15.75" customHeight="1">
      <c r="A975" s="16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ht="15.75" customHeight="1">
      <c r="A976" s="16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ht="15.75" customHeight="1">
      <c r="A977" s="16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ht="15.75" customHeight="1">
      <c r="A978" s="16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ht="15.75" customHeight="1">
      <c r="A979" s="16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ht="15.75" customHeight="1">
      <c r="A980" s="16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ht="15.75" customHeight="1">
      <c r="A981" s="16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ht="15.75" customHeight="1">
      <c r="A982" s="16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ht="15.75" customHeight="1">
      <c r="A983" s="16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ht="15.75" customHeight="1">
      <c r="A984" s="16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ht="15.75" customHeight="1">
      <c r="A985" s="16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ht="15.75" customHeight="1">
      <c r="A986" s="16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ht="15.75" customHeight="1">
      <c r="A987" s="16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ht="15.75" customHeight="1">
      <c r="A988" s="16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ht="15.75" customHeight="1">
      <c r="A989" s="16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ht="15.75" customHeight="1">
      <c r="A990" s="16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ht="15.75" customHeight="1">
      <c r="A991" s="16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ht="15.75" customHeight="1">
      <c r="A992" s="16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ht="15.75" customHeight="1">
      <c r="A993" s="16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ht="15.75" customHeight="1">
      <c r="A994" s="16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ht="15.75" customHeight="1">
      <c r="A995" s="16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ht="15.75" customHeight="1">
      <c r="A996" s="16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ht="15.75" customHeight="1">
      <c r="A997" s="16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ht="15.75" customHeight="1">
      <c r="A998" s="16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ht="15.75" customHeight="1">
      <c r="A999" s="16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ht="15.75" customHeight="1">
      <c r="A1000" s="16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mergeCells count="15">
    <mergeCell ref="A8:C8"/>
    <mergeCell ref="D8:E8"/>
    <mergeCell ref="A9:C9"/>
    <mergeCell ref="D9:E9"/>
    <mergeCell ref="A10:E10"/>
    <mergeCell ref="B11:E11"/>
    <mergeCell ref="B12:E12"/>
    <mergeCell ref="A13:E13"/>
    <mergeCell ref="B1:E1"/>
    <mergeCell ref="B2:E2"/>
    <mergeCell ref="B3:E3"/>
    <mergeCell ref="B4:E4"/>
    <mergeCell ref="A6:E6"/>
    <mergeCell ref="A7:C7"/>
    <mergeCell ref="D7:E7"/>
  </mergeCells>
  <printOptions/>
  <pageMargins bottom="0.75" footer="0.0" header="0.0" left="0.55" right="0.64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35.63"/>
    <col customWidth="1" min="3" max="3" width="6.88"/>
    <col customWidth="1" min="4" max="12" width="3.88"/>
    <col customWidth="1" min="13" max="19" width="5.13"/>
    <col customWidth="1" min="20" max="20" width="7.0"/>
    <col customWidth="1" min="21" max="21" width="4.88"/>
    <col customWidth="1" min="22" max="22" width="6.5"/>
    <col customWidth="1" min="23" max="23" width="20.63"/>
    <col customWidth="1" min="24" max="24" width="17.75"/>
    <col customWidth="1" min="25" max="25" width="19.13"/>
    <col customWidth="1" min="26" max="26" width="15.38"/>
    <col customWidth="1" min="27" max="27" width="30.38"/>
  </cols>
  <sheetData>
    <row r="1" ht="39.0" customHeight="1">
      <c r="A1" s="169" t="s">
        <v>169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37"/>
      <c r="Z1" s="170"/>
      <c r="AA1" s="171"/>
    </row>
    <row r="2" ht="22.5" customHeight="1">
      <c r="A2" s="172" t="s">
        <v>170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4" t="str">
        <f>'Master Data'!C14</f>
        <v/>
      </c>
      <c r="X2" s="175" t="s">
        <v>171</v>
      </c>
      <c r="Y2" s="176"/>
      <c r="Z2" s="170"/>
      <c r="AA2" s="171"/>
    </row>
    <row r="3" ht="33.0" customHeight="1">
      <c r="A3" s="71" t="s">
        <v>172</v>
      </c>
      <c r="B3" s="72"/>
      <c r="C3" s="37"/>
      <c r="D3" s="71" t="s">
        <v>173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170"/>
      <c r="AA3" s="171"/>
    </row>
    <row r="4" ht="19.5" customHeight="1">
      <c r="A4" s="177" t="s">
        <v>83</v>
      </c>
      <c r="B4" s="178" t="s">
        <v>174</v>
      </c>
      <c r="C4" s="178" t="s">
        <v>59</v>
      </c>
      <c r="D4" s="179" t="s">
        <v>175</v>
      </c>
      <c r="E4" s="179" t="s">
        <v>176</v>
      </c>
      <c r="F4" s="179" t="s">
        <v>177</v>
      </c>
      <c r="G4" s="179" t="s">
        <v>178</v>
      </c>
      <c r="H4" s="179" t="s">
        <v>179</v>
      </c>
      <c r="I4" s="179" t="s">
        <v>180</v>
      </c>
      <c r="J4" s="179" t="s">
        <v>181</v>
      </c>
      <c r="K4" s="180" t="s">
        <v>182</v>
      </c>
      <c r="L4" s="179" t="s">
        <v>183</v>
      </c>
      <c r="M4" s="179" t="s">
        <v>184</v>
      </c>
      <c r="N4" s="179" t="s">
        <v>185</v>
      </c>
      <c r="O4" s="179" t="s">
        <v>186</v>
      </c>
      <c r="P4" s="179" t="s">
        <v>187</v>
      </c>
      <c r="Q4" s="179" t="s">
        <v>188</v>
      </c>
      <c r="R4" s="179" t="s">
        <v>189</v>
      </c>
      <c r="S4" s="180" t="s">
        <v>190</v>
      </c>
      <c r="T4" s="181" t="s">
        <v>191</v>
      </c>
      <c r="U4" s="181" t="s">
        <v>192</v>
      </c>
      <c r="V4" s="181" t="s">
        <v>193</v>
      </c>
      <c r="W4" s="181" t="s">
        <v>194</v>
      </c>
      <c r="X4" s="178" t="s">
        <v>195</v>
      </c>
      <c r="Y4" s="178" t="s">
        <v>3</v>
      </c>
      <c r="Z4" s="170"/>
      <c r="AA4" s="171"/>
    </row>
    <row r="5" ht="18.0" customHeight="1">
      <c r="A5" s="182" t="str">
        <f>'Master Data'!B21</f>
        <v/>
      </c>
      <c r="B5" s="183" t="str">
        <f>'Master Data'!C21</f>
        <v/>
      </c>
      <c r="C5" s="182" t="str">
        <f>'Master Data'!$C$8</f>
        <v/>
      </c>
      <c r="D5" s="184" t="s">
        <v>196</v>
      </c>
      <c r="E5" s="184" t="s">
        <v>197</v>
      </c>
      <c r="F5" s="184" t="s">
        <v>196</v>
      </c>
      <c r="G5" s="184" t="s">
        <v>197</v>
      </c>
      <c r="H5" s="184" t="s">
        <v>196</v>
      </c>
      <c r="I5" s="184" t="s">
        <v>196</v>
      </c>
      <c r="J5" s="184" t="s">
        <v>196</v>
      </c>
      <c r="K5" s="184" t="s">
        <v>196</v>
      </c>
      <c r="L5" s="184" t="s">
        <v>197</v>
      </c>
      <c r="M5" s="184" t="s">
        <v>198</v>
      </c>
      <c r="N5" s="184" t="s">
        <v>197</v>
      </c>
      <c r="O5" s="184" t="s">
        <v>196</v>
      </c>
      <c r="P5" s="184" t="s">
        <v>196</v>
      </c>
      <c r="Q5" s="184" t="s">
        <v>196</v>
      </c>
      <c r="R5" s="184" t="s">
        <v>196</v>
      </c>
      <c r="S5" s="184" t="s">
        <v>196</v>
      </c>
      <c r="T5" s="185">
        <f t="shared" ref="T5:T59" si="1">COUNTIF(D5:S5,"H")</f>
        <v>11</v>
      </c>
      <c r="U5" s="185">
        <f t="shared" ref="U5:U59" si="2">COUNTIF(D5:S5,"I")</f>
        <v>0</v>
      </c>
      <c r="V5" s="185">
        <f t="shared" ref="V5:V59" si="3">COUNTIF(D5:S5,"S")</f>
        <v>1</v>
      </c>
      <c r="W5" s="185">
        <f>COUNTIF(D5:S5,"TK")</f>
        <v>4</v>
      </c>
      <c r="X5" s="186">
        <f t="shared" ref="X5:X59" si="4">IF(W5&gt;=5,0,ROUND(((T5*1 + U5*1 + V5*1)/16)*100,2))</f>
        <v>75</v>
      </c>
      <c r="Y5" s="185" t="str">
        <f t="shared" ref="Y5:Y59" si="5">IF(W5 &gt;3,"TIDAK BISA UAS","OK")</f>
        <v>TIDAK BISA UAS</v>
      </c>
      <c r="Z5" s="170"/>
      <c r="AA5" s="171"/>
    </row>
    <row r="6" ht="18.0" customHeight="1">
      <c r="A6" s="182" t="str">
        <f>'Master Data'!B22</f>
        <v/>
      </c>
      <c r="B6" s="183" t="str">
        <f>'Master Data'!C22</f>
        <v/>
      </c>
      <c r="C6" s="182" t="str">
        <f>'Master Data'!$C$8</f>
        <v/>
      </c>
      <c r="D6" s="184" t="s">
        <v>196</v>
      </c>
      <c r="E6" s="184" t="s">
        <v>196</v>
      </c>
      <c r="F6" s="184" t="s">
        <v>196</v>
      </c>
      <c r="G6" s="184" t="s">
        <v>196</v>
      </c>
      <c r="H6" s="184" t="s">
        <v>196</v>
      </c>
      <c r="I6" s="184" t="s">
        <v>196</v>
      </c>
      <c r="J6" s="184" t="s">
        <v>196</v>
      </c>
      <c r="K6" s="184" t="s">
        <v>196</v>
      </c>
      <c r="L6" s="184" t="s">
        <v>196</v>
      </c>
      <c r="M6" s="184" t="s">
        <v>196</v>
      </c>
      <c r="N6" s="184" t="s">
        <v>196</v>
      </c>
      <c r="O6" s="184" t="s">
        <v>196</v>
      </c>
      <c r="P6" s="184" t="s">
        <v>196</v>
      </c>
      <c r="Q6" s="184" t="s">
        <v>196</v>
      </c>
      <c r="R6" s="184" t="s">
        <v>196</v>
      </c>
      <c r="S6" s="184" t="s">
        <v>196</v>
      </c>
      <c r="T6" s="185">
        <f t="shared" si="1"/>
        <v>16</v>
      </c>
      <c r="U6" s="185">
        <f t="shared" si="2"/>
        <v>0</v>
      </c>
      <c r="V6" s="185">
        <f t="shared" si="3"/>
        <v>0</v>
      </c>
      <c r="W6" s="185">
        <f t="shared" ref="W6:W59" si="6">COUNTIF(D6:S6,"tk")</f>
        <v>0</v>
      </c>
      <c r="X6" s="186">
        <f t="shared" si="4"/>
        <v>100</v>
      </c>
      <c r="Y6" s="185" t="str">
        <f t="shared" si="5"/>
        <v>OK</v>
      </c>
      <c r="Z6" s="170"/>
      <c r="AA6" s="171"/>
    </row>
    <row r="7" ht="18.0" customHeight="1">
      <c r="A7" s="182" t="str">
        <f>'Master Data'!B23</f>
        <v/>
      </c>
      <c r="B7" s="183" t="str">
        <f>'Master Data'!C23</f>
        <v/>
      </c>
      <c r="C7" s="182" t="str">
        <f>'Master Data'!$C$8</f>
        <v/>
      </c>
      <c r="D7" s="184" t="s">
        <v>196</v>
      </c>
      <c r="E7" s="184" t="s">
        <v>196</v>
      </c>
      <c r="F7" s="184" t="s">
        <v>196</v>
      </c>
      <c r="G7" s="184" t="s">
        <v>196</v>
      </c>
      <c r="H7" s="184" t="s">
        <v>197</v>
      </c>
      <c r="I7" s="184" t="s">
        <v>199</v>
      </c>
      <c r="J7" s="184" t="s">
        <v>196</v>
      </c>
      <c r="K7" s="184" t="s">
        <v>196</v>
      </c>
      <c r="L7" s="184" t="s">
        <v>196</v>
      </c>
      <c r="M7" s="184" t="s">
        <v>197</v>
      </c>
      <c r="N7" s="184" t="s">
        <v>196</v>
      </c>
      <c r="O7" s="184" t="s">
        <v>196</v>
      </c>
      <c r="P7" s="184" t="s">
        <v>196</v>
      </c>
      <c r="Q7" s="184" t="s">
        <v>196</v>
      </c>
      <c r="R7" s="184" t="s">
        <v>196</v>
      </c>
      <c r="S7" s="184" t="s">
        <v>196</v>
      </c>
      <c r="T7" s="185">
        <f t="shared" si="1"/>
        <v>13</v>
      </c>
      <c r="U7" s="185">
        <f t="shared" si="2"/>
        <v>0</v>
      </c>
      <c r="V7" s="185">
        <f t="shared" si="3"/>
        <v>0</v>
      </c>
      <c r="W7" s="185">
        <f t="shared" si="6"/>
        <v>2</v>
      </c>
      <c r="X7" s="186">
        <f t="shared" si="4"/>
        <v>81.25</v>
      </c>
      <c r="Y7" s="185" t="str">
        <f t="shared" si="5"/>
        <v>OK</v>
      </c>
      <c r="Z7" s="187"/>
      <c r="AA7" s="171"/>
    </row>
    <row r="8" ht="18.0" customHeight="1">
      <c r="A8" s="182" t="str">
        <f>'Master Data'!B24</f>
        <v/>
      </c>
      <c r="B8" s="183" t="str">
        <f>'Master Data'!C24</f>
        <v/>
      </c>
      <c r="C8" s="182" t="str">
        <f>'Master Data'!$C$8</f>
        <v/>
      </c>
      <c r="D8" s="184" t="s">
        <v>197</v>
      </c>
      <c r="E8" s="184" t="s">
        <v>196</v>
      </c>
      <c r="F8" s="184" t="s">
        <v>196</v>
      </c>
      <c r="G8" s="184" t="s">
        <v>196</v>
      </c>
      <c r="H8" s="184" t="s">
        <v>196</v>
      </c>
      <c r="I8" s="184" t="s">
        <v>196</v>
      </c>
      <c r="J8" s="184" t="s">
        <v>196</v>
      </c>
      <c r="K8" s="184" t="s">
        <v>196</v>
      </c>
      <c r="L8" s="184" t="s">
        <v>196</v>
      </c>
      <c r="M8" s="184" t="s">
        <v>196</v>
      </c>
      <c r="N8" s="184" t="s">
        <v>196</v>
      </c>
      <c r="O8" s="184" t="s">
        <v>196</v>
      </c>
      <c r="P8" s="184" t="s">
        <v>196</v>
      </c>
      <c r="Q8" s="184" t="s">
        <v>196</v>
      </c>
      <c r="R8" s="184" t="s">
        <v>196</v>
      </c>
      <c r="S8" s="184" t="s">
        <v>196</v>
      </c>
      <c r="T8" s="185">
        <f t="shared" si="1"/>
        <v>15</v>
      </c>
      <c r="U8" s="185">
        <f t="shared" si="2"/>
        <v>0</v>
      </c>
      <c r="V8" s="185">
        <f t="shared" si="3"/>
        <v>0</v>
      </c>
      <c r="W8" s="185">
        <f t="shared" si="6"/>
        <v>1</v>
      </c>
      <c r="X8" s="186">
        <f t="shared" si="4"/>
        <v>93.75</v>
      </c>
      <c r="Y8" s="185" t="str">
        <f t="shared" si="5"/>
        <v>OK</v>
      </c>
      <c r="Z8" s="187"/>
      <c r="AA8" s="171"/>
    </row>
    <row r="9" ht="18.0" customHeight="1">
      <c r="A9" s="182" t="str">
        <f>'Master Data'!B25</f>
        <v/>
      </c>
      <c r="B9" s="183" t="str">
        <f>'Master Data'!C25</f>
        <v/>
      </c>
      <c r="C9" s="182" t="str">
        <f>'Master Data'!$C$8</f>
        <v/>
      </c>
      <c r="D9" s="184" t="s">
        <v>196</v>
      </c>
      <c r="E9" s="184" t="s">
        <v>196</v>
      </c>
      <c r="F9" s="184" t="s">
        <v>196</v>
      </c>
      <c r="G9" s="184" t="s">
        <v>196</v>
      </c>
      <c r="H9" s="184" t="s">
        <v>196</v>
      </c>
      <c r="I9" s="184" t="s">
        <v>196</v>
      </c>
      <c r="J9" s="184" t="s">
        <v>196</v>
      </c>
      <c r="K9" s="184" t="s">
        <v>196</v>
      </c>
      <c r="L9" s="184" t="s">
        <v>196</v>
      </c>
      <c r="M9" s="184" t="s">
        <v>197</v>
      </c>
      <c r="N9" s="184" t="s">
        <v>196</v>
      </c>
      <c r="O9" s="184" t="s">
        <v>196</v>
      </c>
      <c r="P9" s="184" t="s">
        <v>196</v>
      </c>
      <c r="Q9" s="184" t="s">
        <v>196</v>
      </c>
      <c r="R9" s="184" t="s">
        <v>196</v>
      </c>
      <c r="S9" s="184" t="s">
        <v>196</v>
      </c>
      <c r="T9" s="185">
        <f t="shared" si="1"/>
        <v>15</v>
      </c>
      <c r="U9" s="185">
        <f t="shared" si="2"/>
        <v>0</v>
      </c>
      <c r="V9" s="185">
        <f t="shared" si="3"/>
        <v>0</v>
      </c>
      <c r="W9" s="185">
        <f t="shared" si="6"/>
        <v>1</v>
      </c>
      <c r="X9" s="186">
        <f t="shared" si="4"/>
        <v>93.75</v>
      </c>
      <c r="Y9" s="185" t="str">
        <f t="shared" si="5"/>
        <v>OK</v>
      </c>
      <c r="Z9" s="187"/>
      <c r="AA9" s="171"/>
    </row>
    <row r="10" ht="18.0" customHeight="1">
      <c r="A10" s="182" t="str">
        <f>'Master Data'!B26</f>
        <v/>
      </c>
      <c r="B10" s="183" t="str">
        <f>'Master Data'!C26</f>
        <v/>
      </c>
      <c r="C10" s="182" t="str">
        <f>'Master Data'!$C$8</f>
        <v/>
      </c>
      <c r="D10" s="184" t="s">
        <v>196</v>
      </c>
      <c r="E10" s="184" t="s">
        <v>196</v>
      </c>
      <c r="F10" s="184" t="s">
        <v>196</v>
      </c>
      <c r="G10" s="184" t="s">
        <v>196</v>
      </c>
      <c r="H10" s="184" t="s">
        <v>196</v>
      </c>
      <c r="I10" s="184" t="s">
        <v>196</v>
      </c>
      <c r="J10" s="184" t="s">
        <v>196</v>
      </c>
      <c r="K10" s="184" t="s">
        <v>196</v>
      </c>
      <c r="L10" s="184" t="s">
        <v>196</v>
      </c>
      <c r="M10" s="184" t="s">
        <v>198</v>
      </c>
      <c r="N10" s="184" t="s">
        <v>196</v>
      </c>
      <c r="O10" s="184" t="s">
        <v>196</v>
      </c>
      <c r="P10" s="184" t="s">
        <v>196</v>
      </c>
      <c r="Q10" s="184" t="s">
        <v>196</v>
      </c>
      <c r="R10" s="184" t="s">
        <v>196</v>
      </c>
      <c r="S10" s="184" t="s">
        <v>196</v>
      </c>
      <c r="T10" s="185">
        <f t="shared" si="1"/>
        <v>15</v>
      </c>
      <c r="U10" s="185">
        <f t="shared" si="2"/>
        <v>0</v>
      </c>
      <c r="V10" s="185">
        <f t="shared" si="3"/>
        <v>1</v>
      </c>
      <c r="W10" s="185">
        <f t="shared" si="6"/>
        <v>0</v>
      </c>
      <c r="X10" s="186">
        <f t="shared" si="4"/>
        <v>100</v>
      </c>
      <c r="Y10" s="185" t="str">
        <f t="shared" si="5"/>
        <v>OK</v>
      </c>
      <c r="Z10" s="187"/>
      <c r="AA10" s="171"/>
    </row>
    <row r="11" ht="18.0" customHeight="1">
      <c r="A11" s="182" t="str">
        <f>'Master Data'!B27</f>
        <v/>
      </c>
      <c r="B11" s="183" t="str">
        <f>'Master Data'!C27</f>
        <v/>
      </c>
      <c r="C11" s="182" t="str">
        <f>'Master Data'!$C$8</f>
        <v/>
      </c>
      <c r="D11" s="184" t="s">
        <v>196</v>
      </c>
      <c r="E11" s="184" t="s">
        <v>199</v>
      </c>
      <c r="F11" s="184" t="s">
        <v>199</v>
      </c>
      <c r="G11" s="184" t="s">
        <v>196</v>
      </c>
      <c r="H11" s="184" t="s">
        <v>199</v>
      </c>
      <c r="I11" s="184" t="s">
        <v>199</v>
      </c>
      <c r="J11" s="184" t="s">
        <v>199</v>
      </c>
      <c r="K11" s="184" t="s">
        <v>199</v>
      </c>
      <c r="L11" s="184" t="s">
        <v>196</v>
      </c>
      <c r="M11" s="184" t="s">
        <v>196</v>
      </c>
      <c r="N11" s="184" t="s">
        <v>196</v>
      </c>
      <c r="O11" s="184" t="s">
        <v>196</v>
      </c>
      <c r="P11" s="184" t="s">
        <v>196</v>
      </c>
      <c r="Q11" s="184" t="s">
        <v>196</v>
      </c>
      <c r="R11" s="184" t="s">
        <v>196</v>
      </c>
      <c r="S11" s="184" t="s">
        <v>196</v>
      </c>
      <c r="T11" s="185">
        <f t="shared" si="1"/>
        <v>10</v>
      </c>
      <c r="U11" s="185">
        <f t="shared" si="2"/>
        <v>0</v>
      </c>
      <c r="V11" s="185">
        <f t="shared" si="3"/>
        <v>0</v>
      </c>
      <c r="W11" s="185">
        <f t="shared" si="6"/>
        <v>0</v>
      </c>
      <c r="X11" s="186">
        <f t="shared" si="4"/>
        <v>62.5</v>
      </c>
      <c r="Y11" s="185" t="str">
        <f t="shared" si="5"/>
        <v>OK</v>
      </c>
      <c r="Z11" s="187"/>
      <c r="AA11" s="171"/>
    </row>
    <row r="12" ht="18.0" customHeight="1">
      <c r="A12" s="182" t="str">
        <f>'Master Data'!B28</f>
        <v/>
      </c>
      <c r="B12" s="183" t="str">
        <f>'Master Data'!C28</f>
        <v/>
      </c>
      <c r="C12" s="182" t="str">
        <f>'Master Data'!$C$8</f>
        <v/>
      </c>
      <c r="D12" s="184" t="s">
        <v>196</v>
      </c>
      <c r="E12" s="184" t="s">
        <v>199</v>
      </c>
      <c r="F12" s="184" t="s">
        <v>199</v>
      </c>
      <c r="G12" s="184" t="s">
        <v>196</v>
      </c>
      <c r="H12" s="184" t="s">
        <v>199</v>
      </c>
      <c r="I12" s="184" t="s">
        <v>199</v>
      </c>
      <c r="J12" s="184" t="s">
        <v>199</v>
      </c>
      <c r="K12" s="184" t="s">
        <v>199</v>
      </c>
      <c r="L12" s="184" t="s">
        <v>196</v>
      </c>
      <c r="M12" s="184" t="s">
        <v>196</v>
      </c>
      <c r="N12" s="184" t="s">
        <v>196</v>
      </c>
      <c r="O12" s="184" t="s">
        <v>196</v>
      </c>
      <c r="P12" s="184" t="s">
        <v>196</v>
      </c>
      <c r="Q12" s="184" t="s">
        <v>196</v>
      </c>
      <c r="R12" s="184" t="s">
        <v>196</v>
      </c>
      <c r="S12" s="184" t="s">
        <v>196</v>
      </c>
      <c r="T12" s="185">
        <f t="shared" si="1"/>
        <v>10</v>
      </c>
      <c r="U12" s="185">
        <f t="shared" si="2"/>
        <v>0</v>
      </c>
      <c r="V12" s="185">
        <f t="shared" si="3"/>
        <v>0</v>
      </c>
      <c r="W12" s="185">
        <f t="shared" si="6"/>
        <v>0</v>
      </c>
      <c r="X12" s="186">
        <f t="shared" si="4"/>
        <v>62.5</v>
      </c>
      <c r="Y12" s="185" t="str">
        <f t="shared" si="5"/>
        <v>OK</v>
      </c>
      <c r="Z12" s="187"/>
      <c r="AA12" s="171"/>
    </row>
    <row r="13" ht="18.0" customHeight="1">
      <c r="A13" s="182" t="str">
        <f>'Master Data'!B29</f>
        <v/>
      </c>
      <c r="B13" s="183" t="str">
        <f>'Master Data'!C29</f>
        <v/>
      </c>
      <c r="C13" s="182" t="str">
        <f>'Master Data'!$C$8</f>
        <v/>
      </c>
      <c r="D13" s="184" t="s">
        <v>196</v>
      </c>
      <c r="E13" s="184" t="s">
        <v>199</v>
      </c>
      <c r="F13" s="184" t="s">
        <v>199</v>
      </c>
      <c r="G13" s="184" t="s">
        <v>196</v>
      </c>
      <c r="H13" s="184" t="s">
        <v>199</v>
      </c>
      <c r="I13" s="184" t="s">
        <v>199</v>
      </c>
      <c r="J13" s="184" t="s">
        <v>199</v>
      </c>
      <c r="K13" s="184" t="s">
        <v>199</v>
      </c>
      <c r="L13" s="184" t="s">
        <v>197</v>
      </c>
      <c r="M13" s="184" t="s">
        <v>196</v>
      </c>
      <c r="N13" s="184" t="s">
        <v>196</v>
      </c>
      <c r="O13" s="184" t="s">
        <v>196</v>
      </c>
      <c r="P13" s="184" t="s">
        <v>196</v>
      </c>
      <c r="Q13" s="184" t="s">
        <v>196</v>
      </c>
      <c r="R13" s="184" t="s">
        <v>196</v>
      </c>
      <c r="S13" s="184" t="s">
        <v>196</v>
      </c>
      <c r="T13" s="185">
        <f t="shared" si="1"/>
        <v>9</v>
      </c>
      <c r="U13" s="185">
        <f t="shared" si="2"/>
        <v>0</v>
      </c>
      <c r="V13" s="185">
        <f t="shared" si="3"/>
        <v>0</v>
      </c>
      <c r="W13" s="185">
        <f t="shared" si="6"/>
        <v>1</v>
      </c>
      <c r="X13" s="186">
        <f t="shared" si="4"/>
        <v>56.25</v>
      </c>
      <c r="Y13" s="185" t="str">
        <f t="shared" si="5"/>
        <v>OK</v>
      </c>
      <c r="Z13" s="187"/>
      <c r="AA13" s="171"/>
    </row>
    <row r="14" ht="18.0" customHeight="1">
      <c r="A14" s="182" t="str">
        <f>'Master Data'!B30</f>
        <v/>
      </c>
      <c r="B14" s="183" t="str">
        <f>'Master Data'!C30</f>
        <v/>
      </c>
      <c r="C14" s="182" t="str">
        <f>'Master Data'!$C$8</f>
        <v/>
      </c>
      <c r="D14" s="184" t="s">
        <v>196</v>
      </c>
      <c r="E14" s="184" t="s">
        <v>199</v>
      </c>
      <c r="F14" s="184" t="s">
        <v>199</v>
      </c>
      <c r="G14" s="184" t="s">
        <v>197</v>
      </c>
      <c r="H14" s="184" t="s">
        <v>199</v>
      </c>
      <c r="I14" s="184" t="s">
        <v>199</v>
      </c>
      <c r="J14" s="184" t="s">
        <v>199</v>
      </c>
      <c r="K14" s="184" t="s">
        <v>199</v>
      </c>
      <c r="L14" s="184" t="s">
        <v>196</v>
      </c>
      <c r="M14" s="184" t="s">
        <v>196</v>
      </c>
      <c r="N14" s="184" t="s">
        <v>196</v>
      </c>
      <c r="O14" s="184" t="s">
        <v>196</v>
      </c>
      <c r="P14" s="184" t="s">
        <v>196</v>
      </c>
      <c r="Q14" s="184" t="s">
        <v>196</v>
      </c>
      <c r="R14" s="184" t="s">
        <v>196</v>
      </c>
      <c r="S14" s="184" t="s">
        <v>196</v>
      </c>
      <c r="T14" s="185">
        <f t="shared" si="1"/>
        <v>9</v>
      </c>
      <c r="U14" s="185">
        <f t="shared" si="2"/>
        <v>0</v>
      </c>
      <c r="V14" s="185">
        <f t="shared" si="3"/>
        <v>0</v>
      </c>
      <c r="W14" s="185">
        <f t="shared" si="6"/>
        <v>1</v>
      </c>
      <c r="X14" s="186">
        <f t="shared" si="4"/>
        <v>56.25</v>
      </c>
      <c r="Y14" s="185" t="str">
        <f t="shared" si="5"/>
        <v>OK</v>
      </c>
      <c r="Z14" s="187"/>
      <c r="AA14" s="171"/>
    </row>
    <row r="15" ht="18.0" customHeight="1">
      <c r="A15" s="182" t="str">
        <f>'Master Data'!B31</f>
        <v/>
      </c>
      <c r="B15" s="183" t="str">
        <f>'Master Data'!C31</f>
        <v/>
      </c>
      <c r="C15" s="182" t="str">
        <f>'Master Data'!$C$8</f>
        <v/>
      </c>
      <c r="D15" s="184" t="s">
        <v>196</v>
      </c>
      <c r="E15" s="184" t="s">
        <v>196</v>
      </c>
      <c r="F15" s="184" t="s">
        <v>196</v>
      </c>
      <c r="G15" s="184" t="s">
        <v>196</v>
      </c>
      <c r="H15" s="184" t="s">
        <v>196</v>
      </c>
      <c r="I15" s="184" t="s">
        <v>196</v>
      </c>
      <c r="J15" s="184" t="s">
        <v>196</v>
      </c>
      <c r="K15" s="184" t="s">
        <v>196</v>
      </c>
      <c r="L15" s="184" t="s">
        <v>196</v>
      </c>
      <c r="M15" s="184" t="s">
        <v>196</v>
      </c>
      <c r="N15" s="184" t="s">
        <v>196</v>
      </c>
      <c r="O15" s="184" t="s">
        <v>196</v>
      </c>
      <c r="P15" s="184" t="s">
        <v>196</v>
      </c>
      <c r="Q15" s="184" t="s">
        <v>196</v>
      </c>
      <c r="R15" s="184" t="s">
        <v>196</v>
      </c>
      <c r="S15" s="184" t="s">
        <v>196</v>
      </c>
      <c r="T15" s="185">
        <f t="shared" si="1"/>
        <v>16</v>
      </c>
      <c r="U15" s="185">
        <f t="shared" si="2"/>
        <v>0</v>
      </c>
      <c r="V15" s="185">
        <f t="shared" si="3"/>
        <v>0</v>
      </c>
      <c r="W15" s="185">
        <f t="shared" si="6"/>
        <v>0</v>
      </c>
      <c r="X15" s="186">
        <f t="shared" si="4"/>
        <v>100</v>
      </c>
      <c r="Y15" s="185" t="str">
        <f t="shared" si="5"/>
        <v>OK</v>
      </c>
      <c r="Z15" s="187"/>
      <c r="AA15" s="171"/>
    </row>
    <row r="16" ht="18.0" customHeight="1">
      <c r="A16" s="182" t="str">
        <f>'Master Data'!B32</f>
        <v/>
      </c>
      <c r="B16" s="183" t="str">
        <f>'Master Data'!C32</f>
        <v/>
      </c>
      <c r="C16" s="182" t="str">
        <f>'Master Data'!$C$8</f>
        <v/>
      </c>
      <c r="D16" s="184" t="s">
        <v>196</v>
      </c>
      <c r="E16" s="184" t="s">
        <v>196</v>
      </c>
      <c r="F16" s="184" t="s">
        <v>196</v>
      </c>
      <c r="G16" s="184" t="s">
        <v>196</v>
      </c>
      <c r="H16" s="184" t="s">
        <v>197</v>
      </c>
      <c r="I16" s="184" t="s">
        <v>196</v>
      </c>
      <c r="J16" s="184" t="s">
        <v>196</v>
      </c>
      <c r="K16" s="184" t="s">
        <v>196</v>
      </c>
      <c r="L16" s="184" t="s">
        <v>196</v>
      </c>
      <c r="M16" s="184" t="s">
        <v>196</v>
      </c>
      <c r="N16" s="184" t="s">
        <v>196</v>
      </c>
      <c r="O16" s="184" t="s">
        <v>196</v>
      </c>
      <c r="P16" s="184" t="s">
        <v>196</v>
      </c>
      <c r="Q16" s="184" t="s">
        <v>196</v>
      </c>
      <c r="R16" s="184" t="s">
        <v>196</v>
      </c>
      <c r="S16" s="184" t="s">
        <v>196</v>
      </c>
      <c r="T16" s="185">
        <f t="shared" si="1"/>
        <v>15</v>
      </c>
      <c r="U16" s="185">
        <f t="shared" si="2"/>
        <v>0</v>
      </c>
      <c r="V16" s="185">
        <f t="shared" si="3"/>
        <v>0</v>
      </c>
      <c r="W16" s="185">
        <f t="shared" si="6"/>
        <v>1</v>
      </c>
      <c r="X16" s="186">
        <f t="shared" si="4"/>
        <v>93.75</v>
      </c>
      <c r="Y16" s="185" t="str">
        <f t="shared" si="5"/>
        <v>OK</v>
      </c>
      <c r="Z16" s="187"/>
      <c r="AA16" s="171"/>
    </row>
    <row r="17" ht="18.0" customHeight="1">
      <c r="A17" s="182" t="str">
        <f>'Master Data'!B33</f>
        <v/>
      </c>
      <c r="B17" s="183" t="str">
        <f>'Master Data'!C33</f>
        <v/>
      </c>
      <c r="C17" s="182" t="str">
        <f>'Master Data'!$C$8</f>
        <v/>
      </c>
      <c r="D17" s="184" t="s">
        <v>196</v>
      </c>
      <c r="E17" s="184" t="s">
        <v>196</v>
      </c>
      <c r="F17" s="184" t="s">
        <v>196</v>
      </c>
      <c r="G17" s="184" t="s">
        <v>197</v>
      </c>
      <c r="H17" s="184" t="s">
        <v>196</v>
      </c>
      <c r="I17" s="184" t="s">
        <v>196</v>
      </c>
      <c r="J17" s="184" t="s">
        <v>196</v>
      </c>
      <c r="K17" s="184" t="s">
        <v>196</v>
      </c>
      <c r="L17" s="184" t="s">
        <v>196</v>
      </c>
      <c r="M17" s="184" t="s">
        <v>196</v>
      </c>
      <c r="N17" s="184" t="s">
        <v>196</v>
      </c>
      <c r="O17" s="184" t="s">
        <v>196</v>
      </c>
      <c r="P17" s="184" t="s">
        <v>196</v>
      </c>
      <c r="Q17" s="184" t="s">
        <v>196</v>
      </c>
      <c r="R17" s="184" t="s">
        <v>196</v>
      </c>
      <c r="S17" s="184" t="s">
        <v>196</v>
      </c>
      <c r="T17" s="186">
        <f t="shared" si="1"/>
        <v>15</v>
      </c>
      <c r="U17" s="186">
        <f t="shared" si="2"/>
        <v>0</v>
      </c>
      <c r="V17" s="186">
        <f t="shared" si="3"/>
        <v>0</v>
      </c>
      <c r="W17" s="185">
        <f t="shared" si="6"/>
        <v>1</v>
      </c>
      <c r="X17" s="186">
        <f t="shared" si="4"/>
        <v>93.75</v>
      </c>
      <c r="Y17" s="188" t="str">
        <f t="shared" si="5"/>
        <v>OK</v>
      </c>
      <c r="Z17" s="187"/>
      <c r="AA17" s="171"/>
    </row>
    <row r="18" ht="18.0" customHeight="1">
      <c r="A18" s="182" t="str">
        <f>'Master Data'!B34</f>
        <v/>
      </c>
      <c r="B18" s="183" t="str">
        <f>'Master Data'!C34</f>
        <v/>
      </c>
      <c r="C18" s="182" t="str">
        <f>'Master Data'!$C$8</f>
        <v/>
      </c>
      <c r="D18" s="184" t="s">
        <v>196</v>
      </c>
      <c r="E18" s="184" t="s">
        <v>196</v>
      </c>
      <c r="F18" s="184" t="s">
        <v>196</v>
      </c>
      <c r="G18" s="184" t="s">
        <v>196</v>
      </c>
      <c r="H18" s="184" t="s">
        <v>197</v>
      </c>
      <c r="I18" s="184" t="s">
        <v>196</v>
      </c>
      <c r="J18" s="184" t="s">
        <v>196</v>
      </c>
      <c r="K18" s="184" t="s">
        <v>196</v>
      </c>
      <c r="L18" s="184" t="s">
        <v>196</v>
      </c>
      <c r="M18" s="184" t="s">
        <v>196</v>
      </c>
      <c r="N18" s="184" t="s">
        <v>196</v>
      </c>
      <c r="O18" s="184" t="s">
        <v>196</v>
      </c>
      <c r="P18" s="184" t="s">
        <v>196</v>
      </c>
      <c r="Q18" s="184" t="s">
        <v>196</v>
      </c>
      <c r="R18" s="184" t="s">
        <v>196</v>
      </c>
      <c r="S18" s="184" t="s">
        <v>196</v>
      </c>
      <c r="T18" s="186">
        <f t="shared" si="1"/>
        <v>15</v>
      </c>
      <c r="U18" s="186">
        <f t="shared" si="2"/>
        <v>0</v>
      </c>
      <c r="V18" s="186">
        <f t="shared" si="3"/>
        <v>0</v>
      </c>
      <c r="W18" s="185">
        <f t="shared" si="6"/>
        <v>1</v>
      </c>
      <c r="X18" s="186">
        <f t="shared" si="4"/>
        <v>93.75</v>
      </c>
      <c r="Y18" s="188" t="str">
        <f t="shared" si="5"/>
        <v>OK</v>
      </c>
      <c r="Z18" s="187"/>
      <c r="AA18" s="171"/>
    </row>
    <row r="19" ht="18.0" customHeight="1">
      <c r="A19" s="182" t="str">
        <f>'Master Data'!B35</f>
        <v/>
      </c>
      <c r="B19" s="183" t="str">
        <f>'Master Data'!C35</f>
        <v/>
      </c>
      <c r="C19" s="182" t="str">
        <f>'Master Data'!$C$8</f>
        <v/>
      </c>
      <c r="D19" s="184" t="s">
        <v>197</v>
      </c>
      <c r="E19" s="184" t="s">
        <v>196</v>
      </c>
      <c r="F19" s="184" t="s">
        <v>196</v>
      </c>
      <c r="G19" s="184" t="s">
        <v>196</v>
      </c>
      <c r="H19" s="184" t="s">
        <v>196</v>
      </c>
      <c r="I19" s="184" t="s">
        <v>196</v>
      </c>
      <c r="J19" s="184" t="s">
        <v>196</v>
      </c>
      <c r="K19" s="184" t="s">
        <v>196</v>
      </c>
      <c r="L19" s="184" t="s">
        <v>197</v>
      </c>
      <c r="M19" s="184" t="s">
        <v>196</v>
      </c>
      <c r="N19" s="184" t="s">
        <v>196</v>
      </c>
      <c r="O19" s="184" t="s">
        <v>196</v>
      </c>
      <c r="P19" s="184" t="s">
        <v>196</v>
      </c>
      <c r="Q19" s="184" t="s">
        <v>196</v>
      </c>
      <c r="R19" s="184" t="s">
        <v>196</v>
      </c>
      <c r="S19" s="184" t="s">
        <v>196</v>
      </c>
      <c r="T19" s="186">
        <f t="shared" si="1"/>
        <v>14</v>
      </c>
      <c r="U19" s="186">
        <f t="shared" si="2"/>
        <v>0</v>
      </c>
      <c r="V19" s="186">
        <f t="shared" si="3"/>
        <v>0</v>
      </c>
      <c r="W19" s="185">
        <f t="shared" si="6"/>
        <v>2</v>
      </c>
      <c r="X19" s="186">
        <f t="shared" si="4"/>
        <v>87.5</v>
      </c>
      <c r="Y19" s="188" t="str">
        <f t="shared" si="5"/>
        <v>OK</v>
      </c>
      <c r="Z19" s="187"/>
      <c r="AA19" s="171"/>
    </row>
    <row r="20" ht="18.0" customHeight="1">
      <c r="A20" s="182" t="str">
        <f>'Master Data'!B36</f>
        <v/>
      </c>
      <c r="B20" s="183" t="str">
        <f>'Master Data'!C36</f>
        <v/>
      </c>
      <c r="C20" s="182" t="str">
        <f>'Master Data'!$C$8</f>
        <v/>
      </c>
      <c r="D20" s="184" t="s">
        <v>196</v>
      </c>
      <c r="E20" s="184" t="s">
        <v>196</v>
      </c>
      <c r="F20" s="184" t="s">
        <v>196</v>
      </c>
      <c r="G20" s="184" t="s">
        <v>196</v>
      </c>
      <c r="H20" s="184" t="s">
        <v>196</v>
      </c>
      <c r="I20" s="184" t="s">
        <v>196</v>
      </c>
      <c r="J20" s="184" t="s">
        <v>196</v>
      </c>
      <c r="K20" s="184" t="s">
        <v>196</v>
      </c>
      <c r="L20" s="184" t="s">
        <v>196</v>
      </c>
      <c r="M20" s="184" t="s">
        <v>196</v>
      </c>
      <c r="N20" s="184" t="s">
        <v>196</v>
      </c>
      <c r="O20" s="184" t="s">
        <v>196</v>
      </c>
      <c r="P20" s="184" t="s">
        <v>196</v>
      </c>
      <c r="Q20" s="184" t="s">
        <v>196</v>
      </c>
      <c r="R20" s="184" t="s">
        <v>196</v>
      </c>
      <c r="S20" s="184" t="s">
        <v>196</v>
      </c>
      <c r="T20" s="186">
        <f t="shared" si="1"/>
        <v>16</v>
      </c>
      <c r="U20" s="186">
        <f t="shared" si="2"/>
        <v>0</v>
      </c>
      <c r="V20" s="186">
        <f t="shared" si="3"/>
        <v>0</v>
      </c>
      <c r="W20" s="185">
        <f t="shared" si="6"/>
        <v>0</v>
      </c>
      <c r="X20" s="186">
        <f t="shared" si="4"/>
        <v>100</v>
      </c>
      <c r="Y20" s="188" t="str">
        <f t="shared" si="5"/>
        <v>OK</v>
      </c>
      <c r="Z20" s="187"/>
      <c r="AA20" s="171"/>
    </row>
    <row r="21" ht="18.0" customHeight="1">
      <c r="A21" s="182" t="str">
        <f>'Master Data'!B37</f>
        <v/>
      </c>
      <c r="B21" s="183" t="str">
        <f>'Master Data'!C37</f>
        <v/>
      </c>
      <c r="C21" s="182" t="str">
        <f>'Master Data'!$C$8</f>
        <v/>
      </c>
      <c r="D21" s="184" t="s">
        <v>196</v>
      </c>
      <c r="E21" s="184" t="s">
        <v>196</v>
      </c>
      <c r="F21" s="184" t="s">
        <v>196</v>
      </c>
      <c r="G21" s="184" t="s">
        <v>196</v>
      </c>
      <c r="H21" s="184" t="s">
        <v>196</v>
      </c>
      <c r="I21" s="184" t="s">
        <v>196</v>
      </c>
      <c r="J21" s="184" t="s">
        <v>196</v>
      </c>
      <c r="K21" s="184" t="s">
        <v>196</v>
      </c>
      <c r="L21" s="184" t="s">
        <v>196</v>
      </c>
      <c r="M21" s="184" t="s">
        <v>196</v>
      </c>
      <c r="N21" s="184" t="s">
        <v>196</v>
      </c>
      <c r="O21" s="184" t="s">
        <v>196</v>
      </c>
      <c r="P21" s="184" t="s">
        <v>196</v>
      </c>
      <c r="Q21" s="184" t="s">
        <v>196</v>
      </c>
      <c r="R21" s="184" t="s">
        <v>196</v>
      </c>
      <c r="S21" s="184" t="s">
        <v>196</v>
      </c>
      <c r="T21" s="186">
        <f t="shared" si="1"/>
        <v>16</v>
      </c>
      <c r="U21" s="186">
        <f t="shared" si="2"/>
        <v>0</v>
      </c>
      <c r="V21" s="186">
        <f t="shared" si="3"/>
        <v>0</v>
      </c>
      <c r="W21" s="185">
        <f t="shared" si="6"/>
        <v>0</v>
      </c>
      <c r="X21" s="186">
        <f t="shared" si="4"/>
        <v>100</v>
      </c>
      <c r="Y21" s="188" t="str">
        <f t="shared" si="5"/>
        <v>OK</v>
      </c>
      <c r="Z21" s="187"/>
      <c r="AA21" s="171"/>
    </row>
    <row r="22" ht="18.0" customHeight="1">
      <c r="A22" s="182" t="str">
        <f>'Master Data'!B38</f>
        <v/>
      </c>
      <c r="B22" s="183" t="str">
        <f>'Master Data'!C38</f>
        <v/>
      </c>
      <c r="C22" s="182" t="str">
        <f>'Master Data'!$C$8</f>
        <v/>
      </c>
      <c r="D22" s="184" t="s">
        <v>197</v>
      </c>
      <c r="E22" s="184" t="s">
        <v>196</v>
      </c>
      <c r="F22" s="184" t="s">
        <v>196</v>
      </c>
      <c r="G22" s="184" t="s">
        <v>196</v>
      </c>
      <c r="H22" s="184" t="s">
        <v>196</v>
      </c>
      <c r="I22" s="184" t="s">
        <v>196</v>
      </c>
      <c r="J22" s="184" t="s">
        <v>196</v>
      </c>
      <c r="K22" s="184" t="s">
        <v>196</v>
      </c>
      <c r="L22" s="184" t="s">
        <v>196</v>
      </c>
      <c r="M22" s="184" t="s">
        <v>196</v>
      </c>
      <c r="N22" s="184" t="s">
        <v>196</v>
      </c>
      <c r="O22" s="184" t="s">
        <v>196</v>
      </c>
      <c r="P22" s="184" t="s">
        <v>196</v>
      </c>
      <c r="Q22" s="184" t="s">
        <v>196</v>
      </c>
      <c r="R22" s="184" t="s">
        <v>196</v>
      </c>
      <c r="S22" s="184" t="s">
        <v>196</v>
      </c>
      <c r="T22" s="186">
        <f t="shared" si="1"/>
        <v>15</v>
      </c>
      <c r="U22" s="186">
        <f t="shared" si="2"/>
        <v>0</v>
      </c>
      <c r="V22" s="186">
        <f t="shared" si="3"/>
        <v>0</v>
      </c>
      <c r="W22" s="185">
        <f t="shared" si="6"/>
        <v>1</v>
      </c>
      <c r="X22" s="186">
        <f t="shared" si="4"/>
        <v>93.75</v>
      </c>
      <c r="Y22" s="188" t="str">
        <f t="shared" si="5"/>
        <v>OK</v>
      </c>
      <c r="Z22" s="187"/>
      <c r="AA22" s="171"/>
    </row>
    <row r="23" ht="18.0" customHeight="1">
      <c r="A23" s="182" t="str">
        <f>'Master Data'!B39</f>
        <v/>
      </c>
      <c r="B23" s="183" t="str">
        <f>'Master Data'!C39</f>
        <v/>
      </c>
      <c r="C23" s="182" t="str">
        <f>'Master Data'!$C$8</f>
        <v/>
      </c>
      <c r="D23" s="184" t="s">
        <v>196</v>
      </c>
      <c r="E23" s="184" t="s">
        <v>196</v>
      </c>
      <c r="F23" s="184" t="s">
        <v>196</v>
      </c>
      <c r="G23" s="184" t="s">
        <v>196</v>
      </c>
      <c r="H23" s="184" t="s">
        <v>196</v>
      </c>
      <c r="I23" s="184" t="s">
        <v>196</v>
      </c>
      <c r="J23" s="184" t="s">
        <v>196</v>
      </c>
      <c r="K23" s="184" t="s">
        <v>196</v>
      </c>
      <c r="L23" s="184" t="s">
        <v>196</v>
      </c>
      <c r="M23" s="184" t="s">
        <v>196</v>
      </c>
      <c r="N23" s="184" t="s">
        <v>196</v>
      </c>
      <c r="O23" s="184" t="s">
        <v>196</v>
      </c>
      <c r="P23" s="184" t="s">
        <v>196</v>
      </c>
      <c r="Q23" s="184" t="s">
        <v>196</v>
      </c>
      <c r="R23" s="184" t="s">
        <v>196</v>
      </c>
      <c r="S23" s="184" t="s">
        <v>196</v>
      </c>
      <c r="T23" s="186">
        <f t="shared" si="1"/>
        <v>16</v>
      </c>
      <c r="U23" s="186">
        <f t="shared" si="2"/>
        <v>0</v>
      </c>
      <c r="V23" s="186">
        <f t="shared" si="3"/>
        <v>0</v>
      </c>
      <c r="W23" s="185">
        <f t="shared" si="6"/>
        <v>0</v>
      </c>
      <c r="X23" s="186">
        <f t="shared" si="4"/>
        <v>100</v>
      </c>
      <c r="Y23" s="188" t="str">
        <f t="shared" si="5"/>
        <v>OK</v>
      </c>
      <c r="Z23" s="187"/>
      <c r="AA23" s="171"/>
    </row>
    <row r="24" ht="18.0" customHeight="1">
      <c r="A24" s="182" t="str">
        <f>'Master Data'!B40</f>
        <v/>
      </c>
      <c r="B24" s="183" t="str">
        <f>'Master Data'!C40</f>
        <v/>
      </c>
      <c r="C24" s="182" t="str">
        <f>'Master Data'!$C$8</f>
        <v/>
      </c>
      <c r="D24" s="184" t="s">
        <v>197</v>
      </c>
      <c r="E24" s="184" t="s">
        <v>197</v>
      </c>
      <c r="F24" s="184" t="s">
        <v>197</v>
      </c>
      <c r="G24" s="184" t="s">
        <v>197</v>
      </c>
      <c r="H24" s="184" t="s">
        <v>197</v>
      </c>
      <c r="I24" s="184" t="s">
        <v>197</v>
      </c>
      <c r="J24" s="184" t="s">
        <v>197</v>
      </c>
      <c r="K24" s="184" t="s">
        <v>197</v>
      </c>
      <c r="L24" s="184" t="s">
        <v>197</v>
      </c>
      <c r="M24" s="184" t="s">
        <v>197</v>
      </c>
      <c r="N24" s="184" t="s">
        <v>197</v>
      </c>
      <c r="O24" s="184" t="s">
        <v>196</v>
      </c>
      <c r="P24" s="184" t="s">
        <v>196</v>
      </c>
      <c r="Q24" s="184" t="s">
        <v>196</v>
      </c>
      <c r="R24" s="184" t="s">
        <v>196</v>
      </c>
      <c r="S24" s="184" t="s">
        <v>197</v>
      </c>
      <c r="T24" s="186">
        <f t="shared" si="1"/>
        <v>4</v>
      </c>
      <c r="U24" s="186">
        <f t="shared" si="2"/>
        <v>0</v>
      </c>
      <c r="V24" s="186">
        <f t="shared" si="3"/>
        <v>0</v>
      </c>
      <c r="W24" s="185">
        <f t="shared" si="6"/>
        <v>12</v>
      </c>
      <c r="X24" s="186">
        <f t="shared" si="4"/>
        <v>0</v>
      </c>
      <c r="Y24" s="188" t="str">
        <f t="shared" si="5"/>
        <v>TIDAK BISA UAS</v>
      </c>
      <c r="AA24" s="171"/>
    </row>
    <row r="25" ht="18.0" customHeight="1">
      <c r="A25" s="182" t="str">
        <f>'Master Data'!B41</f>
        <v/>
      </c>
      <c r="B25" s="183" t="str">
        <f>'Master Data'!C41</f>
        <v/>
      </c>
      <c r="C25" s="182" t="str">
        <f>'Master Data'!$C$8</f>
        <v/>
      </c>
      <c r="D25" s="184" t="s">
        <v>196</v>
      </c>
      <c r="E25" s="184" t="s">
        <v>196</v>
      </c>
      <c r="F25" s="184" t="s">
        <v>196</v>
      </c>
      <c r="G25" s="184" t="s">
        <v>196</v>
      </c>
      <c r="H25" s="184" t="s">
        <v>196</v>
      </c>
      <c r="I25" s="184" t="s">
        <v>196</v>
      </c>
      <c r="J25" s="184" t="s">
        <v>196</v>
      </c>
      <c r="K25" s="184" t="s">
        <v>196</v>
      </c>
      <c r="L25" s="184" t="s">
        <v>196</v>
      </c>
      <c r="M25" s="184" t="s">
        <v>196</v>
      </c>
      <c r="N25" s="184" t="s">
        <v>196</v>
      </c>
      <c r="O25" s="184" t="s">
        <v>196</v>
      </c>
      <c r="P25" s="184" t="s">
        <v>196</v>
      </c>
      <c r="Q25" s="184" t="s">
        <v>196</v>
      </c>
      <c r="R25" s="184" t="s">
        <v>196</v>
      </c>
      <c r="S25" s="184" t="s">
        <v>196</v>
      </c>
      <c r="T25" s="186">
        <f t="shared" si="1"/>
        <v>16</v>
      </c>
      <c r="U25" s="186">
        <f t="shared" si="2"/>
        <v>0</v>
      </c>
      <c r="V25" s="186">
        <f t="shared" si="3"/>
        <v>0</v>
      </c>
      <c r="W25" s="185">
        <f t="shared" si="6"/>
        <v>0</v>
      </c>
      <c r="X25" s="186">
        <f t="shared" si="4"/>
        <v>100</v>
      </c>
      <c r="Y25" s="188" t="str">
        <f t="shared" si="5"/>
        <v>OK</v>
      </c>
      <c r="AA25" s="171"/>
    </row>
    <row r="26" ht="18.0" customHeight="1">
      <c r="A26" s="182" t="str">
        <f>'Master Data'!B42</f>
        <v/>
      </c>
      <c r="B26" s="183" t="str">
        <f>'Master Data'!C42</f>
        <v/>
      </c>
      <c r="C26" s="182" t="str">
        <f>'Master Data'!$C$8</f>
        <v/>
      </c>
      <c r="D26" s="184" t="s">
        <v>196</v>
      </c>
      <c r="E26" s="184" t="s">
        <v>196</v>
      </c>
      <c r="F26" s="184" t="s">
        <v>197</v>
      </c>
      <c r="G26" s="184" t="s">
        <v>196</v>
      </c>
      <c r="H26" s="184" t="s">
        <v>48</v>
      </c>
      <c r="I26" s="184" t="s">
        <v>196</v>
      </c>
      <c r="J26" s="184" t="s">
        <v>196</v>
      </c>
      <c r="K26" s="184" t="s">
        <v>196</v>
      </c>
      <c r="L26" s="184" t="s">
        <v>196</v>
      </c>
      <c r="M26" s="184" t="s">
        <v>196</v>
      </c>
      <c r="N26" s="184" t="s">
        <v>196</v>
      </c>
      <c r="O26" s="184" t="s">
        <v>196</v>
      </c>
      <c r="P26" s="184" t="s">
        <v>196</v>
      </c>
      <c r="Q26" s="184" t="s">
        <v>196</v>
      </c>
      <c r="R26" s="184" t="s">
        <v>196</v>
      </c>
      <c r="S26" s="184" t="s">
        <v>196</v>
      </c>
      <c r="T26" s="186">
        <f t="shared" si="1"/>
        <v>14</v>
      </c>
      <c r="U26" s="186">
        <f t="shared" si="2"/>
        <v>1</v>
      </c>
      <c r="V26" s="186">
        <f t="shared" si="3"/>
        <v>0</v>
      </c>
      <c r="W26" s="185">
        <f t="shared" si="6"/>
        <v>1</v>
      </c>
      <c r="X26" s="186">
        <f t="shared" si="4"/>
        <v>93.75</v>
      </c>
      <c r="Y26" s="188" t="str">
        <f t="shared" si="5"/>
        <v>OK</v>
      </c>
      <c r="AA26" s="171"/>
    </row>
    <row r="27" ht="18.0" customHeight="1">
      <c r="A27" s="182" t="str">
        <f>'Master Data'!B43</f>
        <v/>
      </c>
      <c r="B27" s="183" t="str">
        <f>'Master Data'!C43</f>
        <v/>
      </c>
      <c r="C27" s="182" t="str">
        <f>'Master Data'!$C$8</f>
        <v/>
      </c>
      <c r="D27" s="184" t="s">
        <v>196</v>
      </c>
      <c r="E27" s="184" t="s">
        <v>196</v>
      </c>
      <c r="F27" s="184" t="s">
        <v>196</v>
      </c>
      <c r="G27" s="184" t="s">
        <v>197</v>
      </c>
      <c r="H27" s="184" t="s">
        <v>196</v>
      </c>
      <c r="I27" s="184" t="s">
        <v>196</v>
      </c>
      <c r="J27" s="184" t="s">
        <v>196</v>
      </c>
      <c r="K27" s="184" t="s">
        <v>196</v>
      </c>
      <c r="L27" s="184" t="s">
        <v>196</v>
      </c>
      <c r="M27" s="184" t="s">
        <v>196</v>
      </c>
      <c r="N27" s="184" t="s">
        <v>196</v>
      </c>
      <c r="O27" s="184" t="s">
        <v>196</v>
      </c>
      <c r="P27" s="184" t="s">
        <v>196</v>
      </c>
      <c r="Q27" s="184" t="s">
        <v>196</v>
      </c>
      <c r="R27" s="184" t="s">
        <v>196</v>
      </c>
      <c r="S27" s="184" t="s">
        <v>196</v>
      </c>
      <c r="T27" s="186">
        <f t="shared" si="1"/>
        <v>15</v>
      </c>
      <c r="U27" s="186">
        <f t="shared" si="2"/>
        <v>0</v>
      </c>
      <c r="V27" s="186">
        <f t="shared" si="3"/>
        <v>0</v>
      </c>
      <c r="W27" s="185">
        <f t="shared" si="6"/>
        <v>1</v>
      </c>
      <c r="X27" s="186">
        <f t="shared" si="4"/>
        <v>93.75</v>
      </c>
      <c r="Y27" s="188" t="str">
        <f t="shared" si="5"/>
        <v>OK</v>
      </c>
      <c r="AA27" s="171"/>
    </row>
    <row r="28" ht="18.0" customHeight="1">
      <c r="A28" s="182" t="str">
        <f>'Master Data'!B44</f>
        <v/>
      </c>
      <c r="B28" s="183" t="str">
        <f>'Master Data'!C44</f>
        <v/>
      </c>
      <c r="C28" s="182" t="str">
        <f>'Master Data'!$C$8</f>
        <v/>
      </c>
      <c r="D28" s="184" t="s">
        <v>196</v>
      </c>
      <c r="E28" s="184" t="s">
        <v>196</v>
      </c>
      <c r="F28" s="184" t="s">
        <v>196</v>
      </c>
      <c r="G28" s="184" t="s">
        <v>196</v>
      </c>
      <c r="H28" s="184" t="s">
        <v>196</v>
      </c>
      <c r="I28" s="184" t="s">
        <v>196</v>
      </c>
      <c r="J28" s="184" t="s">
        <v>196</v>
      </c>
      <c r="K28" s="184" t="s">
        <v>196</v>
      </c>
      <c r="L28" s="184" t="s">
        <v>196</v>
      </c>
      <c r="M28" s="184" t="s">
        <v>196</v>
      </c>
      <c r="N28" s="184" t="s">
        <v>196</v>
      </c>
      <c r="O28" s="184" t="s">
        <v>196</v>
      </c>
      <c r="P28" s="184" t="s">
        <v>196</v>
      </c>
      <c r="Q28" s="184" t="s">
        <v>196</v>
      </c>
      <c r="R28" s="184" t="s">
        <v>196</v>
      </c>
      <c r="S28" s="184" t="s">
        <v>196</v>
      </c>
      <c r="T28" s="186">
        <f t="shared" si="1"/>
        <v>16</v>
      </c>
      <c r="U28" s="186">
        <f t="shared" si="2"/>
        <v>0</v>
      </c>
      <c r="V28" s="186">
        <f t="shared" si="3"/>
        <v>0</v>
      </c>
      <c r="W28" s="185">
        <f t="shared" si="6"/>
        <v>0</v>
      </c>
      <c r="X28" s="186">
        <f t="shared" si="4"/>
        <v>100</v>
      </c>
      <c r="Y28" s="188" t="str">
        <f t="shared" si="5"/>
        <v>OK</v>
      </c>
      <c r="AA28" s="171"/>
    </row>
    <row r="29" ht="18.0" customHeight="1">
      <c r="A29" s="182" t="str">
        <f>'Master Data'!B45</f>
        <v/>
      </c>
      <c r="B29" s="183" t="str">
        <f>'Master Data'!C45</f>
        <v/>
      </c>
      <c r="C29" s="182" t="str">
        <f>'Master Data'!$C$8</f>
        <v/>
      </c>
      <c r="D29" s="184" t="s">
        <v>196</v>
      </c>
      <c r="E29" s="184" t="s">
        <v>196</v>
      </c>
      <c r="F29" s="184" t="s">
        <v>198</v>
      </c>
      <c r="G29" s="184" t="s">
        <v>196</v>
      </c>
      <c r="H29" s="184" t="s">
        <v>196</v>
      </c>
      <c r="I29" s="184" t="s">
        <v>196</v>
      </c>
      <c r="J29" s="184" t="s">
        <v>196</v>
      </c>
      <c r="K29" s="184" t="s">
        <v>196</v>
      </c>
      <c r="L29" s="184" t="s">
        <v>196</v>
      </c>
      <c r="M29" s="184" t="s">
        <v>196</v>
      </c>
      <c r="N29" s="184" t="s">
        <v>198</v>
      </c>
      <c r="O29" s="184" t="s">
        <v>196</v>
      </c>
      <c r="P29" s="184" t="s">
        <v>196</v>
      </c>
      <c r="Q29" s="184" t="s">
        <v>196</v>
      </c>
      <c r="R29" s="184" t="s">
        <v>196</v>
      </c>
      <c r="S29" s="184" t="s">
        <v>196</v>
      </c>
      <c r="T29" s="186">
        <f t="shared" si="1"/>
        <v>14</v>
      </c>
      <c r="U29" s="186">
        <f t="shared" si="2"/>
        <v>0</v>
      </c>
      <c r="V29" s="186">
        <f t="shared" si="3"/>
        <v>2</v>
      </c>
      <c r="W29" s="185">
        <f t="shared" si="6"/>
        <v>0</v>
      </c>
      <c r="X29" s="186">
        <f t="shared" si="4"/>
        <v>100</v>
      </c>
      <c r="Y29" s="188" t="str">
        <f t="shared" si="5"/>
        <v>OK</v>
      </c>
      <c r="AA29" s="171"/>
    </row>
    <row r="30" ht="18.0" customHeight="1">
      <c r="A30" s="182" t="str">
        <f>'Master Data'!B46</f>
        <v/>
      </c>
      <c r="B30" s="183" t="str">
        <f>'Master Data'!C46</f>
        <v/>
      </c>
      <c r="C30" s="182" t="str">
        <f>'Master Data'!$C$8</f>
        <v/>
      </c>
      <c r="D30" s="184" t="s">
        <v>196</v>
      </c>
      <c r="E30" s="184" t="s">
        <v>196</v>
      </c>
      <c r="F30" s="184" t="s">
        <v>196</v>
      </c>
      <c r="G30" s="184" t="s">
        <v>196</v>
      </c>
      <c r="H30" s="184" t="s">
        <v>196</v>
      </c>
      <c r="I30" s="184" t="s">
        <v>196</v>
      </c>
      <c r="J30" s="184" t="s">
        <v>196</v>
      </c>
      <c r="K30" s="184" t="s">
        <v>196</v>
      </c>
      <c r="L30" s="184" t="s">
        <v>196</v>
      </c>
      <c r="M30" s="184" t="s">
        <v>196</v>
      </c>
      <c r="N30" s="184" t="s">
        <v>196</v>
      </c>
      <c r="O30" s="184" t="s">
        <v>196</v>
      </c>
      <c r="P30" s="184" t="s">
        <v>196</v>
      </c>
      <c r="Q30" s="184" t="s">
        <v>196</v>
      </c>
      <c r="R30" s="184" t="s">
        <v>196</v>
      </c>
      <c r="S30" s="184" t="s">
        <v>196</v>
      </c>
      <c r="T30" s="186">
        <f t="shared" si="1"/>
        <v>16</v>
      </c>
      <c r="U30" s="186">
        <f t="shared" si="2"/>
        <v>0</v>
      </c>
      <c r="V30" s="186">
        <f t="shared" si="3"/>
        <v>0</v>
      </c>
      <c r="W30" s="185">
        <f t="shared" si="6"/>
        <v>0</v>
      </c>
      <c r="X30" s="186">
        <f t="shared" si="4"/>
        <v>100</v>
      </c>
      <c r="Y30" s="188" t="str">
        <f t="shared" si="5"/>
        <v>OK</v>
      </c>
      <c r="AA30" s="171"/>
    </row>
    <row r="31" ht="18.0" customHeight="1">
      <c r="A31" s="182" t="str">
        <f>'Master Data'!B47</f>
        <v/>
      </c>
      <c r="B31" s="183" t="str">
        <f>'Master Data'!C47</f>
        <v/>
      </c>
      <c r="C31" s="182" t="str">
        <f>'Master Data'!$C$8</f>
        <v/>
      </c>
      <c r="D31" s="184" t="s">
        <v>196</v>
      </c>
      <c r="E31" s="184" t="s">
        <v>196</v>
      </c>
      <c r="F31" s="184" t="s">
        <v>196</v>
      </c>
      <c r="G31" s="184" t="s">
        <v>196</v>
      </c>
      <c r="H31" s="184" t="s">
        <v>196</v>
      </c>
      <c r="I31" s="184" t="s">
        <v>196</v>
      </c>
      <c r="J31" s="184" t="s">
        <v>196</v>
      </c>
      <c r="K31" s="184" t="s">
        <v>196</v>
      </c>
      <c r="L31" s="184" t="s">
        <v>196</v>
      </c>
      <c r="M31" s="184" t="s">
        <v>196</v>
      </c>
      <c r="N31" s="184" t="s">
        <v>196</v>
      </c>
      <c r="O31" s="184" t="s">
        <v>196</v>
      </c>
      <c r="P31" s="184" t="s">
        <v>196</v>
      </c>
      <c r="Q31" s="184" t="s">
        <v>196</v>
      </c>
      <c r="R31" s="184" t="s">
        <v>196</v>
      </c>
      <c r="S31" s="184" t="s">
        <v>196</v>
      </c>
      <c r="T31" s="186">
        <f t="shared" si="1"/>
        <v>16</v>
      </c>
      <c r="U31" s="186">
        <f t="shared" si="2"/>
        <v>0</v>
      </c>
      <c r="V31" s="186">
        <f t="shared" si="3"/>
        <v>0</v>
      </c>
      <c r="W31" s="185">
        <f t="shared" si="6"/>
        <v>0</v>
      </c>
      <c r="X31" s="186">
        <f t="shared" si="4"/>
        <v>100</v>
      </c>
      <c r="Y31" s="188" t="str">
        <f t="shared" si="5"/>
        <v>OK</v>
      </c>
      <c r="AA31" s="171"/>
    </row>
    <row r="32" ht="18.0" customHeight="1">
      <c r="A32" s="182" t="str">
        <f>'Master Data'!B48</f>
        <v/>
      </c>
      <c r="B32" s="183" t="str">
        <f>'Master Data'!C48</f>
        <v/>
      </c>
      <c r="C32" s="182" t="str">
        <f>'Master Data'!$C$8</f>
        <v/>
      </c>
      <c r="D32" s="184" t="s">
        <v>197</v>
      </c>
      <c r="E32" s="184" t="s">
        <v>197</v>
      </c>
      <c r="F32" s="184" t="s">
        <v>196</v>
      </c>
      <c r="G32" s="184" t="s">
        <v>196</v>
      </c>
      <c r="H32" s="184" t="s">
        <v>196</v>
      </c>
      <c r="I32" s="184" t="s">
        <v>196</v>
      </c>
      <c r="J32" s="184" t="s">
        <v>196</v>
      </c>
      <c r="K32" s="184" t="s">
        <v>196</v>
      </c>
      <c r="L32" s="184" t="s">
        <v>196</v>
      </c>
      <c r="M32" s="184" t="s">
        <v>196</v>
      </c>
      <c r="N32" s="184" t="s">
        <v>196</v>
      </c>
      <c r="O32" s="184" t="s">
        <v>196</v>
      </c>
      <c r="P32" s="184" t="s">
        <v>196</v>
      </c>
      <c r="Q32" s="184" t="s">
        <v>196</v>
      </c>
      <c r="R32" s="184" t="s">
        <v>196</v>
      </c>
      <c r="S32" s="184" t="s">
        <v>196</v>
      </c>
      <c r="T32" s="186">
        <f t="shared" si="1"/>
        <v>14</v>
      </c>
      <c r="U32" s="186">
        <f t="shared" si="2"/>
        <v>0</v>
      </c>
      <c r="V32" s="186">
        <f t="shared" si="3"/>
        <v>0</v>
      </c>
      <c r="W32" s="185">
        <f t="shared" si="6"/>
        <v>2</v>
      </c>
      <c r="X32" s="186">
        <f t="shared" si="4"/>
        <v>87.5</v>
      </c>
      <c r="Y32" s="188" t="str">
        <f t="shared" si="5"/>
        <v>OK</v>
      </c>
      <c r="AA32" s="171"/>
    </row>
    <row r="33" ht="18.0" customHeight="1">
      <c r="A33" s="182" t="str">
        <f>'Master Data'!B49</f>
        <v/>
      </c>
      <c r="B33" s="183" t="str">
        <f>'Master Data'!C49</f>
        <v/>
      </c>
      <c r="C33" s="182" t="str">
        <f>'Master Data'!$C$8</f>
        <v/>
      </c>
      <c r="D33" s="184" t="s">
        <v>196</v>
      </c>
      <c r="E33" s="184" t="s">
        <v>197</v>
      </c>
      <c r="F33" s="184" t="s">
        <v>196</v>
      </c>
      <c r="G33" s="184" t="s">
        <v>196</v>
      </c>
      <c r="H33" s="184" t="s">
        <v>196</v>
      </c>
      <c r="I33" s="184" t="s">
        <v>196</v>
      </c>
      <c r="J33" s="184" t="s">
        <v>196</v>
      </c>
      <c r="K33" s="184" t="s">
        <v>196</v>
      </c>
      <c r="L33" s="184" t="s">
        <v>196</v>
      </c>
      <c r="M33" s="184" t="s">
        <v>196</v>
      </c>
      <c r="N33" s="184" t="s">
        <v>197</v>
      </c>
      <c r="O33" s="184" t="s">
        <v>196</v>
      </c>
      <c r="P33" s="184" t="s">
        <v>196</v>
      </c>
      <c r="Q33" s="184" t="s">
        <v>196</v>
      </c>
      <c r="R33" s="184" t="s">
        <v>196</v>
      </c>
      <c r="S33" s="184" t="s">
        <v>196</v>
      </c>
      <c r="T33" s="186">
        <f t="shared" si="1"/>
        <v>14</v>
      </c>
      <c r="U33" s="186">
        <f t="shared" si="2"/>
        <v>0</v>
      </c>
      <c r="V33" s="186">
        <f t="shared" si="3"/>
        <v>0</v>
      </c>
      <c r="W33" s="185">
        <f t="shared" si="6"/>
        <v>2</v>
      </c>
      <c r="X33" s="186">
        <f t="shared" si="4"/>
        <v>87.5</v>
      </c>
      <c r="Y33" s="188" t="str">
        <f t="shared" si="5"/>
        <v>OK</v>
      </c>
      <c r="AA33" s="171"/>
    </row>
    <row r="34" ht="18.0" customHeight="1">
      <c r="A34" s="182" t="str">
        <f>'Master Data'!B50</f>
        <v/>
      </c>
      <c r="B34" s="183" t="str">
        <f>'Master Data'!C50</f>
        <v/>
      </c>
      <c r="C34" s="182" t="str">
        <f>'Master Data'!$C$8</f>
        <v/>
      </c>
      <c r="D34" s="184" t="s">
        <v>196</v>
      </c>
      <c r="E34" s="184" t="s">
        <v>196</v>
      </c>
      <c r="F34" s="184" t="s">
        <v>196</v>
      </c>
      <c r="G34" s="184" t="s">
        <v>196</v>
      </c>
      <c r="H34" s="184" t="s">
        <v>196</v>
      </c>
      <c r="I34" s="184" t="s">
        <v>196</v>
      </c>
      <c r="J34" s="184" t="s">
        <v>196</v>
      </c>
      <c r="K34" s="184" t="s">
        <v>196</v>
      </c>
      <c r="L34" s="184" t="s">
        <v>196</v>
      </c>
      <c r="M34" s="184" t="s">
        <v>196</v>
      </c>
      <c r="N34" s="184" t="s">
        <v>196</v>
      </c>
      <c r="O34" s="184" t="s">
        <v>196</v>
      </c>
      <c r="P34" s="184" t="s">
        <v>196</v>
      </c>
      <c r="Q34" s="184" t="s">
        <v>196</v>
      </c>
      <c r="R34" s="184" t="s">
        <v>196</v>
      </c>
      <c r="S34" s="184" t="s">
        <v>196</v>
      </c>
      <c r="T34" s="186">
        <f t="shared" si="1"/>
        <v>16</v>
      </c>
      <c r="U34" s="186">
        <f t="shared" si="2"/>
        <v>0</v>
      </c>
      <c r="V34" s="186">
        <f t="shared" si="3"/>
        <v>0</v>
      </c>
      <c r="W34" s="185">
        <f t="shared" si="6"/>
        <v>0</v>
      </c>
      <c r="X34" s="186">
        <f t="shared" si="4"/>
        <v>100</v>
      </c>
      <c r="Y34" s="188" t="str">
        <f t="shared" si="5"/>
        <v>OK</v>
      </c>
      <c r="AA34" s="171"/>
    </row>
    <row r="35" ht="18.0" customHeight="1">
      <c r="A35" s="182" t="str">
        <f>'Master Data'!B51</f>
        <v/>
      </c>
      <c r="B35" s="183" t="str">
        <f>'Master Data'!C51</f>
        <v/>
      </c>
      <c r="C35" s="182" t="str">
        <f>'Master Data'!$C$8</f>
        <v/>
      </c>
      <c r="D35" s="184" t="s">
        <v>196</v>
      </c>
      <c r="E35" s="184" t="s">
        <v>196</v>
      </c>
      <c r="F35" s="184" t="s">
        <v>197</v>
      </c>
      <c r="G35" s="184" t="s">
        <v>196</v>
      </c>
      <c r="H35" s="184" t="s">
        <v>197</v>
      </c>
      <c r="I35" s="184" t="s">
        <v>196</v>
      </c>
      <c r="J35" s="184" t="s">
        <v>196</v>
      </c>
      <c r="K35" s="184" t="s">
        <v>197</v>
      </c>
      <c r="L35" s="184" t="s">
        <v>197</v>
      </c>
      <c r="M35" s="184" t="s">
        <v>197</v>
      </c>
      <c r="N35" s="184" t="s">
        <v>197</v>
      </c>
      <c r="O35" s="184" t="s">
        <v>197</v>
      </c>
      <c r="P35" s="184" t="s">
        <v>197</v>
      </c>
      <c r="Q35" s="184" t="s">
        <v>197</v>
      </c>
      <c r="R35" s="184" t="s">
        <v>197</v>
      </c>
      <c r="S35" s="184" t="s">
        <v>197</v>
      </c>
      <c r="T35" s="186">
        <f t="shared" si="1"/>
        <v>5</v>
      </c>
      <c r="U35" s="186">
        <f t="shared" si="2"/>
        <v>0</v>
      </c>
      <c r="V35" s="186">
        <f t="shared" si="3"/>
        <v>0</v>
      </c>
      <c r="W35" s="185">
        <f t="shared" si="6"/>
        <v>11</v>
      </c>
      <c r="X35" s="186">
        <f t="shared" si="4"/>
        <v>0</v>
      </c>
      <c r="Y35" s="188" t="str">
        <f t="shared" si="5"/>
        <v>TIDAK BISA UAS</v>
      </c>
      <c r="AA35" s="171"/>
    </row>
    <row r="36" ht="18.0" customHeight="1">
      <c r="A36" s="182" t="str">
        <f>'Master Data'!B52</f>
        <v/>
      </c>
      <c r="B36" s="183" t="str">
        <f>'Master Data'!C52</f>
        <v/>
      </c>
      <c r="C36" s="182" t="str">
        <f>'Master Data'!$C$8</f>
        <v/>
      </c>
      <c r="D36" s="184" t="s">
        <v>196</v>
      </c>
      <c r="E36" s="184" t="s">
        <v>196</v>
      </c>
      <c r="F36" s="184" t="s">
        <v>196</v>
      </c>
      <c r="G36" s="184" t="s">
        <v>196</v>
      </c>
      <c r="H36" s="184" t="s">
        <v>196</v>
      </c>
      <c r="I36" s="184" t="s">
        <v>196</v>
      </c>
      <c r="J36" s="184" t="s">
        <v>196</v>
      </c>
      <c r="K36" s="184" t="s">
        <v>196</v>
      </c>
      <c r="L36" s="184" t="s">
        <v>196</v>
      </c>
      <c r="M36" s="184" t="s">
        <v>196</v>
      </c>
      <c r="N36" s="184" t="s">
        <v>196</v>
      </c>
      <c r="O36" s="184" t="s">
        <v>196</v>
      </c>
      <c r="P36" s="184" t="s">
        <v>196</v>
      </c>
      <c r="Q36" s="184" t="s">
        <v>196</v>
      </c>
      <c r="R36" s="184" t="s">
        <v>196</v>
      </c>
      <c r="S36" s="184" t="s">
        <v>196</v>
      </c>
      <c r="T36" s="186">
        <f t="shared" si="1"/>
        <v>16</v>
      </c>
      <c r="U36" s="186">
        <f t="shared" si="2"/>
        <v>0</v>
      </c>
      <c r="V36" s="186">
        <f t="shared" si="3"/>
        <v>0</v>
      </c>
      <c r="W36" s="185">
        <f t="shared" si="6"/>
        <v>0</v>
      </c>
      <c r="X36" s="186">
        <f t="shared" si="4"/>
        <v>100</v>
      </c>
      <c r="Y36" s="188" t="str">
        <f t="shared" si="5"/>
        <v>OK</v>
      </c>
      <c r="AA36" s="171"/>
    </row>
    <row r="37" ht="18.0" customHeight="1">
      <c r="A37" s="182" t="str">
        <f>'Master Data'!B53</f>
        <v/>
      </c>
      <c r="B37" s="183" t="str">
        <f>'Master Data'!C53</f>
        <v/>
      </c>
      <c r="C37" s="182" t="str">
        <f>'Master Data'!$C$8</f>
        <v/>
      </c>
      <c r="D37" s="184" t="s">
        <v>196</v>
      </c>
      <c r="E37" s="184" t="s">
        <v>196</v>
      </c>
      <c r="F37" s="184" t="s">
        <v>196</v>
      </c>
      <c r="G37" s="184" t="s">
        <v>196</v>
      </c>
      <c r="H37" s="184" t="s">
        <v>196</v>
      </c>
      <c r="I37" s="184" t="s">
        <v>196</v>
      </c>
      <c r="J37" s="184" t="s">
        <v>196</v>
      </c>
      <c r="K37" s="184" t="s">
        <v>196</v>
      </c>
      <c r="L37" s="184" t="s">
        <v>196</v>
      </c>
      <c r="M37" s="184" t="s">
        <v>196</v>
      </c>
      <c r="N37" s="184" t="s">
        <v>196</v>
      </c>
      <c r="O37" s="184" t="s">
        <v>196</v>
      </c>
      <c r="P37" s="184" t="s">
        <v>196</v>
      </c>
      <c r="Q37" s="184" t="s">
        <v>196</v>
      </c>
      <c r="R37" s="184" t="s">
        <v>196</v>
      </c>
      <c r="S37" s="184" t="s">
        <v>196</v>
      </c>
      <c r="T37" s="186">
        <f t="shared" si="1"/>
        <v>16</v>
      </c>
      <c r="U37" s="186">
        <f t="shared" si="2"/>
        <v>0</v>
      </c>
      <c r="V37" s="186">
        <f t="shared" si="3"/>
        <v>0</v>
      </c>
      <c r="W37" s="185">
        <f t="shared" si="6"/>
        <v>0</v>
      </c>
      <c r="X37" s="186">
        <f t="shared" si="4"/>
        <v>100</v>
      </c>
      <c r="Y37" s="188" t="str">
        <f t="shared" si="5"/>
        <v>OK</v>
      </c>
      <c r="AA37" s="171"/>
    </row>
    <row r="38" ht="13.5" customHeight="1">
      <c r="A38" s="182" t="str">
        <f>'Master Data'!B54</f>
        <v/>
      </c>
      <c r="B38" s="183" t="str">
        <f>'Master Data'!C54</f>
        <v/>
      </c>
      <c r="C38" s="182" t="str">
        <f>'Master Data'!$C$8</f>
        <v/>
      </c>
      <c r="D38" s="184" t="s">
        <v>196</v>
      </c>
      <c r="E38" s="184" t="s">
        <v>196</v>
      </c>
      <c r="F38" s="184" t="s">
        <v>196</v>
      </c>
      <c r="G38" s="184" t="s">
        <v>196</v>
      </c>
      <c r="H38" s="184" t="s">
        <v>196</v>
      </c>
      <c r="I38" s="184" t="s">
        <v>196</v>
      </c>
      <c r="J38" s="184" t="s">
        <v>196</v>
      </c>
      <c r="K38" s="184" t="s">
        <v>196</v>
      </c>
      <c r="L38" s="184" t="s">
        <v>196</v>
      </c>
      <c r="M38" s="184" t="s">
        <v>196</v>
      </c>
      <c r="N38" s="184" t="s">
        <v>196</v>
      </c>
      <c r="O38" s="184" t="s">
        <v>196</v>
      </c>
      <c r="P38" s="184" t="s">
        <v>196</v>
      </c>
      <c r="Q38" s="184" t="s">
        <v>196</v>
      </c>
      <c r="R38" s="184" t="s">
        <v>196</v>
      </c>
      <c r="S38" s="184" t="s">
        <v>196</v>
      </c>
      <c r="T38" s="186">
        <f t="shared" si="1"/>
        <v>16</v>
      </c>
      <c r="U38" s="186">
        <f t="shared" si="2"/>
        <v>0</v>
      </c>
      <c r="V38" s="186">
        <f t="shared" si="3"/>
        <v>0</v>
      </c>
      <c r="W38" s="185">
        <f t="shared" si="6"/>
        <v>0</v>
      </c>
      <c r="X38" s="186">
        <f t="shared" si="4"/>
        <v>100</v>
      </c>
      <c r="Y38" s="188" t="str">
        <f t="shared" si="5"/>
        <v>OK</v>
      </c>
      <c r="AA38" s="171"/>
    </row>
    <row r="39" ht="13.5" customHeight="1">
      <c r="A39" s="182" t="str">
        <f>'Master Data'!B55</f>
        <v/>
      </c>
      <c r="B39" s="183" t="str">
        <f>'Master Data'!C55</f>
        <v/>
      </c>
      <c r="C39" s="182" t="str">
        <f>'Master Data'!$C$8</f>
        <v/>
      </c>
      <c r="D39" s="184" t="s">
        <v>196</v>
      </c>
      <c r="E39" s="184" t="s">
        <v>196</v>
      </c>
      <c r="F39" s="184" t="s">
        <v>196</v>
      </c>
      <c r="G39" s="184" t="s">
        <v>196</v>
      </c>
      <c r="H39" s="184" t="s">
        <v>196</v>
      </c>
      <c r="I39" s="184" t="s">
        <v>196</v>
      </c>
      <c r="J39" s="184" t="s">
        <v>196</v>
      </c>
      <c r="K39" s="184" t="s">
        <v>196</v>
      </c>
      <c r="L39" s="184" t="s">
        <v>196</v>
      </c>
      <c r="M39" s="184" t="s">
        <v>196</v>
      </c>
      <c r="N39" s="184" t="s">
        <v>196</v>
      </c>
      <c r="O39" s="184" t="s">
        <v>196</v>
      </c>
      <c r="P39" s="184" t="s">
        <v>196</v>
      </c>
      <c r="Q39" s="184" t="s">
        <v>196</v>
      </c>
      <c r="R39" s="184" t="s">
        <v>196</v>
      </c>
      <c r="S39" s="184" t="s">
        <v>196</v>
      </c>
      <c r="T39" s="186">
        <f t="shared" si="1"/>
        <v>16</v>
      </c>
      <c r="U39" s="186">
        <f t="shared" si="2"/>
        <v>0</v>
      </c>
      <c r="V39" s="186">
        <f t="shared" si="3"/>
        <v>0</v>
      </c>
      <c r="W39" s="185">
        <f t="shared" si="6"/>
        <v>0</v>
      </c>
      <c r="X39" s="186">
        <f t="shared" si="4"/>
        <v>100</v>
      </c>
      <c r="Y39" s="188" t="str">
        <f t="shared" si="5"/>
        <v>OK</v>
      </c>
      <c r="AA39" s="171"/>
    </row>
    <row r="40" ht="13.5" customHeight="1">
      <c r="A40" s="182" t="str">
        <f>'Master Data'!B56</f>
        <v/>
      </c>
      <c r="B40" s="183" t="str">
        <f>'Master Data'!C56</f>
        <v/>
      </c>
      <c r="C40" s="182" t="str">
        <f>'Master Data'!$C$8</f>
        <v/>
      </c>
      <c r="D40" s="184" t="s">
        <v>196</v>
      </c>
      <c r="E40" s="184" t="s">
        <v>196</v>
      </c>
      <c r="F40" s="184" t="s">
        <v>196</v>
      </c>
      <c r="G40" s="184" t="s">
        <v>196</v>
      </c>
      <c r="H40" s="184" t="s">
        <v>196</v>
      </c>
      <c r="I40" s="184" t="s">
        <v>196</v>
      </c>
      <c r="J40" s="184" t="s">
        <v>196</v>
      </c>
      <c r="K40" s="184" t="s">
        <v>196</v>
      </c>
      <c r="L40" s="184" t="s">
        <v>196</v>
      </c>
      <c r="M40" s="184" t="s">
        <v>196</v>
      </c>
      <c r="N40" s="184" t="s">
        <v>196</v>
      </c>
      <c r="O40" s="184" t="s">
        <v>196</v>
      </c>
      <c r="P40" s="184" t="s">
        <v>196</v>
      </c>
      <c r="Q40" s="184" t="s">
        <v>196</v>
      </c>
      <c r="R40" s="184" t="s">
        <v>196</v>
      </c>
      <c r="S40" s="184" t="s">
        <v>196</v>
      </c>
      <c r="T40" s="186">
        <f t="shared" si="1"/>
        <v>16</v>
      </c>
      <c r="U40" s="186">
        <f t="shared" si="2"/>
        <v>0</v>
      </c>
      <c r="V40" s="186">
        <f t="shared" si="3"/>
        <v>0</v>
      </c>
      <c r="W40" s="185">
        <f t="shared" si="6"/>
        <v>0</v>
      </c>
      <c r="X40" s="186">
        <f t="shared" si="4"/>
        <v>100</v>
      </c>
      <c r="Y40" s="188" t="str">
        <f t="shared" si="5"/>
        <v>OK</v>
      </c>
      <c r="AA40" s="171"/>
    </row>
    <row r="41" ht="13.5" customHeight="1">
      <c r="A41" s="182" t="str">
        <f>'Master Data'!B57</f>
        <v/>
      </c>
      <c r="B41" s="183" t="str">
        <f>'Master Data'!C57</f>
        <v/>
      </c>
      <c r="C41" s="182" t="str">
        <f>'Master Data'!$C$8</f>
        <v/>
      </c>
      <c r="D41" s="184" t="s">
        <v>196</v>
      </c>
      <c r="E41" s="184" t="s">
        <v>196</v>
      </c>
      <c r="F41" s="184" t="s">
        <v>196</v>
      </c>
      <c r="G41" s="184" t="s">
        <v>196</v>
      </c>
      <c r="H41" s="184" t="s">
        <v>196</v>
      </c>
      <c r="I41" s="184" t="s">
        <v>196</v>
      </c>
      <c r="J41" s="184" t="s">
        <v>196</v>
      </c>
      <c r="K41" s="184" t="s">
        <v>196</v>
      </c>
      <c r="L41" s="184" t="s">
        <v>196</v>
      </c>
      <c r="M41" s="184" t="s">
        <v>196</v>
      </c>
      <c r="N41" s="184" t="s">
        <v>196</v>
      </c>
      <c r="O41" s="184" t="s">
        <v>196</v>
      </c>
      <c r="P41" s="184" t="s">
        <v>196</v>
      </c>
      <c r="Q41" s="184" t="s">
        <v>196</v>
      </c>
      <c r="R41" s="184" t="s">
        <v>196</v>
      </c>
      <c r="S41" s="184" t="s">
        <v>196</v>
      </c>
      <c r="T41" s="186">
        <f t="shared" si="1"/>
        <v>16</v>
      </c>
      <c r="U41" s="186">
        <f t="shared" si="2"/>
        <v>0</v>
      </c>
      <c r="V41" s="186">
        <f t="shared" si="3"/>
        <v>0</v>
      </c>
      <c r="W41" s="185">
        <f t="shared" si="6"/>
        <v>0</v>
      </c>
      <c r="X41" s="186">
        <f t="shared" si="4"/>
        <v>100</v>
      </c>
      <c r="Y41" s="188" t="str">
        <f t="shared" si="5"/>
        <v>OK</v>
      </c>
      <c r="AA41" s="171"/>
    </row>
    <row r="42" ht="13.5" customHeight="1">
      <c r="A42" s="182" t="str">
        <f>'Master Data'!B58</f>
        <v/>
      </c>
      <c r="B42" s="183" t="str">
        <f>'Master Data'!C58</f>
        <v/>
      </c>
      <c r="C42" s="182" t="str">
        <f>'Master Data'!$C$8</f>
        <v/>
      </c>
      <c r="D42" s="184" t="s">
        <v>196</v>
      </c>
      <c r="E42" s="184" t="s">
        <v>196</v>
      </c>
      <c r="F42" s="184" t="s">
        <v>196</v>
      </c>
      <c r="G42" s="184" t="s">
        <v>196</v>
      </c>
      <c r="H42" s="184" t="s">
        <v>196</v>
      </c>
      <c r="I42" s="184" t="s">
        <v>196</v>
      </c>
      <c r="J42" s="184" t="s">
        <v>196</v>
      </c>
      <c r="K42" s="184" t="s">
        <v>196</v>
      </c>
      <c r="L42" s="184" t="s">
        <v>196</v>
      </c>
      <c r="M42" s="184" t="s">
        <v>196</v>
      </c>
      <c r="N42" s="184" t="s">
        <v>196</v>
      </c>
      <c r="O42" s="184" t="s">
        <v>196</v>
      </c>
      <c r="P42" s="184" t="s">
        <v>196</v>
      </c>
      <c r="Q42" s="184" t="s">
        <v>196</v>
      </c>
      <c r="R42" s="184" t="s">
        <v>196</v>
      </c>
      <c r="S42" s="184" t="s">
        <v>196</v>
      </c>
      <c r="T42" s="186">
        <f t="shared" si="1"/>
        <v>16</v>
      </c>
      <c r="U42" s="186">
        <f t="shared" si="2"/>
        <v>0</v>
      </c>
      <c r="V42" s="186">
        <f t="shared" si="3"/>
        <v>0</v>
      </c>
      <c r="W42" s="185">
        <f t="shared" si="6"/>
        <v>0</v>
      </c>
      <c r="X42" s="186">
        <f t="shared" si="4"/>
        <v>100</v>
      </c>
      <c r="Y42" s="188" t="str">
        <f t="shared" si="5"/>
        <v>OK</v>
      </c>
      <c r="AA42" s="171"/>
    </row>
    <row r="43" ht="13.5" customHeight="1">
      <c r="A43" s="182" t="str">
        <f>'Master Data'!B59</f>
        <v/>
      </c>
      <c r="B43" s="183" t="str">
        <f>'Master Data'!C59</f>
        <v/>
      </c>
      <c r="C43" s="182" t="str">
        <f>'Master Data'!$C$8</f>
        <v/>
      </c>
      <c r="D43" s="184" t="s">
        <v>196</v>
      </c>
      <c r="E43" s="184" t="s">
        <v>196</v>
      </c>
      <c r="F43" s="184" t="s">
        <v>196</v>
      </c>
      <c r="G43" s="184" t="s">
        <v>196</v>
      </c>
      <c r="H43" s="184" t="s">
        <v>196</v>
      </c>
      <c r="I43" s="184" t="s">
        <v>196</v>
      </c>
      <c r="J43" s="184" t="s">
        <v>196</v>
      </c>
      <c r="K43" s="184" t="s">
        <v>196</v>
      </c>
      <c r="L43" s="184" t="s">
        <v>196</v>
      </c>
      <c r="M43" s="184" t="s">
        <v>196</v>
      </c>
      <c r="N43" s="184" t="s">
        <v>196</v>
      </c>
      <c r="O43" s="184" t="s">
        <v>196</v>
      </c>
      <c r="P43" s="184" t="s">
        <v>196</v>
      </c>
      <c r="Q43" s="184" t="s">
        <v>196</v>
      </c>
      <c r="R43" s="184" t="s">
        <v>196</v>
      </c>
      <c r="S43" s="184" t="s">
        <v>196</v>
      </c>
      <c r="T43" s="186">
        <f t="shared" si="1"/>
        <v>16</v>
      </c>
      <c r="U43" s="186">
        <f t="shared" si="2"/>
        <v>0</v>
      </c>
      <c r="V43" s="186">
        <f t="shared" si="3"/>
        <v>0</v>
      </c>
      <c r="W43" s="185">
        <f t="shared" si="6"/>
        <v>0</v>
      </c>
      <c r="X43" s="186">
        <f t="shared" si="4"/>
        <v>100</v>
      </c>
      <c r="Y43" s="188" t="str">
        <f t="shared" si="5"/>
        <v>OK</v>
      </c>
      <c r="AA43" s="171"/>
    </row>
    <row r="44" ht="13.5" customHeight="1">
      <c r="A44" s="182" t="str">
        <f>'Master Data'!B60</f>
        <v/>
      </c>
      <c r="B44" s="183" t="str">
        <f>'Master Data'!C60</f>
        <v/>
      </c>
      <c r="C44" s="182" t="str">
        <f>'Master Data'!$C$8</f>
        <v/>
      </c>
      <c r="D44" s="184" t="s">
        <v>196</v>
      </c>
      <c r="E44" s="184" t="s">
        <v>196</v>
      </c>
      <c r="F44" s="184" t="s">
        <v>196</v>
      </c>
      <c r="G44" s="184" t="s">
        <v>196</v>
      </c>
      <c r="H44" s="184" t="s">
        <v>196</v>
      </c>
      <c r="I44" s="184" t="s">
        <v>196</v>
      </c>
      <c r="J44" s="184" t="s">
        <v>196</v>
      </c>
      <c r="K44" s="184" t="s">
        <v>196</v>
      </c>
      <c r="L44" s="184" t="s">
        <v>196</v>
      </c>
      <c r="M44" s="184" t="s">
        <v>196</v>
      </c>
      <c r="N44" s="184" t="s">
        <v>196</v>
      </c>
      <c r="O44" s="184" t="s">
        <v>196</v>
      </c>
      <c r="P44" s="184" t="s">
        <v>196</v>
      </c>
      <c r="Q44" s="184" t="s">
        <v>196</v>
      </c>
      <c r="R44" s="184" t="s">
        <v>196</v>
      </c>
      <c r="S44" s="184" t="s">
        <v>196</v>
      </c>
      <c r="T44" s="186">
        <f t="shared" si="1"/>
        <v>16</v>
      </c>
      <c r="U44" s="186">
        <f t="shared" si="2"/>
        <v>0</v>
      </c>
      <c r="V44" s="186">
        <f t="shared" si="3"/>
        <v>0</v>
      </c>
      <c r="W44" s="185">
        <f t="shared" si="6"/>
        <v>0</v>
      </c>
      <c r="X44" s="186">
        <f t="shared" si="4"/>
        <v>100</v>
      </c>
      <c r="Y44" s="188" t="str">
        <f t="shared" si="5"/>
        <v>OK</v>
      </c>
      <c r="AA44" s="171"/>
    </row>
    <row r="45" ht="13.5" customHeight="1">
      <c r="A45" s="182" t="str">
        <f>'Master Data'!B61</f>
        <v/>
      </c>
      <c r="B45" s="183" t="str">
        <f>'Master Data'!C61</f>
        <v/>
      </c>
      <c r="C45" s="182" t="str">
        <f>'Master Data'!$C$8</f>
        <v/>
      </c>
      <c r="D45" s="184" t="s">
        <v>196</v>
      </c>
      <c r="E45" s="184" t="s">
        <v>196</v>
      </c>
      <c r="F45" s="184" t="s">
        <v>196</v>
      </c>
      <c r="G45" s="184" t="s">
        <v>196</v>
      </c>
      <c r="H45" s="184" t="s">
        <v>196</v>
      </c>
      <c r="I45" s="184" t="s">
        <v>196</v>
      </c>
      <c r="J45" s="184" t="s">
        <v>196</v>
      </c>
      <c r="K45" s="184" t="s">
        <v>196</v>
      </c>
      <c r="L45" s="184" t="s">
        <v>196</v>
      </c>
      <c r="M45" s="184" t="s">
        <v>196</v>
      </c>
      <c r="N45" s="184" t="s">
        <v>196</v>
      </c>
      <c r="O45" s="184" t="s">
        <v>196</v>
      </c>
      <c r="P45" s="184" t="s">
        <v>196</v>
      </c>
      <c r="Q45" s="184" t="s">
        <v>196</v>
      </c>
      <c r="R45" s="184" t="s">
        <v>196</v>
      </c>
      <c r="S45" s="184" t="s">
        <v>196</v>
      </c>
      <c r="T45" s="186">
        <f t="shared" si="1"/>
        <v>16</v>
      </c>
      <c r="U45" s="186">
        <f t="shared" si="2"/>
        <v>0</v>
      </c>
      <c r="V45" s="186">
        <f t="shared" si="3"/>
        <v>0</v>
      </c>
      <c r="W45" s="185">
        <f t="shared" si="6"/>
        <v>0</v>
      </c>
      <c r="X45" s="186">
        <f t="shared" si="4"/>
        <v>100</v>
      </c>
      <c r="Y45" s="188" t="str">
        <f t="shared" si="5"/>
        <v>OK</v>
      </c>
      <c r="AA45" s="171"/>
    </row>
    <row r="46" ht="13.5" customHeight="1">
      <c r="A46" s="182" t="str">
        <f>'Master Data'!B62</f>
        <v/>
      </c>
      <c r="B46" s="183" t="str">
        <f>'Master Data'!C62</f>
        <v/>
      </c>
      <c r="C46" s="182" t="str">
        <f>'Master Data'!$C$8</f>
        <v/>
      </c>
      <c r="D46" s="184" t="s">
        <v>196</v>
      </c>
      <c r="E46" s="184" t="s">
        <v>196</v>
      </c>
      <c r="F46" s="184" t="s">
        <v>196</v>
      </c>
      <c r="G46" s="184" t="s">
        <v>196</v>
      </c>
      <c r="H46" s="184" t="s">
        <v>196</v>
      </c>
      <c r="I46" s="184" t="s">
        <v>196</v>
      </c>
      <c r="J46" s="184" t="s">
        <v>196</v>
      </c>
      <c r="K46" s="184" t="s">
        <v>196</v>
      </c>
      <c r="L46" s="184" t="s">
        <v>196</v>
      </c>
      <c r="M46" s="184" t="s">
        <v>196</v>
      </c>
      <c r="N46" s="184" t="s">
        <v>196</v>
      </c>
      <c r="O46" s="184" t="s">
        <v>196</v>
      </c>
      <c r="P46" s="184" t="s">
        <v>196</v>
      </c>
      <c r="Q46" s="184" t="s">
        <v>196</v>
      </c>
      <c r="R46" s="184" t="s">
        <v>196</v>
      </c>
      <c r="S46" s="184" t="s">
        <v>196</v>
      </c>
      <c r="T46" s="186">
        <f t="shared" si="1"/>
        <v>16</v>
      </c>
      <c r="U46" s="186">
        <f t="shared" si="2"/>
        <v>0</v>
      </c>
      <c r="V46" s="186">
        <f t="shared" si="3"/>
        <v>0</v>
      </c>
      <c r="W46" s="185">
        <f t="shared" si="6"/>
        <v>0</v>
      </c>
      <c r="X46" s="186">
        <f t="shared" si="4"/>
        <v>100</v>
      </c>
      <c r="Y46" s="188" t="str">
        <f t="shared" si="5"/>
        <v>OK</v>
      </c>
      <c r="AA46" s="171"/>
    </row>
    <row r="47" ht="13.5" customHeight="1">
      <c r="A47" s="182" t="str">
        <f>'Master Data'!B63</f>
        <v/>
      </c>
      <c r="B47" s="183" t="str">
        <f>'Master Data'!C63</f>
        <v/>
      </c>
      <c r="C47" s="182" t="str">
        <f>'Master Data'!$C$8</f>
        <v/>
      </c>
      <c r="D47" s="184" t="s">
        <v>196</v>
      </c>
      <c r="E47" s="184" t="s">
        <v>196</v>
      </c>
      <c r="F47" s="184" t="s">
        <v>196</v>
      </c>
      <c r="G47" s="184" t="s">
        <v>196</v>
      </c>
      <c r="H47" s="184" t="s">
        <v>196</v>
      </c>
      <c r="I47" s="184" t="s">
        <v>196</v>
      </c>
      <c r="J47" s="184" t="s">
        <v>196</v>
      </c>
      <c r="K47" s="184" t="s">
        <v>196</v>
      </c>
      <c r="L47" s="184" t="s">
        <v>196</v>
      </c>
      <c r="M47" s="184" t="s">
        <v>196</v>
      </c>
      <c r="N47" s="184" t="s">
        <v>196</v>
      </c>
      <c r="O47" s="184" t="s">
        <v>196</v>
      </c>
      <c r="P47" s="184" t="s">
        <v>196</v>
      </c>
      <c r="Q47" s="184" t="s">
        <v>196</v>
      </c>
      <c r="R47" s="184" t="s">
        <v>196</v>
      </c>
      <c r="S47" s="184" t="s">
        <v>196</v>
      </c>
      <c r="T47" s="186">
        <f t="shared" si="1"/>
        <v>16</v>
      </c>
      <c r="U47" s="186">
        <f t="shared" si="2"/>
        <v>0</v>
      </c>
      <c r="V47" s="186">
        <f t="shared" si="3"/>
        <v>0</v>
      </c>
      <c r="W47" s="185">
        <f t="shared" si="6"/>
        <v>0</v>
      </c>
      <c r="X47" s="186">
        <f t="shared" si="4"/>
        <v>100</v>
      </c>
      <c r="Y47" s="188" t="str">
        <f t="shared" si="5"/>
        <v>OK</v>
      </c>
      <c r="AA47" s="171"/>
    </row>
    <row r="48" ht="13.5" customHeight="1">
      <c r="A48" s="182" t="str">
        <f>'Master Data'!B64</f>
        <v/>
      </c>
      <c r="B48" s="183" t="str">
        <f>'Master Data'!C64</f>
        <v/>
      </c>
      <c r="C48" s="182" t="str">
        <f>'Master Data'!$C$8</f>
        <v/>
      </c>
      <c r="D48" s="184" t="s">
        <v>196</v>
      </c>
      <c r="E48" s="184" t="s">
        <v>196</v>
      </c>
      <c r="F48" s="184" t="s">
        <v>196</v>
      </c>
      <c r="G48" s="184" t="s">
        <v>196</v>
      </c>
      <c r="H48" s="184" t="s">
        <v>196</v>
      </c>
      <c r="I48" s="184" t="s">
        <v>196</v>
      </c>
      <c r="J48" s="184" t="s">
        <v>196</v>
      </c>
      <c r="K48" s="184" t="s">
        <v>196</v>
      </c>
      <c r="L48" s="184" t="s">
        <v>196</v>
      </c>
      <c r="M48" s="184" t="s">
        <v>196</v>
      </c>
      <c r="N48" s="184" t="s">
        <v>196</v>
      </c>
      <c r="O48" s="184" t="s">
        <v>196</v>
      </c>
      <c r="P48" s="184" t="s">
        <v>196</v>
      </c>
      <c r="Q48" s="184" t="s">
        <v>196</v>
      </c>
      <c r="R48" s="184" t="s">
        <v>196</v>
      </c>
      <c r="S48" s="184" t="s">
        <v>196</v>
      </c>
      <c r="T48" s="186">
        <f t="shared" si="1"/>
        <v>16</v>
      </c>
      <c r="U48" s="186">
        <f t="shared" si="2"/>
        <v>0</v>
      </c>
      <c r="V48" s="186">
        <f t="shared" si="3"/>
        <v>0</v>
      </c>
      <c r="W48" s="185">
        <f t="shared" si="6"/>
        <v>0</v>
      </c>
      <c r="X48" s="186">
        <f t="shared" si="4"/>
        <v>100</v>
      </c>
      <c r="Y48" s="188" t="str">
        <f t="shared" si="5"/>
        <v>OK</v>
      </c>
      <c r="AA48" s="171"/>
    </row>
    <row r="49" ht="13.5" customHeight="1">
      <c r="A49" s="182" t="str">
        <f>'Master Data'!B65</f>
        <v/>
      </c>
      <c r="B49" s="183" t="str">
        <f>'Master Data'!C65</f>
        <v/>
      </c>
      <c r="C49" s="182" t="str">
        <f>'Master Data'!$C$8</f>
        <v/>
      </c>
      <c r="D49" s="184" t="s">
        <v>196</v>
      </c>
      <c r="E49" s="184" t="s">
        <v>196</v>
      </c>
      <c r="F49" s="184" t="s">
        <v>196</v>
      </c>
      <c r="G49" s="184" t="s">
        <v>196</v>
      </c>
      <c r="H49" s="184" t="s">
        <v>196</v>
      </c>
      <c r="I49" s="184" t="s">
        <v>196</v>
      </c>
      <c r="J49" s="184" t="s">
        <v>196</v>
      </c>
      <c r="K49" s="184" t="s">
        <v>196</v>
      </c>
      <c r="L49" s="184" t="s">
        <v>196</v>
      </c>
      <c r="M49" s="184" t="s">
        <v>196</v>
      </c>
      <c r="N49" s="184" t="s">
        <v>196</v>
      </c>
      <c r="O49" s="184" t="s">
        <v>196</v>
      </c>
      <c r="P49" s="184" t="s">
        <v>196</v>
      </c>
      <c r="Q49" s="184" t="s">
        <v>196</v>
      </c>
      <c r="R49" s="184" t="s">
        <v>196</v>
      </c>
      <c r="S49" s="184" t="s">
        <v>196</v>
      </c>
      <c r="T49" s="186">
        <f t="shared" si="1"/>
        <v>16</v>
      </c>
      <c r="U49" s="186">
        <f t="shared" si="2"/>
        <v>0</v>
      </c>
      <c r="V49" s="186">
        <f t="shared" si="3"/>
        <v>0</v>
      </c>
      <c r="W49" s="185">
        <f t="shared" si="6"/>
        <v>0</v>
      </c>
      <c r="X49" s="186">
        <f t="shared" si="4"/>
        <v>100</v>
      </c>
      <c r="Y49" s="188" t="str">
        <f t="shared" si="5"/>
        <v>OK</v>
      </c>
      <c r="AA49" s="171"/>
    </row>
    <row r="50" ht="13.5" customHeight="1">
      <c r="A50" s="182" t="str">
        <f>'Master Data'!B66</f>
        <v/>
      </c>
      <c r="B50" s="183" t="str">
        <f>'Master Data'!C66</f>
        <v/>
      </c>
      <c r="C50" s="182" t="str">
        <f>'Master Data'!$C$8</f>
        <v/>
      </c>
      <c r="D50" s="184" t="s">
        <v>196</v>
      </c>
      <c r="E50" s="184" t="s">
        <v>196</v>
      </c>
      <c r="F50" s="184" t="s">
        <v>196</v>
      </c>
      <c r="G50" s="184" t="s">
        <v>196</v>
      </c>
      <c r="H50" s="184" t="s">
        <v>196</v>
      </c>
      <c r="I50" s="184" t="s">
        <v>196</v>
      </c>
      <c r="J50" s="184" t="s">
        <v>196</v>
      </c>
      <c r="K50" s="184" t="s">
        <v>196</v>
      </c>
      <c r="L50" s="184" t="s">
        <v>196</v>
      </c>
      <c r="M50" s="184" t="s">
        <v>196</v>
      </c>
      <c r="N50" s="184" t="s">
        <v>196</v>
      </c>
      <c r="O50" s="184" t="s">
        <v>196</v>
      </c>
      <c r="P50" s="184" t="s">
        <v>196</v>
      </c>
      <c r="Q50" s="184" t="s">
        <v>196</v>
      </c>
      <c r="R50" s="184" t="s">
        <v>196</v>
      </c>
      <c r="S50" s="184" t="s">
        <v>196</v>
      </c>
      <c r="T50" s="186">
        <f t="shared" si="1"/>
        <v>16</v>
      </c>
      <c r="U50" s="186">
        <f t="shared" si="2"/>
        <v>0</v>
      </c>
      <c r="V50" s="186">
        <f t="shared" si="3"/>
        <v>0</v>
      </c>
      <c r="W50" s="185">
        <f t="shared" si="6"/>
        <v>0</v>
      </c>
      <c r="X50" s="186">
        <f t="shared" si="4"/>
        <v>100</v>
      </c>
      <c r="Y50" s="188" t="str">
        <f t="shared" si="5"/>
        <v>OK</v>
      </c>
      <c r="AA50" s="171"/>
    </row>
    <row r="51" ht="13.5" customHeight="1">
      <c r="A51" s="182" t="str">
        <f>'Master Data'!B67</f>
        <v/>
      </c>
      <c r="B51" s="183" t="str">
        <f>'Master Data'!C67</f>
        <v/>
      </c>
      <c r="C51" s="182" t="str">
        <f>'Master Data'!$C$8</f>
        <v/>
      </c>
      <c r="D51" s="184" t="s">
        <v>196</v>
      </c>
      <c r="E51" s="184" t="s">
        <v>196</v>
      </c>
      <c r="F51" s="184" t="s">
        <v>196</v>
      </c>
      <c r="G51" s="184" t="s">
        <v>196</v>
      </c>
      <c r="H51" s="184" t="s">
        <v>196</v>
      </c>
      <c r="I51" s="184" t="s">
        <v>196</v>
      </c>
      <c r="J51" s="184" t="s">
        <v>196</v>
      </c>
      <c r="K51" s="184" t="s">
        <v>196</v>
      </c>
      <c r="L51" s="184" t="s">
        <v>196</v>
      </c>
      <c r="M51" s="184" t="s">
        <v>196</v>
      </c>
      <c r="N51" s="184" t="s">
        <v>196</v>
      </c>
      <c r="O51" s="184" t="s">
        <v>196</v>
      </c>
      <c r="P51" s="184" t="s">
        <v>196</v>
      </c>
      <c r="Q51" s="184" t="s">
        <v>196</v>
      </c>
      <c r="R51" s="184" t="s">
        <v>196</v>
      </c>
      <c r="S51" s="184" t="s">
        <v>196</v>
      </c>
      <c r="T51" s="186">
        <f t="shared" si="1"/>
        <v>16</v>
      </c>
      <c r="U51" s="186">
        <f t="shared" si="2"/>
        <v>0</v>
      </c>
      <c r="V51" s="186">
        <f t="shared" si="3"/>
        <v>0</v>
      </c>
      <c r="W51" s="185">
        <f t="shared" si="6"/>
        <v>0</v>
      </c>
      <c r="X51" s="186">
        <f t="shared" si="4"/>
        <v>100</v>
      </c>
      <c r="Y51" s="188" t="str">
        <f t="shared" si="5"/>
        <v>OK</v>
      </c>
      <c r="AA51" s="171"/>
    </row>
    <row r="52" ht="13.5" customHeight="1">
      <c r="A52" s="182" t="str">
        <f>'Master Data'!B68</f>
        <v/>
      </c>
      <c r="B52" s="183" t="str">
        <f>'Master Data'!C68</f>
        <v/>
      </c>
      <c r="C52" s="182" t="str">
        <f>'Master Data'!$C$8</f>
        <v/>
      </c>
      <c r="D52" s="184" t="s">
        <v>196</v>
      </c>
      <c r="E52" s="184" t="s">
        <v>196</v>
      </c>
      <c r="F52" s="184" t="s">
        <v>196</v>
      </c>
      <c r="G52" s="184" t="s">
        <v>196</v>
      </c>
      <c r="H52" s="184" t="s">
        <v>196</v>
      </c>
      <c r="I52" s="184" t="s">
        <v>196</v>
      </c>
      <c r="J52" s="184" t="s">
        <v>196</v>
      </c>
      <c r="K52" s="184" t="s">
        <v>196</v>
      </c>
      <c r="L52" s="184" t="s">
        <v>196</v>
      </c>
      <c r="M52" s="184" t="s">
        <v>196</v>
      </c>
      <c r="N52" s="184" t="s">
        <v>196</v>
      </c>
      <c r="O52" s="184" t="s">
        <v>196</v>
      </c>
      <c r="P52" s="184" t="s">
        <v>196</v>
      </c>
      <c r="Q52" s="184" t="s">
        <v>196</v>
      </c>
      <c r="R52" s="184" t="s">
        <v>196</v>
      </c>
      <c r="S52" s="184" t="s">
        <v>196</v>
      </c>
      <c r="T52" s="186">
        <f t="shared" si="1"/>
        <v>16</v>
      </c>
      <c r="U52" s="186">
        <f t="shared" si="2"/>
        <v>0</v>
      </c>
      <c r="V52" s="186">
        <f t="shared" si="3"/>
        <v>0</v>
      </c>
      <c r="W52" s="185">
        <f t="shared" si="6"/>
        <v>0</v>
      </c>
      <c r="X52" s="186">
        <f t="shared" si="4"/>
        <v>100</v>
      </c>
      <c r="Y52" s="188" t="str">
        <f t="shared" si="5"/>
        <v>OK</v>
      </c>
      <c r="AA52" s="171"/>
    </row>
    <row r="53" ht="13.5" customHeight="1">
      <c r="A53" s="182" t="str">
        <f>'Master Data'!B69</f>
        <v/>
      </c>
      <c r="B53" s="183" t="str">
        <f>'Master Data'!C69</f>
        <v/>
      </c>
      <c r="C53" s="182" t="str">
        <f>'Master Data'!$C$8</f>
        <v/>
      </c>
      <c r="D53" s="184" t="s">
        <v>196</v>
      </c>
      <c r="E53" s="184" t="s">
        <v>196</v>
      </c>
      <c r="F53" s="184" t="s">
        <v>196</v>
      </c>
      <c r="G53" s="184" t="s">
        <v>196</v>
      </c>
      <c r="H53" s="184" t="s">
        <v>196</v>
      </c>
      <c r="I53" s="184" t="s">
        <v>196</v>
      </c>
      <c r="J53" s="184" t="s">
        <v>196</v>
      </c>
      <c r="K53" s="184" t="s">
        <v>196</v>
      </c>
      <c r="L53" s="184" t="s">
        <v>196</v>
      </c>
      <c r="M53" s="184" t="s">
        <v>196</v>
      </c>
      <c r="N53" s="184" t="s">
        <v>196</v>
      </c>
      <c r="O53" s="184" t="s">
        <v>196</v>
      </c>
      <c r="P53" s="184" t="s">
        <v>196</v>
      </c>
      <c r="Q53" s="184" t="s">
        <v>196</v>
      </c>
      <c r="R53" s="184" t="s">
        <v>196</v>
      </c>
      <c r="S53" s="184" t="s">
        <v>196</v>
      </c>
      <c r="T53" s="186">
        <f t="shared" si="1"/>
        <v>16</v>
      </c>
      <c r="U53" s="186">
        <f t="shared" si="2"/>
        <v>0</v>
      </c>
      <c r="V53" s="186">
        <f t="shared" si="3"/>
        <v>0</v>
      </c>
      <c r="W53" s="185">
        <f t="shared" si="6"/>
        <v>0</v>
      </c>
      <c r="X53" s="186">
        <f t="shared" si="4"/>
        <v>100</v>
      </c>
      <c r="Y53" s="188" t="str">
        <f t="shared" si="5"/>
        <v>OK</v>
      </c>
      <c r="AA53" s="171"/>
    </row>
    <row r="54" ht="13.5" customHeight="1">
      <c r="A54" s="182" t="str">
        <f>'Master Data'!B70</f>
        <v/>
      </c>
      <c r="B54" s="183" t="str">
        <f>'Master Data'!C70</f>
        <v/>
      </c>
      <c r="C54" s="182" t="str">
        <f>'Master Data'!$C$8</f>
        <v/>
      </c>
      <c r="D54" s="184" t="s">
        <v>196</v>
      </c>
      <c r="E54" s="184" t="s">
        <v>196</v>
      </c>
      <c r="F54" s="184" t="s">
        <v>196</v>
      </c>
      <c r="G54" s="184" t="s">
        <v>196</v>
      </c>
      <c r="H54" s="184" t="s">
        <v>196</v>
      </c>
      <c r="I54" s="184" t="s">
        <v>196</v>
      </c>
      <c r="J54" s="184" t="s">
        <v>196</v>
      </c>
      <c r="K54" s="184" t="s">
        <v>196</v>
      </c>
      <c r="L54" s="184" t="s">
        <v>196</v>
      </c>
      <c r="M54" s="184" t="s">
        <v>196</v>
      </c>
      <c r="N54" s="184" t="s">
        <v>196</v>
      </c>
      <c r="O54" s="184" t="s">
        <v>196</v>
      </c>
      <c r="P54" s="184" t="s">
        <v>196</v>
      </c>
      <c r="Q54" s="184" t="s">
        <v>196</v>
      </c>
      <c r="R54" s="184" t="s">
        <v>196</v>
      </c>
      <c r="S54" s="184" t="s">
        <v>196</v>
      </c>
      <c r="T54" s="186">
        <f t="shared" si="1"/>
        <v>16</v>
      </c>
      <c r="U54" s="186">
        <f t="shared" si="2"/>
        <v>0</v>
      </c>
      <c r="V54" s="186">
        <f t="shared" si="3"/>
        <v>0</v>
      </c>
      <c r="W54" s="185">
        <f t="shared" si="6"/>
        <v>0</v>
      </c>
      <c r="X54" s="186">
        <f t="shared" si="4"/>
        <v>100</v>
      </c>
      <c r="Y54" s="188" t="str">
        <f t="shared" si="5"/>
        <v>OK</v>
      </c>
      <c r="AA54" s="171"/>
    </row>
    <row r="55" ht="13.5" customHeight="1">
      <c r="A55" s="182" t="str">
        <f>'Master Data'!B71</f>
        <v/>
      </c>
      <c r="B55" s="183" t="str">
        <f>'Master Data'!C71</f>
        <v/>
      </c>
      <c r="C55" s="182" t="str">
        <f>'Master Data'!$C$8</f>
        <v/>
      </c>
      <c r="D55" s="184" t="s">
        <v>196</v>
      </c>
      <c r="E55" s="184" t="s">
        <v>196</v>
      </c>
      <c r="F55" s="184" t="s">
        <v>196</v>
      </c>
      <c r="G55" s="184" t="s">
        <v>196</v>
      </c>
      <c r="H55" s="184" t="s">
        <v>196</v>
      </c>
      <c r="I55" s="184" t="s">
        <v>196</v>
      </c>
      <c r="J55" s="184" t="s">
        <v>196</v>
      </c>
      <c r="K55" s="184" t="s">
        <v>196</v>
      </c>
      <c r="L55" s="184" t="s">
        <v>196</v>
      </c>
      <c r="M55" s="184" t="s">
        <v>196</v>
      </c>
      <c r="N55" s="184" t="s">
        <v>196</v>
      </c>
      <c r="O55" s="184" t="s">
        <v>196</v>
      </c>
      <c r="P55" s="184" t="s">
        <v>196</v>
      </c>
      <c r="Q55" s="184" t="s">
        <v>196</v>
      </c>
      <c r="R55" s="184" t="s">
        <v>196</v>
      </c>
      <c r="S55" s="184" t="s">
        <v>196</v>
      </c>
      <c r="T55" s="186">
        <f t="shared" si="1"/>
        <v>16</v>
      </c>
      <c r="U55" s="186">
        <f t="shared" si="2"/>
        <v>0</v>
      </c>
      <c r="V55" s="186">
        <f t="shared" si="3"/>
        <v>0</v>
      </c>
      <c r="W55" s="185">
        <f t="shared" si="6"/>
        <v>0</v>
      </c>
      <c r="X55" s="186">
        <f t="shared" si="4"/>
        <v>100</v>
      </c>
      <c r="Y55" s="188" t="str">
        <f t="shared" si="5"/>
        <v>OK</v>
      </c>
      <c r="AA55" s="171"/>
    </row>
    <row r="56" ht="13.5" customHeight="1">
      <c r="A56" s="182" t="str">
        <f>'Master Data'!B72</f>
        <v/>
      </c>
      <c r="B56" s="183" t="str">
        <f>'Master Data'!C72</f>
        <v/>
      </c>
      <c r="C56" s="182" t="str">
        <f>'Master Data'!$C$8</f>
        <v/>
      </c>
      <c r="D56" s="184" t="s">
        <v>196</v>
      </c>
      <c r="E56" s="184" t="s">
        <v>196</v>
      </c>
      <c r="F56" s="184" t="s">
        <v>196</v>
      </c>
      <c r="G56" s="184" t="s">
        <v>196</v>
      </c>
      <c r="H56" s="184" t="s">
        <v>196</v>
      </c>
      <c r="I56" s="184" t="s">
        <v>196</v>
      </c>
      <c r="J56" s="184" t="s">
        <v>196</v>
      </c>
      <c r="K56" s="184" t="s">
        <v>196</v>
      </c>
      <c r="L56" s="184" t="s">
        <v>196</v>
      </c>
      <c r="M56" s="184" t="s">
        <v>196</v>
      </c>
      <c r="N56" s="184" t="s">
        <v>196</v>
      </c>
      <c r="O56" s="184" t="s">
        <v>196</v>
      </c>
      <c r="P56" s="184" t="s">
        <v>196</v>
      </c>
      <c r="Q56" s="184" t="s">
        <v>196</v>
      </c>
      <c r="R56" s="184" t="s">
        <v>196</v>
      </c>
      <c r="S56" s="184" t="s">
        <v>196</v>
      </c>
      <c r="T56" s="186">
        <f t="shared" si="1"/>
        <v>16</v>
      </c>
      <c r="U56" s="186">
        <f t="shared" si="2"/>
        <v>0</v>
      </c>
      <c r="V56" s="186">
        <f t="shared" si="3"/>
        <v>0</v>
      </c>
      <c r="W56" s="185">
        <f t="shared" si="6"/>
        <v>0</v>
      </c>
      <c r="X56" s="186">
        <f t="shared" si="4"/>
        <v>100</v>
      </c>
      <c r="Y56" s="188" t="str">
        <f t="shared" si="5"/>
        <v>OK</v>
      </c>
      <c r="AA56" s="171"/>
    </row>
    <row r="57" ht="13.5" customHeight="1">
      <c r="A57" s="182" t="str">
        <f>'Master Data'!B73</f>
        <v/>
      </c>
      <c r="B57" s="183" t="str">
        <f>'Master Data'!C73</f>
        <v/>
      </c>
      <c r="C57" s="182" t="str">
        <f>'Master Data'!$C$8</f>
        <v/>
      </c>
      <c r="D57" s="184" t="s">
        <v>196</v>
      </c>
      <c r="E57" s="184" t="s">
        <v>196</v>
      </c>
      <c r="F57" s="184" t="s">
        <v>196</v>
      </c>
      <c r="G57" s="184" t="s">
        <v>196</v>
      </c>
      <c r="H57" s="184" t="s">
        <v>196</v>
      </c>
      <c r="I57" s="184" t="s">
        <v>196</v>
      </c>
      <c r="J57" s="184" t="s">
        <v>196</v>
      </c>
      <c r="K57" s="184" t="s">
        <v>196</v>
      </c>
      <c r="L57" s="184" t="s">
        <v>196</v>
      </c>
      <c r="M57" s="184" t="s">
        <v>196</v>
      </c>
      <c r="N57" s="184" t="s">
        <v>196</v>
      </c>
      <c r="O57" s="184" t="s">
        <v>196</v>
      </c>
      <c r="P57" s="184" t="s">
        <v>196</v>
      </c>
      <c r="Q57" s="184" t="s">
        <v>196</v>
      </c>
      <c r="R57" s="184" t="s">
        <v>196</v>
      </c>
      <c r="S57" s="184" t="s">
        <v>196</v>
      </c>
      <c r="T57" s="186">
        <f t="shared" si="1"/>
        <v>16</v>
      </c>
      <c r="U57" s="186">
        <f t="shared" si="2"/>
        <v>0</v>
      </c>
      <c r="V57" s="186">
        <f t="shared" si="3"/>
        <v>0</v>
      </c>
      <c r="W57" s="185">
        <f t="shared" si="6"/>
        <v>0</v>
      </c>
      <c r="X57" s="186">
        <f t="shared" si="4"/>
        <v>100</v>
      </c>
      <c r="Y57" s="188" t="str">
        <f t="shared" si="5"/>
        <v>OK</v>
      </c>
      <c r="AA57" s="171"/>
    </row>
    <row r="58" ht="13.5" customHeight="1">
      <c r="A58" s="182" t="str">
        <f>'Master Data'!B74</f>
        <v/>
      </c>
      <c r="B58" s="183" t="str">
        <f>'Master Data'!C74</f>
        <v/>
      </c>
      <c r="C58" s="182" t="str">
        <f>'Master Data'!$C$8</f>
        <v/>
      </c>
      <c r="D58" s="184" t="s">
        <v>196</v>
      </c>
      <c r="E58" s="184" t="s">
        <v>196</v>
      </c>
      <c r="F58" s="184" t="s">
        <v>196</v>
      </c>
      <c r="G58" s="184" t="s">
        <v>196</v>
      </c>
      <c r="H58" s="184" t="s">
        <v>196</v>
      </c>
      <c r="I58" s="184" t="s">
        <v>196</v>
      </c>
      <c r="J58" s="184" t="s">
        <v>196</v>
      </c>
      <c r="K58" s="184" t="s">
        <v>196</v>
      </c>
      <c r="L58" s="184" t="s">
        <v>196</v>
      </c>
      <c r="M58" s="184" t="s">
        <v>196</v>
      </c>
      <c r="N58" s="184" t="s">
        <v>196</v>
      </c>
      <c r="O58" s="184" t="s">
        <v>196</v>
      </c>
      <c r="P58" s="184" t="s">
        <v>196</v>
      </c>
      <c r="Q58" s="184" t="s">
        <v>196</v>
      </c>
      <c r="R58" s="184" t="s">
        <v>196</v>
      </c>
      <c r="S58" s="184" t="s">
        <v>196</v>
      </c>
      <c r="T58" s="186">
        <f t="shared" si="1"/>
        <v>16</v>
      </c>
      <c r="U58" s="186">
        <f t="shared" si="2"/>
        <v>0</v>
      </c>
      <c r="V58" s="186">
        <f t="shared" si="3"/>
        <v>0</v>
      </c>
      <c r="W58" s="185">
        <f t="shared" si="6"/>
        <v>0</v>
      </c>
      <c r="X58" s="186">
        <f t="shared" si="4"/>
        <v>100</v>
      </c>
      <c r="Y58" s="188" t="str">
        <f t="shared" si="5"/>
        <v>OK</v>
      </c>
      <c r="AA58" s="171"/>
    </row>
    <row r="59" ht="13.5" customHeight="1">
      <c r="A59" s="182" t="str">
        <f>'Master Data'!B75</f>
        <v/>
      </c>
      <c r="B59" s="183" t="str">
        <f>'Master Data'!C75</f>
        <v/>
      </c>
      <c r="C59" s="182" t="str">
        <f>'Master Data'!$C$8</f>
        <v/>
      </c>
      <c r="D59" s="184" t="s">
        <v>196</v>
      </c>
      <c r="E59" s="184" t="s">
        <v>196</v>
      </c>
      <c r="F59" s="184" t="s">
        <v>196</v>
      </c>
      <c r="G59" s="184" t="s">
        <v>196</v>
      </c>
      <c r="H59" s="184" t="s">
        <v>196</v>
      </c>
      <c r="I59" s="184" t="s">
        <v>196</v>
      </c>
      <c r="J59" s="184" t="s">
        <v>196</v>
      </c>
      <c r="K59" s="184" t="s">
        <v>196</v>
      </c>
      <c r="L59" s="184" t="s">
        <v>196</v>
      </c>
      <c r="M59" s="184" t="s">
        <v>196</v>
      </c>
      <c r="N59" s="184" t="s">
        <v>196</v>
      </c>
      <c r="O59" s="184" t="s">
        <v>196</v>
      </c>
      <c r="P59" s="184" t="s">
        <v>196</v>
      </c>
      <c r="Q59" s="184" t="s">
        <v>196</v>
      </c>
      <c r="R59" s="184" t="s">
        <v>196</v>
      </c>
      <c r="S59" s="184" t="s">
        <v>196</v>
      </c>
      <c r="T59" s="186">
        <f t="shared" si="1"/>
        <v>16</v>
      </c>
      <c r="U59" s="186">
        <f t="shared" si="2"/>
        <v>0</v>
      </c>
      <c r="V59" s="186">
        <f t="shared" si="3"/>
        <v>0</v>
      </c>
      <c r="W59" s="185">
        <f t="shared" si="6"/>
        <v>0</v>
      </c>
      <c r="X59" s="186">
        <f t="shared" si="4"/>
        <v>100</v>
      </c>
      <c r="Y59" s="188" t="str">
        <f t="shared" si="5"/>
        <v>OK</v>
      </c>
      <c r="AA59" s="171"/>
    </row>
    <row r="60" ht="13.5" customHeight="1">
      <c r="A60" s="218"/>
      <c r="B60" s="219"/>
      <c r="C60" s="219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1"/>
      <c r="U60" s="221"/>
      <c r="V60" s="221"/>
      <c r="W60" s="221"/>
      <c r="X60" s="124"/>
      <c r="Y60" s="222"/>
      <c r="AA60" s="171"/>
    </row>
    <row r="61" ht="13.5" customHeight="1">
      <c r="A61" s="218"/>
      <c r="B61" s="219"/>
      <c r="C61" s="219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1"/>
      <c r="U61" s="221"/>
      <c r="V61" s="221"/>
      <c r="W61" s="221"/>
      <c r="X61" s="124"/>
      <c r="Y61" s="222"/>
      <c r="AA61" s="171"/>
    </row>
    <row r="62" ht="13.5" customHeight="1">
      <c r="A62" s="218"/>
      <c r="B62" s="219"/>
      <c r="C62" s="219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1"/>
      <c r="U62" s="221"/>
      <c r="V62" s="221"/>
      <c r="W62" s="221"/>
      <c r="X62" s="124"/>
      <c r="Y62" s="222"/>
      <c r="AA62" s="171"/>
    </row>
    <row r="63" ht="13.5" customHeight="1">
      <c r="A63" s="218"/>
      <c r="B63" s="219"/>
      <c r="C63" s="219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1"/>
      <c r="U63" s="221"/>
      <c r="V63" s="221"/>
      <c r="W63" s="221"/>
      <c r="X63" s="124"/>
      <c r="Y63" s="222"/>
      <c r="AA63" s="171"/>
    </row>
    <row r="64" ht="13.5" customHeight="1">
      <c r="A64" s="218"/>
      <c r="B64" s="219"/>
      <c r="C64" s="219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1"/>
      <c r="U64" s="221"/>
      <c r="V64" s="221"/>
      <c r="W64" s="221"/>
      <c r="X64" s="124"/>
      <c r="Y64" s="222"/>
      <c r="AA64" s="171"/>
    </row>
    <row r="65" ht="13.5" customHeight="1">
      <c r="A65" s="218"/>
      <c r="B65" s="219"/>
      <c r="C65" s="219"/>
      <c r="D65" s="220"/>
      <c r="E65" s="220"/>
      <c r="F65" s="220"/>
      <c r="G65" s="220"/>
      <c r="H65" s="223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1"/>
      <c r="U65" s="221"/>
      <c r="V65" s="221"/>
      <c r="W65" s="221"/>
      <c r="X65" s="124"/>
      <c r="Y65" s="222"/>
      <c r="AA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AA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AA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AA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AA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AA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AA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AA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AA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AA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AA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AA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AA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AA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AA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AA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AA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AA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AA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AA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AA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AA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AA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AA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AA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AA90" s="171"/>
    </row>
    <row r="91" ht="13.5" customHeight="1">
      <c r="AA91" s="171"/>
    </row>
    <row r="92" ht="13.5" customHeight="1">
      <c r="AA92" s="171"/>
    </row>
    <row r="93" ht="13.5" customHeight="1">
      <c r="AA93" s="171"/>
    </row>
    <row r="94" ht="13.5" customHeight="1">
      <c r="AA94" s="171"/>
    </row>
    <row r="95" ht="13.5" customHeight="1">
      <c r="AA95" s="171"/>
    </row>
    <row r="96" ht="13.5" customHeight="1">
      <c r="AA96" s="171"/>
    </row>
    <row r="97" ht="13.5" customHeight="1">
      <c r="AA97" s="171"/>
    </row>
    <row r="98" ht="13.5" customHeight="1">
      <c r="AA98" s="171"/>
    </row>
    <row r="99" ht="13.5" customHeight="1">
      <c r="AA99" s="171"/>
    </row>
    <row r="100" ht="13.5" customHeight="1">
      <c r="AA100" s="171"/>
    </row>
    <row r="101" ht="13.5" customHeight="1">
      <c r="AA101" s="171"/>
    </row>
    <row r="102" ht="13.5" customHeight="1">
      <c r="AA102" s="171"/>
    </row>
    <row r="103" ht="13.5" customHeight="1">
      <c r="AA103" s="171"/>
    </row>
    <row r="104" ht="13.5" customHeight="1">
      <c r="AA104" s="171"/>
    </row>
    <row r="105" ht="13.5" customHeight="1">
      <c r="AA105" s="171"/>
    </row>
    <row r="106" ht="13.5" customHeight="1">
      <c r="AA106" s="171"/>
    </row>
    <row r="107" ht="13.5" customHeight="1">
      <c r="AA107" s="171"/>
    </row>
    <row r="108" ht="13.5" customHeight="1">
      <c r="AA108" s="171"/>
    </row>
    <row r="109" ht="13.5" customHeight="1">
      <c r="AA109" s="171"/>
    </row>
    <row r="110" ht="13.5" customHeight="1">
      <c r="AA110" s="171"/>
    </row>
    <row r="111" ht="13.5" customHeight="1">
      <c r="AA111" s="171"/>
    </row>
    <row r="112" ht="13.5" customHeight="1">
      <c r="AA112" s="171"/>
    </row>
    <row r="113" ht="13.5" customHeight="1">
      <c r="AA113" s="171"/>
    </row>
    <row r="114" ht="13.5" customHeight="1">
      <c r="AA114" s="171"/>
    </row>
    <row r="115" ht="13.5" customHeight="1">
      <c r="AA115" s="171"/>
    </row>
    <row r="116" ht="13.5" customHeight="1">
      <c r="AA116" s="171"/>
    </row>
    <row r="117" ht="13.5" customHeight="1">
      <c r="AA117" s="171"/>
    </row>
    <row r="118" ht="13.5" customHeight="1">
      <c r="AA118" s="171"/>
    </row>
    <row r="119" ht="13.5" customHeight="1">
      <c r="AA119" s="171"/>
    </row>
    <row r="120" ht="13.5" customHeight="1">
      <c r="AA120" s="171"/>
    </row>
    <row r="121" ht="13.5" customHeight="1">
      <c r="AA121" s="171"/>
    </row>
    <row r="122" ht="13.5" customHeight="1">
      <c r="AA122" s="171"/>
    </row>
    <row r="123" ht="13.5" customHeight="1">
      <c r="AA123" s="171"/>
    </row>
    <row r="124" ht="13.5" customHeight="1">
      <c r="AA124" s="171"/>
    </row>
    <row r="125" ht="13.5" customHeight="1">
      <c r="AA125" s="171"/>
    </row>
    <row r="126" ht="13.5" customHeight="1">
      <c r="AA126" s="171"/>
    </row>
    <row r="127" ht="13.5" customHeight="1">
      <c r="AA127" s="171"/>
    </row>
    <row r="128" ht="13.5" customHeight="1">
      <c r="AA128" s="171"/>
    </row>
    <row r="129" ht="13.5" customHeight="1">
      <c r="AA129" s="171"/>
    </row>
    <row r="130" ht="13.5" customHeight="1">
      <c r="AA130" s="171"/>
    </row>
    <row r="131" ht="13.5" customHeight="1">
      <c r="AA131" s="171"/>
    </row>
    <row r="132" ht="13.5" customHeight="1">
      <c r="AA132" s="171"/>
    </row>
    <row r="133" ht="13.5" customHeight="1">
      <c r="AA133" s="171"/>
    </row>
    <row r="134" ht="13.5" customHeight="1">
      <c r="AA134" s="171"/>
    </row>
    <row r="135" ht="13.5" customHeight="1">
      <c r="AA135" s="171"/>
    </row>
    <row r="136" ht="13.5" customHeight="1">
      <c r="AA136" s="171"/>
    </row>
    <row r="137" ht="13.5" customHeight="1">
      <c r="AA137" s="171"/>
    </row>
    <row r="138" ht="13.5" customHeight="1">
      <c r="AA138" s="171"/>
    </row>
    <row r="139" ht="13.5" customHeight="1">
      <c r="AA139" s="171"/>
    </row>
    <row r="140" ht="13.5" customHeight="1">
      <c r="AA140" s="171"/>
    </row>
    <row r="141" ht="13.5" customHeight="1">
      <c r="AA141" s="171"/>
    </row>
    <row r="142" ht="13.5" customHeight="1">
      <c r="AA142" s="171"/>
    </row>
    <row r="143" ht="13.5" customHeight="1">
      <c r="AA143" s="171"/>
    </row>
    <row r="144" ht="13.5" customHeight="1">
      <c r="AA144" s="171"/>
    </row>
    <row r="145" ht="13.5" customHeight="1">
      <c r="AA145" s="171"/>
    </row>
    <row r="146" ht="13.5" customHeight="1">
      <c r="AA146" s="171"/>
    </row>
    <row r="147" ht="13.5" customHeight="1">
      <c r="AA147" s="171"/>
    </row>
    <row r="148" ht="13.5" customHeight="1">
      <c r="AA148" s="171"/>
    </row>
    <row r="149" ht="13.5" customHeight="1">
      <c r="AA149" s="171"/>
    </row>
    <row r="150" ht="13.5" customHeight="1">
      <c r="AA150" s="171"/>
    </row>
    <row r="151" ht="13.5" customHeight="1">
      <c r="AA151" s="171"/>
    </row>
    <row r="152" ht="13.5" customHeight="1">
      <c r="AA152" s="171"/>
    </row>
    <row r="153" ht="13.5" customHeight="1">
      <c r="AA153" s="171"/>
    </row>
    <row r="154" ht="13.5" customHeight="1">
      <c r="AA154" s="171"/>
    </row>
    <row r="155" ht="13.5" customHeight="1">
      <c r="AA155" s="171"/>
    </row>
    <row r="156" ht="13.5" customHeight="1">
      <c r="AA156" s="171"/>
    </row>
    <row r="157" ht="13.5" customHeight="1">
      <c r="AA157" s="171"/>
    </row>
    <row r="158" ht="13.5" customHeight="1">
      <c r="AA158" s="171"/>
    </row>
    <row r="159" ht="13.5" customHeight="1">
      <c r="AA159" s="171"/>
    </row>
    <row r="160" ht="13.5" customHeight="1">
      <c r="AA160" s="171"/>
    </row>
    <row r="161" ht="13.5" customHeight="1">
      <c r="AA161" s="171"/>
    </row>
    <row r="162" ht="13.5" customHeight="1">
      <c r="AA162" s="171"/>
    </row>
    <row r="163" ht="13.5" customHeight="1">
      <c r="AA163" s="171"/>
    </row>
    <row r="164" ht="13.5" customHeight="1">
      <c r="AA164" s="171"/>
    </row>
    <row r="165" ht="13.5" customHeight="1">
      <c r="AA165" s="171"/>
    </row>
    <row r="166" ht="13.5" customHeight="1">
      <c r="AA166" s="171"/>
    </row>
    <row r="167" ht="13.5" customHeight="1">
      <c r="AA167" s="171"/>
    </row>
    <row r="168" ht="13.5" customHeight="1">
      <c r="AA168" s="171"/>
    </row>
    <row r="169" ht="13.5" customHeight="1">
      <c r="AA169" s="171"/>
    </row>
    <row r="170" ht="13.5" customHeight="1">
      <c r="AA170" s="171"/>
    </row>
    <row r="171" ht="13.5" customHeight="1">
      <c r="AA171" s="171"/>
    </row>
    <row r="172" ht="13.5" customHeight="1">
      <c r="AA172" s="171"/>
    </row>
    <row r="173" ht="13.5" customHeight="1">
      <c r="AA173" s="171"/>
    </row>
    <row r="174" ht="13.5" customHeight="1">
      <c r="AA174" s="171"/>
    </row>
    <row r="175" ht="13.5" customHeight="1">
      <c r="AA175" s="171"/>
    </row>
    <row r="176" ht="13.5" customHeight="1">
      <c r="AA176" s="171"/>
    </row>
    <row r="177" ht="13.5" customHeight="1">
      <c r="AA177" s="171"/>
    </row>
    <row r="178" ht="13.5" customHeight="1">
      <c r="AA178" s="171"/>
    </row>
    <row r="179" ht="13.5" customHeight="1">
      <c r="AA179" s="171"/>
    </row>
    <row r="180" ht="13.5" customHeight="1">
      <c r="AA180" s="171"/>
    </row>
    <row r="181" ht="13.5" customHeight="1">
      <c r="AA181" s="171"/>
    </row>
    <row r="182" ht="13.5" customHeight="1">
      <c r="AA182" s="171"/>
    </row>
    <row r="183" ht="13.5" customHeight="1">
      <c r="AA183" s="171"/>
    </row>
    <row r="184" ht="13.5" customHeight="1">
      <c r="AA184" s="171"/>
    </row>
    <row r="185" ht="13.5" customHeight="1">
      <c r="AA185" s="171"/>
    </row>
    <row r="186" ht="13.5" customHeight="1">
      <c r="AA186" s="171"/>
    </row>
    <row r="187" ht="13.5" customHeight="1">
      <c r="AA187" s="171"/>
    </row>
    <row r="188" ht="13.5" customHeight="1">
      <c r="AA188" s="171"/>
    </row>
    <row r="189" ht="13.5" customHeight="1">
      <c r="AA189" s="171"/>
    </row>
    <row r="190" ht="13.5" customHeight="1">
      <c r="AA190" s="171"/>
    </row>
    <row r="191" ht="13.5" customHeight="1">
      <c r="AA191" s="171"/>
    </row>
    <row r="192" ht="13.5" customHeight="1">
      <c r="AA192" s="171"/>
    </row>
    <row r="193" ht="13.5" customHeight="1">
      <c r="AA193" s="171"/>
    </row>
    <row r="194" ht="13.5" customHeight="1">
      <c r="AA194" s="171"/>
    </row>
    <row r="195" ht="13.5" customHeight="1">
      <c r="AA195" s="171"/>
    </row>
    <row r="196" ht="13.5" customHeight="1">
      <c r="AA196" s="171"/>
    </row>
    <row r="197" ht="13.5" customHeight="1">
      <c r="AA197" s="171"/>
    </row>
    <row r="198" ht="13.5" customHeight="1">
      <c r="AA198" s="171"/>
    </row>
    <row r="199" ht="13.5" customHeight="1">
      <c r="AA199" s="171"/>
    </row>
    <row r="200" ht="13.5" customHeight="1">
      <c r="AA200" s="171"/>
    </row>
    <row r="201" ht="13.5" customHeight="1">
      <c r="AA201" s="171"/>
    </row>
    <row r="202" ht="13.5" customHeight="1">
      <c r="AA202" s="171"/>
    </row>
    <row r="203" ht="13.5" customHeight="1">
      <c r="AA203" s="171"/>
    </row>
    <row r="204" ht="13.5" customHeight="1">
      <c r="AA204" s="171"/>
    </row>
    <row r="205" ht="13.5" customHeight="1">
      <c r="AA205" s="171"/>
    </row>
    <row r="206" ht="13.5" customHeight="1">
      <c r="AA206" s="171"/>
    </row>
    <row r="207" ht="13.5" customHeight="1">
      <c r="AA207" s="171"/>
    </row>
    <row r="208" ht="13.5" customHeight="1">
      <c r="AA208" s="171"/>
    </row>
    <row r="209" ht="13.5" customHeight="1">
      <c r="AA209" s="171"/>
    </row>
    <row r="210" ht="13.5" customHeight="1">
      <c r="AA210" s="171"/>
    </row>
    <row r="211" ht="13.5" customHeight="1">
      <c r="AA211" s="171"/>
    </row>
    <row r="212" ht="13.5" customHeight="1">
      <c r="AA212" s="171"/>
    </row>
    <row r="213" ht="13.5" customHeight="1">
      <c r="AA213" s="171"/>
    </row>
    <row r="214" ht="13.5" customHeight="1">
      <c r="AA214" s="171"/>
    </row>
    <row r="215" ht="13.5" customHeight="1">
      <c r="AA215" s="171"/>
    </row>
    <row r="216" ht="13.5" customHeight="1">
      <c r="AA216" s="171"/>
    </row>
    <row r="217" ht="13.5" customHeight="1">
      <c r="AA217" s="171"/>
    </row>
    <row r="218" ht="13.5" customHeight="1">
      <c r="AA218" s="171"/>
    </row>
    <row r="219" ht="13.5" customHeight="1">
      <c r="AA219" s="171"/>
    </row>
    <row r="220" ht="13.5" customHeight="1">
      <c r="AA220" s="171"/>
    </row>
    <row r="221" ht="13.5" customHeight="1">
      <c r="AA221" s="171"/>
    </row>
    <row r="222" ht="13.5" customHeight="1">
      <c r="AA222" s="171"/>
    </row>
    <row r="223" ht="13.5" customHeight="1">
      <c r="AA223" s="171"/>
    </row>
    <row r="224" ht="13.5" customHeight="1">
      <c r="AA224" s="171"/>
    </row>
    <row r="225" ht="13.5" customHeight="1">
      <c r="AA225" s="171"/>
    </row>
    <row r="226" ht="13.5" customHeight="1">
      <c r="AA226" s="171"/>
    </row>
    <row r="227" ht="13.5" customHeight="1">
      <c r="AA227" s="171"/>
    </row>
    <row r="228" ht="13.5" customHeight="1">
      <c r="AA228" s="171"/>
    </row>
    <row r="229" ht="13.5" customHeight="1">
      <c r="AA229" s="171"/>
    </row>
    <row r="230" ht="13.5" customHeight="1">
      <c r="AA230" s="171"/>
    </row>
    <row r="231" ht="13.5" customHeight="1">
      <c r="AA231" s="171"/>
    </row>
    <row r="232" ht="13.5" customHeight="1">
      <c r="AA232" s="171"/>
    </row>
    <row r="233" ht="13.5" customHeight="1">
      <c r="AA233" s="171"/>
    </row>
    <row r="234" ht="13.5" customHeight="1">
      <c r="AA234" s="171"/>
    </row>
    <row r="235" ht="13.5" customHeight="1">
      <c r="AA235" s="171"/>
    </row>
    <row r="236" ht="13.5" customHeight="1">
      <c r="AA236" s="171"/>
    </row>
    <row r="237" ht="13.5" customHeight="1">
      <c r="AA237" s="171"/>
    </row>
    <row r="238" ht="13.5" customHeight="1">
      <c r="AA238" s="171"/>
    </row>
    <row r="239" ht="13.5" customHeight="1">
      <c r="AA239" s="171"/>
    </row>
    <row r="240" ht="13.5" customHeight="1">
      <c r="AA240" s="171"/>
    </row>
    <row r="241" ht="13.5" customHeight="1">
      <c r="AA241" s="171"/>
    </row>
    <row r="242" ht="13.5" customHeight="1">
      <c r="AA242" s="171"/>
    </row>
    <row r="243" ht="13.5" customHeight="1">
      <c r="AA243" s="171"/>
    </row>
    <row r="244" ht="13.5" customHeight="1">
      <c r="AA244" s="171"/>
    </row>
    <row r="245" ht="13.5" customHeight="1">
      <c r="AA245" s="171"/>
    </row>
    <row r="246" ht="13.5" customHeight="1">
      <c r="AA246" s="171"/>
    </row>
    <row r="247" ht="13.5" customHeight="1">
      <c r="AA247" s="171"/>
    </row>
    <row r="248" ht="13.5" customHeight="1">
      <c r="AA248" s="171"/>
    </row>
    <row r="249" ht="13.5" customHeight="1">
      <c r="AA249" s="171"/>
    </row>
    <row r="250" ht="13.5" customHeight="1">
      <c r="AA250" s="171"/>
    </row>
    <row r="251" ht="13.5" customHeight="1">
      <c r="AA251" s="171"/>
    </row>
    <row r="252" ht="13.5" customHeight="1">
      <c r="AA252" s="171"/>
    </row>
    <row r="253" ht="13.5" customHeight="1">
      <c r="AA253" s="171"/>
    </row>
    <row r="254" ht="13.5" customHeight="1">
      <c r="AA254" s="171"/>
    </row>
    <row r="255" ht="13.5" customHeight="1">
      <c r="AA255" s="171"/>
    </row>
    <row r="256" ht="13.5" customHeight="1">
      <c r="AA256" s="171"/>
    </row>
    <row r="257" ht="13.5" customHeight="1">
      <c r="AA257" s="171"/>
    </row>
    <row r="258" ht="13.5" customHeight="1">
      <c r="AA258" s="171"/>
    </row>
    <row r="259" ht="13.5" customHeight="1">
      <c r="AA259" s="171"/>
    </row>
    <row r="260" ht="13.5" customHeight="1">
      <c r="AA260" s="171"/>
    </row>
    <row r="261" ht="13.5" customHeight="1">
      <c r="AA261" s="171"/>
    </row>
    <row r="262" ht="13.5" customHeight="1">
      <c r="AA262" s="171"/>
    </row>
    <row r="263" ht="13.5" customHeight="1">
      <c r="AA263" s="171"/>
    </row>
    <row r="264" ht="13.5" customHeight="1">
      <c r="AA264" s="171"/>
    </row>
    <row r="265" ht="13.5" customHeight="1">
      <c r="AA265" s="171"/>
    </row>
    <row r="266" ht="13.5" customHeight="1">
      <c r="AA266" s="171"/>
    </row>
    <row r="267" ht="13.5" customHeight="1">
      <c r="AA267" s="171"/>
    </row>
    <row r="268" ht="13.5" customHeight="1">
      <c r="AA268" s="171"/>
    </row>
    <row r="269" ht="13.5" customHeight="1">
      <c r="AA269" s="171"/>
    </row>
    <row r="270" ht="13.5" customHeight="1">
      <c r="AA270" s="171"/>
    </row>
    <row r="271" ht="13.5" customHeight="1">
      <c r="AA271" s="171"/>
    </row>
    <row r="272" ht="13.5" customHeight="1">
      <c r="AA272" s="171"/>
    </row>
    <row r="273" ht="13.5" customHeight="1">
      <c r="AA273" s="171"/>
    </row>
    <row r="274" ht="13.5" customHeight="1">
      <c r="AA274" s="171"/>
    </row>
    <row r="275" ht="13.5" customHeight="1">
      <c r="AA275" s="171"/>
    </row>
    <row r="276" ht="13.5" customHeight="1">
      <c r="AA276" s="171"/>
    </row>
    <row r="277" ht="13.5" customHeight="1">
      <c r="AA277" s="171"/>
    </row>
    <row r="278" ht="13.5" customHeight="1">
      <c r="AA278" s="171"/>
    </row>
    <row r="279" ht="13.5" customHeight="1">
      <c r="AA279" s="171"/>
    </row>
    <row r="280" ht="13.5" customHeight="1">
      <c r="AA280" s="171"/>
    </row>
    <row r="281" ht="13.5" customHeight="1">
      <c r="AA281" s="171"/>
    </row>
    <row r="282" ht="13.5" customHeight="1">
      <c r="AA282" s="171"/>
    </row>
    <row r="283" ht="13.5" customHeight="1">
      <c r="AA283" s="171"/>
    </row>
    <row r="284" ht="13.5" customHeight="1">
      <c r="AA284" s="171"/>
    </row>
    <row r="285" ht="13.5" customHeight="1">
      <c r="AA285" s="171"/>
    </row>
    <row r="286" ht="13.5" customHeight="1">
      <c r="AA286" s="171"/>
    </row>
    <row r="287" ht="13.5" customHeight="1">
      <c r="AA287" s="171"/>
    </row>
    <row r="288" ht="13.5" customHeight="1">
      <c r="AA288" s="171"/>
    </row>
    <row r="289" ht="13.5" customHeight="1">
      <c r="AA289" s="171"/>
    </row>
    <row r="290" ht="13.5" customHeight="1">
      <c r="AA290" s="171"/>
    </row>
    <row r="291" ht="13.5" customHeight="1">
      <c r="AA291" s="171"/>
    </row>
    <row r="292" ht="13.5" customHeight="1">
      <c r="AA292" s="171"/>
    </row>
    <row r="293" ht="13.5" customHeight="1">
      <c r="AA293" s="171"/>
    </row>
    <row r="294" ht="13.5" customHeight="1">
      <c r="AA294" s="171"/>
    </row>
    <row r="295" ht="13.5" customHeight="1">
      <c r="AA295" s="171"/>
    </row>
    <row r="296" ht="13.5" customHeight="1">
      <c r="AA296" s="171"/>
    </row>
    <row r="297" ht="13.5" customHeight="1">
      <c r="AA297" s="171"/>
    </row>
    <row r="298" ht="13.5" customHeight="1">
      <c r="AA298" s="171"/>
    </row>
    <row r="299" ht="13.5" customHeight="1">
      <c r="AA299" s="171"/>
    </row>
    <row r="300" ht="13.5" customHeight="1">
      <c r="AA300" s="171"/>
    </row>
    <row r="301" ht="13.5" customHeight="1">
      <c r="AA301" s="171"/>
    </row>
    <row r="302" ht="13.5" customHeight="1">
      <c r="AA302" s="171"/>
    </row>
    <row r="303" ht="13.5" customHeight="1">
      <c r="AA303" s="171"/>
    </row>
    <row r="304" ht="13.5" customHeight="1">
      <c r="AA304" s="171"/>
    </row>
    <row r="305" ht="13.5" customHeight="1">
      <c r="AA305" s="171"/>
    </row>
    <row r="306" ht="13.5" customHeight="1">
      <c r="AA306" s="171"/>
    </row>
    <row r="307" ht="13.5" customHeight="1">
      <c r="AA307" s="171"/>
    </row>
    <row r="308" ht="13.5" customHeight="1">
      <c r="AA308" s="171"/>
    </row>
    <row r="309" ht="13.5" customHeight="1">
      <c r="AA309" s="171"/>
    </row>
    <row r="310" ht="13.5" customHeight="1">
      <c r="AA310" s="171"/>
    </row>
    <row r="311" ht="13.5" customHeight="1">
      <c r="AA311" s="171"/>
    </row>
    <row r="312" ht="13.5" customHeight="1">
      <c r="AA312" s="171"/>
    </row>
    <row r="313" ht="13.5" customHeight="1">
      <c r="AA313" s="171"/>
    </row>
    <row r="314" ht="13.5" customHeight="1">
      <c r="AA314" s="171"/>
    </row>
    <row r="315" ht="13.5" customHeight="1">
      <c r="AA315" s="171"/>
    </row>
    <row r="316" ht="13.5" customHeight="1">
      <c r="AA316" s="171"/>
    </row>
    <row r="317" ht="13.5" customHeight="1">
      <c r="AA317" s="171"/>
    </row>
    <row r="318" ht="13.5" customHeight="1">
      <c r="AA318" s="171"/>
    </row>
    <row r="319" ht="13.5" customHeight="1">
      <c r="AA319" s="171"/>
    </row>
    <row r="320" ht="13.5" customHeight="1">
      <c r="AA320" s="171"/>
    </row>
    <row r="321" ht="13.5" customHeight="1">
      <c r="AA321" s="171"/>
    </row>
    <row r="322" ht="13.5" customHeight="1">
      <c r="AA322" s="171"/>
    </row>
    <row r="323" ht="13.5" customHeight="1">
      <c r="AA323" s="171"/>
    </row>
    <row r="324" ht="13.5" customHeight="1">
      <c r="AA324" s="171"/>
    </row>
    <row r="325" ht="13.5" customHeight="1">
      <c r="AA325" s="171"/>
    </row>
    <row r="326" ht="13.5" customHeight="1">
      <c r="AA326" s="171"/>
    </row>
    <row r="327" ht="13.5" customHeight="1">
      <c r="AA327" s="171"/>
    </row>
    <row r="328" ht="13.5" customHeight="1">
      <c r="AA328" s="171"/>
    </row>
    <row r="329" ht="13.5" customHeight="1">
      <c r="AA329" s="171"/>
    </row>
    <row r="330" ht="13.5" customHeight="1">
      <c r="AA330" s="171"/>
    </row>
    <row r="331" ht="13.5" customHeight="1">
      <c r="AA331" s="171"/>
    </row>
    <row r="332" ht="13.5" customHeight="1">
      <c r="AA332" s="171"/>
    </row>
    <row r="333" ht="13.5" customHeight="1">
      <c r="AA333" s="171"/>
    </row>
    <row r="334" ht="13.5" customHeight="1">
      <c r="AA334" s="171"/>
    </row>
    <row r="335" ht="13.5" customHeight="1">
      <c r="AA335" s="171"/>
    </row>
    <row r="336" ht="13.5" customHeight="1">
      <c r="AA336" s="171"/>
    </row>
    <row r="337" ht="13.5" customHeight="1">
      <c r="AA337" s="171"/>
    </row>
    <row r="338" ht="13.5" customHeight="1">
      <c r="AA338" s="171"/>
    </row>
    <row r="339" ht="13.5" customHeight="1">
      <c r="AA339" s="171"/>
    </row>
    <row r="340" ht="13.5" customHeight="1">
      <c r="AA340" s="171"/>
    </row>
    <row r="341" ht="13.5" customHeight="1">
      <c r="AA341" s="171"/>
    </row>
    <row r="342" ht="13.5" customHeight="1">
      <c r="AA342" s="171"/>
    </row>
    <row r="343" ht="13.5" customHeight="1">
      <c r="AA343" s="171"/>
    </row>
    <row r="344" ht="13.5" customHeight="1">
      <c r="AA344" s="171"/>
    </row>
    <row r="345" ht="13.5" customHeight="1">
      <c r="AA345" s="171"/>
    </row>
    <row r="346" ht="13.5" customHeight="1">
      <c r="AA346" s="171"/>
    </row>
    <row r="347" ht="13.5" customHeight="1">
      <c r="AA347" s="171"/>
    </row>
    <row r="348" ht="13.5" customHeight="1">
      <c r="AA348" s="171"/>
    </row>
    <row r="349" ht="13.5" customHeight="1">
      <c r="AA349" s="171"/>
    </row>
    <row r="350" ht="13.5" customHeight="1">
      <c r="AA350" s="171"/>
    </row>
    <row r="351" ht="13.5" customHeight="1">
      <c r="AA351" s="171"/>
    </row>
    <row r="352" ht="13.5" customHeight="1">
      <c r="AA352" s="171"/>
    </row>
    <row r="353" ht="13.5" customHeight="1">
      <c r="AA353" s="171"/>
    </row>
    <row r="354" ht="13.5" customHeight="1">
      <c r="AA354" s="171"/>
    </row>
    <row r="355" ht="13.5" customHeight="1">
      <c r="AA355" s="171"/>
    </row>
    <row r="356" ht="13.5" customHeight="1">
      <c r="AA356" s="171"/>
    </row>
    <row r="357" ht="13.5" customHeight="1">
      <c r="AA357" s="171"/>
    </row>
    <row r="358" ht="13.5" customHeight="1">
      <c r="AA358" s="171"/>
    </row>
    <row r="359" ht="13.5" customHeight="1">
      <c r="AA359" s="171"/>
    </row>
    <row r="360" ht="13.5" customHeight="1">
      <c r="AA360" s="171"/>
    </row>
    <row r="361" ht="13.5" customHeight="1">
      <c r="AA361" s="171"/>
    </row>
    <row r="362" ht="13.5" customHeight="1">
      <c r="AA362" s="171"/>
    </row>
    <row r="363" ht="13.5" customHeight="1">
      <c r="AA363" s="171"/>
    </row>
    <row r="364" ht="13.5" customHeight="1">
      <c r="AA364" s="171"/>
    </row>
    <row r="365" ht="13.5" customHeight="1">
      <c r="AA365" s="171"/>
    </row>
    <row r="366" ht="13.5" customHeight="1">
      <c r="AA366" s="171"/>
    </row>
    <row r="367" ht="13.5" customHeight="1">
      <c r="AA367" s="171"/>
    </row>
    <row r="368" ht="13.5" customHeight="1">
      <c r="AA368" s="171"/>
    </row>
    <row r="369" ht="13.5" customHeight="1">
      <c r="AA369" s="171"/>
    </row>
    <row r="370" ht="13.5" customHeight="1">
      <c r="AA370" s="171"/>
    </row>
    <row r="371" ht="13.5" customHeight="1">
      <c r="AA371" s="171"/>
    </row>
    <row r="372" ht="13.5" customHeight="1">
      <c r="AA372" s="171"/>
    </row>
    <row r="373" ht="13.5" customHeight="1">
      <c r="AA373" s="171"/>
    </row>
    <row r="374" ht="13.5" customHeight="1">
      <c r="AA374" s="171"/>
    </row>
    <row r="375" ht="13.5" customHeight="1">
      <c r="AA375" s="171"/>
    </row>
    <row r="376" ht="13.5" customHeight="1">
      <c r="AA376" s="171"/>
    </row>
    <row r="377" ht="13.5" customHeight="1">
      <c r="AA377" s="171"/>
    </row>
    <row r="378" ht="13.5" customHeight="1">
      <c r="AA378" s="171"/>
    </row>
    <row r="379" ht="13.5" customHeight="1">
      <c r="AA379" s="171"/>
    </row>
    <row r="380" ht="13.5" customHeight="1">
      <c r="AA380" s="171"/>
    </row>
    <row r="381" ht="13.5" customHeight="1">
      <c r="AA381" s="171"/>
    </row>
    <row r="382" ht="13.5" customHeight="1">
      <c r="AA382" s="171"/>
    </row>
    <row r="383" ht="13.5" customHeight="1">
      <c r="AA383" s="171"/>
    </row>
    <row r="384" ht="13.5" customHeight="1">
      <c r="AA384" s="171"/>
    </row>
    <row r="385" ht="13.5" customHeight="1">
      <c r="AA385" s="171"/>
    </row>
    <row r="386" ht="13.5" customHeight="1">
      <c r="AA386" s="171"/>
    </row>
    <row r="387" ht="13.5" customHeight="1">
      <c r="AA387" s="171"/>
    </row>
    <row r="388" ht="13.5" customHeight="1">
      <c r="AA388" s="171"/>
    </row>
    <row r="389" ht="13.5" customHeight="1">
      <c r="AA389" s="171"/>
    </row>
    <row r="390" ht="13.5" customHeight="1">
      <c r="AA390" s="171"/>
    </row>
    <row r="391" ht="13.5" customHeight="1">
      <c r="AA391" s="171"/>
    </row>
    <row r="392" ht="13.5" customHeight="1">
      <c r="AA392" s="171"/>
    </row>
    <row r="393" ht="13.5" customHeight="1">
      <c r="AA393" s="171"/>
    </row>
    <row r="394" ht="13.5" customHeight="1">
      <c r="AA394" s="171"/>
    </row>
    <row r="395" ht="13.5" customHeight="1">
      <c r="AA395" s="171"/>
    </row>
    <row r="396" ht="13.5" customHeight="1">
      <c r="AA396" s="171"/>
    </row>
    <row r="397" ht="13.5" customHeight="1">
      <c r="AA397" s="171"/>
    </row>
    <row r="398" ht="13.5" customHeight="1">
      <c r="AA398" s="171"/>
    </row>
    <row r="399" ht="13.5" customHeight="1">
      <c r="AA399" s="171"/>
    </row>
    <row r="400" ht="13.5" customHeight="1">
      <c r="AA400" s="171"/>
    </row>
    <row r="401" ht="13.5" customHeight="1">
      <c r="AA401" s="171"/>
    </row>
    <row r="402" ht="13.5" customHeight="1">
      <c r="AA402" s="171"/>
    </row>
    <row r="403" ht="13.5" customHeight="1">
      <c r="AA403" s="171"/>
    </row>
    <row r="404" ht="13.5" customHeight="1">
      <c r="AA404" s="171"/>
    </row>
    <row r="405" ht="13.5" customHeight="1">
      <c r="AA405" s="171"/>
    </row>
    <row r="406" ht="13.5" customHeight="1">
      <c r="AA406" s="171"/>
    </row>
    <row r="407" ht="13.5" customHeight="1">
      <c r="AA407" s="171"/>
    </row>
    <row r="408" ht="13.5" customHeight="1">
      <c r="AA408" s="171"/>
    </row>
    <row r="409" ht="13.5" customHeight="1">
      <c r="AA409" s="171"/>
    </row>
    <row r="410" ht="13.5" customHeight="1">
      <c r="AA410" s="171"/>
    </row>
    <row r="411" ht="13.5" customHeight="1">
      <c r="AA411" s="171"/>
    </row>
    <row r="412" ht="13.5" customHeight="1">
      <c r="AA412" s="171"/>
    </row>
    <row r="413" ht="13.5" customHeight="1">
      <c r="AA413" s="171"/>
    </row>
    <row r="414" ht="13.5" customHeight="1">
      <c r="AA414" s="171"/>
    </row>
    <row r="415" ht="13.5" customHeight="1">
      <c r="AA415" s="171"/>
    </row>
    <row r="416" ht="13.5" customHeight="1">
      <c r="AA416" s="171"/>
    </row>
    <row r="417" ht="13.5" customHeight="1">
      <c r="AA417" s="171"/>
    </row>
    <row r="418" ht="13.5" customHeight="1">
      <c r="AA418" s="171"/>
    </row>
    <row r="419" ht="13.5" customHeight="1">
      <c r="AA419" s="171"/>
    </row>
    <row r="420" ht="13.5" customHeight="1">
      <c r="AA420" s="171"/>
    </row>
    <row r="421" ht="13.5" customHeight="1">
      <c r="AA421" s="171"/>
    </row>
    <row r="422" ht="13.5" customHeight="1">
      <c r="AA422" s="171"/>
    </row>
    <row r="423" ht="13.5" customHeight="1">
      <c r="AA423" s="171"/>
    </row>
    <row r="424" ht="13.5" customHeight="1">
      <c r="AA424" s="171"/>
    </row>
    <row r="425" ht="13.5" customHeight="1">
      <c r="AA425" s="171"/>
    </row>
    <row r="426" ht="13.5" customHeight="1">
      <c r="AA426" s="171"/>
    </row>
    <row r="427" ht="13.5" customHeight="1">
      <c r="AA427" s="171"/>
    </row>
    <row r="428" ht="13.5" customHeight="1">
      <c r="AA428" s="171"/>
    </row>
    <row r="429" ht="13.5" customHeight="1">
      <c r="AA429" s="171"/>
    </row>
    <row r="430" ht="13.5" customHeight="1">
      <c r="AA430" s="171"/>
    </row>
    <row r="431" ht="13.5" customHeight="1">
      <c r="AA431" s="171"/>
    </row>
    <row r="432" ht="13.5" customHeight="1">
      <c r="AA432" s="171"/>
    </row>
    <row r="433" ht="13.5" customHeight="1">
      <c r="AA433" s="171"/>
    </row>
    <row r="434" ht="13.5" customHeight="1">
      <c r="AA434" s="171"/>
    </row>
    <row r="435" ht="13.5" customHeight="1">
      <c r="AA435" s="171"/>
    </row>
    <row r="436" ht="13.5" customHeight="1">
      <c r="AA436" s="171"/>
    </row>
    <row r="437" ht="13.5" customHeight="1">
      <c r="AA437" s="171"/>
    </row>
    <row r="438" ht="13.5" customHeight="1">
      <c r="AA438" s="171"/>
    </row>
    <row r="439" ht="13.5" customHeight="1">
      <c r="AA439" s="171"/>
    </row>
    <row r="440" ht="13.5" customHeight="1">
      <c r="AA440" s="171"/>
    </row>
    <row r="441" ht="13.5" customHeight="1">
      <c r="AA441" s="171"/>
    </row>
    <row r="442" ht="13.5" customHeight="1">
      <c r="AA442" s="171"/>
    </row>
    <row r="443" ht="13.5" customHeight="1">
      <c r="AA443" s="171"/>
    </row>
    <row r="444" ht="13.5" customHeight="1">
      <c r="AA444" s="171"/>
    </row>
    <row r="445" ht="13.5" customHeight="1">
      <c r="AA445" s="171"/>
    </row>
    <row r="446" ht="13.5" customHeight="1">
      <c r="AA446" s="171"/>
    </row>
    <row r="447" ht="13.5" customHeight="1">
      <c r="AA447" s="171"/>
    </row>
    <row r="448" ht="13.5" customHeight="1">
      <c r="AA448" s="171"/>
    </row>
    <row r="449" ht="13.5" customHeight="1">
      <c r="AA449" s="171"/>
    </row>
    <row r="450" ht="13.5" customHeight="1">
      <c r="AA450" s="171"/>
    </row>
    <row r="451" ht="13.5" customHeight="1">
      <c r="AA451" s="171"/>
    </row>
    <row r="452" ht="13.5" customHeight="1">
      <c r="AA452" s="171"/>
    </row>
    <row r="453" ht="13.5" customHeight="1">
      <c r="AA453" s="171"/>
    </row>
    <row r="454" ht="13.5" customHeight="1">
      <c r="AA454" s="171"/>
    </row>
    <row r="455" ht="13.5" customHeight="1">
      <c r="AA455" s="171"/>
    </row>
    <row r="456" ht="13.5" customHeight="1">
      <c r="AA456" s="171"/>
    </row>
    <row r="457" ht="13.5" customHeight="1">
      <c r="AA457" s="171"/>
    </row>
    <row r="458" ht="13.5" customHeight="1">
      <c r="AA458" s="171"/>
    </row>
    <row r="459" ht="13.5" customHeight="1">
      <c r="AA459" s="171"/>
    </row>
    <row r="460" ht="13.5" customHeight="1">
      <c r="AA460" s="171"/>
    </row>
    <row r="461" ht="13.5" customHeight="1">
      <c r="AA461" s="171"/>
    </row>
    <row r="462" ht="13.5" customHeight="1">
      <c r="AA462" s="171"/>
    </row>
    <row r="463" ht="13.5" customHeight="1">
      <c r="AA463" s="171"/>
    </row>
    <row r="464" ht="13.5" customHeight="1">
      <c r="AA464" s="171"/>
    </row>
    <row r="465" ht="13.5" customHeight="1">
      <c r="AA465" s="171"/>
    </row>
    <row r="466" ht="13.5" customHeight="1">
      <c r="AA466" s="171"/>
    </row>
    <row r="467" ht="13.5" customHeight="1">
      <c r="AA467" s="171"/>
    </row>
    <row r="468" ht="13.5" customHeight="1">
      <c r="AA468" s="171"/>
    </row>
    <row r="469" ht="13.5" customHeight="1">
      <c r="AA469" s="171"/>
    </row>
    <row r="470" ht="13.5" customHeight="1">
      <c r="AA470" s="171"/>
    </row>
    <row r="471" ht="13.5" customHeight="1">
      <c r="AA471" s="171"/>
    </row>
    <row r="472" ht="13.5" customHeight="1">
      <c r="AA472" s="171"/>
    </row>
    <row r="473" ht="13.5" customHeight="1">
      <c r="AA473" s="171"/>
    </row>
    <row r="474" ht="13.5" customHeight="1">
      <c r="AA474" s="171"/>
    </row>
    <row r="475" ht="13.5" customHeight="1">
      <c r="AA475" s="171"/>
    </row>
    <row r="476" ht="13.5" customHeight="1">
      <c r="AA476" s="171"/>
    </row>
    <row r="477" ht="13.5" customHeight="1">
      <c r="AA477" s="171"/>
    </row>
    <row r="478" ht="13.5" customHeight="1">
      <c r="AA478" s="171"/>
    </row>
    <row r="479" ht="13.5" customHeight="1">
      <c r="AA479" s="171"/>
    </row>
    <row r="480" ht="13.5" customHeight="1">
      <c r="AA480" s="171"/>
    </row>
    <row r="481" ht="13.5" customHeight="1">
      <c r="AA481" s="171"/>
    </row>
    <row r="482" ht="13.5" customHeight="1">
      <c r="AA482" s="171"/>
    </row>
    <row r="483" ht="13.5" customHeight="1">
      <c r="AA483" s="171"/>
    </row>
    <row r="484" ht="13.5" customHeight="1">
      <c r="AA484" s="171"/>
    </row>
    <row r="485" ht="13.5" customHeight="1">
      <c r="AA485" s="171"/>
    </row>
    <row r="486" ht="13.5" customHeight="1">
      <c r="AA486" s="171"/>
    </row>
    <row r="487" ht="13.5" customHeight="1">
      <c r="AA487" s="171"/>
    </row>
    <row r="488" ht="13.5" customHeight="1">
      <c r="AA488" s="171"/>
    </row>
    <row r="489" ht="13.5" customHeight="1">
      <c r="AA489" s="171"/>
    </row>
    <row r="490" ht="13.5" customHeight="1">
      <c r="AA490" s="171"/>
    </row>
    <row r="491" ht="13.5" customHeight="1">
      <c r="AA491" s="171"/>
    </row>
    <row r="492" ht="13.5" customHeight="1">
      <c r="AA492" s="171"/>
    </row>
    <row r="493" ht="13.5" customHeight="1">
      <c r="AA493" s="171"/>
    </row>
    <row r="494" ht="13.5" customHeight="1">
      <c r="AA494" s="171"/>
    </row>
    <row r="495" ht="13.5" customHeight="1">
      <c r="AA495" s="171"/>
    </row>
    <row r="496" ht="13.5" customHeight="1">
      <c r="AA496" s="171"/>
    </row>
    <row r="497" ht="13.5" customHeight="1">
      <c r="AA497" s="171"/>
    </row>
    <row r="498" ht="13.5" customHeight="1">
      <c r="AA498" s="171"/>
    </row>
    <row r="499" ht="13.5" customHeight="1">
      <c r="AA499" s="171"/>
    </row>
    <row r="500" ht="13.5" customHeight="1">
      <c r="AA500" s="171"/>
    </row>
    <row r="501" ht="13.5" customHeight="1">
      <c r="AA501" s="171"/>
    </row>
    <row r="502" ht="13.5" customHeight="1">
      <c r="AA502" s="171"/>
    </row>
    <row r="503" ht="13.5" customHeight="1">
      <c r="AA503" s="171"/>
    </row>
    <row r="504" ht="13.5" customHeight="1">
      <c r="AA504" s="171"/>
    </row>
    <row r="505" ht="13.5" customHeight="1">
      <c r="AA505" s="171"/>
    </row>
    <row r="506" ht="13.5" customHeight="1">
      <c r="AA506" s="171"/>
    </row>
    <row r="507" ht="13.5" customHeight="1">
      <c r="AA507" s="171"/>
    </row>
    <row r="508" ht="13.5" customHeight="1">
      <c r="AA508" s="171"/>
    </row>
    <row r="509" ht="13.5" customHeight="1">
      <c r="AA509" s="171"/>
    </row>
    <row r="510" ht="13.5" customHeight="1">
      <c r="AA510" s="171"/>
    </row>
    <row r="511" ht="13.5" customHeight="1">
      <c r="AA511" s="171"/>
    </row>
    <row r="512" ht="13.5" customHeight="1">
      <c r="AA512" s="171"/>
    </row>
    <row r="513" ht="13.5" customHeight="1">
      <c r="AA513" s="171"/>
    </row>
    <row r="514" ht="13.5" customHeight="1">
      <c r="AA514" s="171"/>
    </row>
    <row r="515" ht="13.5" customHeight="1">
      <c r="AA515" s="171"/>
    </row>
    <row r="516" ht="13.5" customHeight="1">
      <c r="AA516" s="171"/>
    </row>
    <row r="517" ht="13.5" customHeight="1">
      <c r="AA517" s="171"/>
    </row>
    <row r="518" ht="13.5" customHeight="1">
      <c r="AA518" s="171"/>
    </row>
    <row r="519" ht="13.5" customHeight="1">
      <c r="AA519" s="171"/>
    </row>
    <row r="520" ht="13.5" customHeight="1">
      <c r="AA520" s="171"/>
    </row>
    <row r="521" ht="13.5" customHeight="1">
      <c r="AA521" s="171"/>
    </row>
    <row r="522" ht="13.5" customHeight="1">
      <c r="AA522" s="171"/>
    </row>
    <row r="523" ht="13.5" customHeight="1">
      <c r="AA523" s="171"/>
    </row>
    <row r="524" ht="13.5" customHeight="1">
      <c r="AA524" s="171"/>
    </row>
    <row r="525" ht="13.5" customHeight="1">
      <c r="AA525" s="171"/>
    </row>
    <row r="526" ht="13.5" customHeight="1">
      <c r="AA526" s="171"/>
    </row>
    <row r="527" ht="13.5" customHeight="1">
      <c r="AA527" s="171"/>
    </row>
    <row r="528" ht="13.5" customHeight="1">
      <c r="AA528" s="171"/>
    </row>
    <row r="529" ht="13.5" customHeight="1">
      <c r="AA529" s="171"/>
    </row>
    <row r="530" ht="13.5" customHeight="1">
      <c r="AA530" s="171"/>
    </row>
    <row r="531" ht="13.5" customHeight="1">
      <c r="AA531" s="171"/>
    </row>
    <row r="532" ht="13.5" customHeight="1">
      <c r="AA532" s="171"/>
    </row>
    <row r="533" ht="13.5" customHeight="1">
      <c r="AA533" s="171"/>
    </row>
    <row r="534" ht="13.5" customHeight="1">
      <c r="AA534" s="171"/>
    </row>
    <row r="535" ht="13.5" customHeight="1">
      <c r="AA535" s="171"/>
    </row>
    <row r="536" ht="13.5" customHeight="1">
      <c r="AA536" s="171"/>
    </row>
    <row r="537" ht="13.5" customHeight="1">
      <c r="AA537" s="171"/>
    </row>
    <row r="538" ht="13.5" customHeight="1">
      <c r="AA538" s="171"/>
    </row>
    <row r="539" ht="13.5" customHeight="1">
      <c r="AA539" s="171"/>
    </row>
    <row r="540" ht="13.5" customHeight="1">
      <c r="AA540" s="171"/>
    </row>
    <row r="541" ht="13.5" customHeight="1">
      <c r="AA541" s="171"/>
    </row>
    <row r="542" ht="13.5" customHeight="1">
      <c r="AA542" s="171"/>
    </row>
    <row r="543" ht="13.5" customHeight="1">
      <c r="AA543" s="171"/>
    </row>
    <row r="544" ht="13.5" customHeight="1">
      <c r="AA544" s="171"/>
    </row>
    <row r="545" ht="13.5" customHeight="1">
      <c r="AA545" s="171"/>
    </row>
    <row r="546" ht="13.5" customHeight="1">
      <c r="AA546" s="171"/>
    </row>
    <row r="547" ht="13.5" customHeight="1">
      <c r="AA547" s="171"/>
    </row>
    <row r="548" ht="13.5" customHeight="1">
      <c r="AA548" s="171"/>
    </row>
    <row r="549" ht="13.5" customHeight="1">
      <c r="AA549" s="171"/>
    </row>
    <row r="550" ht="13.5" customHeight="1">
      <c r="AA550" s="171"/>
    </row>
    <row r="551" ht="13.5" customHeight="1">
      <c r="AA551" s="171"/>
    </row>
    <row r="552" ht="13.5" customHeight="1">
      <c r="AA552" s="171"/>
    </row>
    <row r="553" ht="13.5" customHeight="1">
      <c r="AA553" s="171"/>
    </row>
    <row r="554" ht="13.5" customHeight="1">
      <c r="AA554" s="171"/>
    </row>
    <row r="555" ht="13.5" customHeight="1">
      <c r="AA555" s="171"/>
    </row>
    <row r="556" ht="13.5" customHeight="1">
      <c r="AA556" s="171"/>
    </row>
    <row r="557" ht="13.5" customHeight="1">
      <c r="AA557" s="171"/>
    </row>
    <row r="558" ht="13.5" customHeight="1">
      <c r="AA558" s="171"/>
    </row>
    <row r="559" ht="13.5" customHeight="1">
      <c r="AA559" s="171"/>
    </row>
    <row r="560" ht="13.5" customHeight="1">
      <c r="AA560" s="171"/>
    </row>
    <row r="561" ht="13.5" customHeight="1">
      <c r="AA561" s="171"/>
    </row>
    <row r="562" ht="13.5" customHeight="1">
      <c r="AA562" s="171"/>
    </row>
    <row r="563" ht="13.5" customHeight="1">
      <c r="AA563" s="171"/>
    </row>
    <row r="564" ht="13.5" customHeight="1">
      <c r="AA564" s="171"/>
    </row>
    <row r="565" ht="13.5" customHeight="1">
      <c r="AA565" s="171"/>
    </row>
    <row r="566" ht="13.5" customHeight="1">
      <c r="AA566" s="171"/>
    </row>
    <row r="567" ht="13.5" customHeight="1">
      <c r="AA567" s="171"/>
    </row>
    <row r="568" ht="13.5" customHeight="1">
      <c r="AA568" s="171"/>
    </row>
    <row r="569" ht="13.5" customHeight="1">
      <c r="AA569" s="171"/>
    </row>
    <row r="570" ht="13.5" customHeight="1">
      <c r="AA570" s="171"/>
    </row>
    <row r="571" ht="13.5" customHeight="1">
      <c r="AA571" s="171"/>
    </row>
    <row r="572" ht="13.5" customHeight="1">
      <c r="AA572" s="171"/>
    </row>
    <row r="573" ht="13.5" customHeight="1">
      <c r="AA573" s="171"/>
    </row>
    <row r="574" ht="13.5" customHeight="1">
      <c r="AA574" s="171"/>
    </row>
    <row r="575" ht="13.5" customHeight="1">
      <c r="AA575" s="171"/>
    </row>
    <row r="576" ht="13.5" customHeight="1">
      <c r="AA576" s="171"/>
    </row>
    <row r="577" ht="13.5" customHeight="1">
      <c r="AA577" s="171"/>
    </row>
    <row r="578" ht="13.5" customHeight="1">
      <c r="AA578" s="171"/>
    </row>
    <row r="579" ht="13.5" customHeight="1">
      <c r="AA579" s="171"/>
    </row>
    <row r="580" ht="13.5" customHeight="1">
      <c r="AA580" s="171"/>
    </row>
    <row r="581" ht="13.5" customHeight="1">
      <c r="AA581" s="171"/>
    </row>
    <row r="582" ht="13.5" customHeight="1">
      <c r="AA582" s="171"/>
    </row>
    <row r="583" ht="13.5" customHeight="1">
      <c r="AA583" s="171"/>
    </row>
    <row r="584" ht="13.5" customHeight="1">
      <c r="AA584" s="171"/>
    </row>
    <row r="585" ht="13.5" customHeight="1">
      <c r="AA585" s="171"/>
    </row>
    <row r="586" ht="13.5" customHeight="1">
      <c r="AA586" s="171"/>
    </row>
    <row r="587" ht="13.5" customHeight="1">
      <c r="AA587" s="171"/>
    </row>
    <row r="588" ht="13.5" customHeight="1">
      <c r="AA588" s="171"/>
    </row>
    <row r="589" ht="13.5" customHeight="1">
      <c r="AA589" s="171"/>
    </row>
    <row r="590" ht="13.5" customHeight="1">
      <c r="AA590" s="171"/>
    </row>
    <row r="591" ht="13.5" customHeight="1">
      <c r="AA591" s="171"/>
    </row>
    <row r="592" ht="13.5" customHeight="1">
      <c r="AA592" s="171"/>
    </row>
    <row r="593" ht="13.5" customHeight="1">
      <c r="AA593" s="171"/>
    </row>
    <row r="594" ht="13.5" customHeight="1">
      <c r="AA594" s="171"/>
    </row>
    <row r="595" ht="13.5" customHeight="1">
      <c r="AA595" s="171"/>
    </row>
    <row r="596" ht="13.5" customHeight="1">
      <c r="AA596" s="171"/>
    </row>
    <row r="597" ht="13.5" customHeight="1">
      <c r="AA597" s="171"/>
    </row>
    <row r="598" ht="13.5" customHeight="1">
      <c r="AA598" s="171"/>
    </row>
    <row r="599" ht="13.5" customHeight="1">
      <c r="AA599" s="171"/>
    </row>
    <row r="600" ht="13.5" customHeight="1">
      <c r="AA600" s="171"/>
    </row>
    <row r="601" ht="13.5" customHeight="1">
      <c r="AA601" s="171"/>
    </row>
    <row r="602" ht="13.5" customHeight="1">
      <c r="AA602" s="171"/>
    </row>
    <row r="603" ht="13.5" customHeight="1">
      <c r="AA603" s="171"/>
    </row>
    <row r="604" ht="13.5" customHeight="1">
      <c r="AA604" s="171"/>
    </row>
    <row r="605" ht="13.5" customHeight="1">
      <c r="AA605" s="171"/>
    </row>
    <row r="606" ht="13.5" customHeight="1">
      <c r="AA606" s="171"/>
    </row>
    <row r="607" ht="13.5" customHeight="1">
      <c r="AA607" s="171"/>
    </row>
    <row r="608" ht="13.5" customHeight="1">
      <c r="AA608" s="171"/>
    </row>
    <row r="609" ht="13.5" customHeight="1">
      <c r="AA609" s="171"/>
    </row>
    <row r="610" ht="13.5" customHeight="1">
      <c r="AA610" s="171"/>
    </row>
    <row r="611" ht="13.5" customHeight="1">
      <c r="AA611" s="171"/>
    </row>
    <row r="612" ht="13.5" customHeight="1">
      <c r="AA612" s="171"/>
    </row>
    <row r="613" ht="13.5" customHeight="1">
      <c r="AA613" s="171"/>
    </row>
    <row r="614" ht="13.5" customHeight="1">
      <c r="AA614" s="171"/>
    </row>
    <row r="615" ht="13.5" customHeight="1">
      <c r="AA615" s="171"/>
    </row>
    <row r="616" ht="13.5" customHeight="1">
      <c r="AA616" s="171"/>
    </row>
    <row r="617" ht="13.5" customHeight="1">
      <c r="AA617" s="171"/>
    </row>
    <row r="618" ht="13.5" customHeight="1">
      <c r="AA618" s="171"/>
    </row>
    <row r="619" ht="13.5" customHeight="1">
      <c r="AA619" s="171"/>
    </row>
    <row r="620" ht="13.5" customHeight="1">
      <c r="AA620" s="171"/>
    </row>
    <row r="621" ht="13.5" customHeight="1">
      <c r="AA621" s="171"/>
    </row>
    <row r="622" ht="13.5" customHeight="1">
      <c r="AA622" s="171"/>
    </row>
    <row r="623" ht="13.5" customHeight="1">
      <c r="AA623" s="171"/>
    </row>
    <row r="624" ht="13.5" customHeight="1">
      <c r="AA624" s="171"/>
    </row>
    <row r="625" ht="13.5" customHeight="1">
      <c r="AA625" s="171"/>
    </row>
    <row r="626" ht="13.5" customHeight="1">
      <c r="AA626" s="171"/>
    </row>
    <row r="627" ht="13.5" customHeight="1">
      <c r="AA627" s="171"/>
    </row>
    <row r="628" ht="13.5" customHeight="1">
      <c r="AA628" s="171"/>
    </row>
    <row r="629" ht="13.5" customHeight="1">
      <c r="AA629" s="171"/>
    </row>
    <row r="630" ht="13.5" customHeight="1">
      <c r="AA630" s="171"/>
    </row>
    <row r="631" ht="13.5" customHeight="1">
      <c r="AA631" s="171"/>
    </row>
    <row r="632" ht="13.5" customHeight="1">
      <c r="AA632" s="171"/>
    </row>
    <row r="633" ht="13.5" customHeight="1">
      <c r="AA633" s="171"/>
    </row>
    <row r="634" ht="13.5" customHeight="1">
      <c r="AA634" s="171"/>
    </row>
    <row r="635" ht="13.5" customHeight="1">
      <c r="AA635" s="171"/>
    </row>
    <row r="636" ht="13.5" customHeight="1">
      <c r="AA636" s="171"/>
    </row>
    <row r="637" ht="13.5" customHeight="1">
      <c r="AA637" s="171"/>
    </row>
    <row r="638" ht="13.5" customHeight="1">
      <c r="AA638" s="171"/>
    </row>
    <row r="639" ht="13.5" customHeight="1">
      <c r="AA639" s="171"/>
    </row>
    <row r="640" ht="13.5" customHeight="1">
      <c r="AA640" s="171"/>
    </row>
    <row r="641" ht="13.5" customHeight="1">
      <c r="AA641" s="171"/>
    </row>
    <row r="642" ht="13.5" customHeight="1">
      <c r="AA642" s="171"/>
    </row>
    <row r="643" ht="13.5" customHeight="1">
      <c r="AA643" s="171"/>
    </row>
    <row r="644" ht="13.5" customHeight="1">
      <c r="AA644" s="171"/>
    </row>
    <row r="645" ht="13.5" customHeight="1">
      <c r="AA645" s="171"/>
    </row>
    <row r="646" ht="13.5" customHeight="1">
      <c r="AA646" s="171"/>
    </row>
    <row r="647" ht="13.5" customHeight="1">
      <c r="AA647" s="171"/>
    </row>
    <row r="648" ht="13.5" customHeight="1">
      <c r="AA648" s="171"/>
    </row>
    <row r="649" ht="13.5" customHeight="1">
      <c r="AA649" s="171"/>
    </row>
    <row r="650" ht="13.5" customHeight="1">
      <c r="AA650" s="171"/>
    </row>
    <row r="651" ht="13.5" customHeight="1">
      <c r="AA651" s="171"/>
    </row>
    <row r="652" ht="13.5" customHeight="1">
      <c r="AA652" s="171"/>
    </row>
    <row r="653" ht="13.5" customHeight="1">
      <c r="AA653" s="171"/>
    </row>
    <row r="654" ht="13.5" customHeight="1">
      <c r="AA654" s="171"/>
    </row>
    <row r="655" ht="13.5" customHeight="1">
      <c r="AA655" s="171"/>
    </row>
    <row r="656" ht="13.5" customHeight="1">
      <c r="AA656" s="171"/>
    </row>
    <row r="657" ht="13.5" customHeight="1">
      <c r="AA657" s="171"/>
    </row>
    <row r="658" ht="13.5" customHeight="1">
      <c r="AA658" s="171"/>
    </row>
    <row r="659" ht="13.5" customHeight="1">
      <c r="AA659" s="171"/>
    </row>
    <row r="660" ht="13.5" customHeight="1">
      <c r="AA660" s="171"/>
    </row>
    <row r="661" ht="13.5" customHeight="1">
      <c r="AA661" s="171"/>
    </row>
    <row r="662" ht="13.5" customHeight="1">
      <c r="AA662" s="171"/>
    </row>
    <row r="663" ht="13.5" customHeight="1">
      <c r="AA663" s="171"/>
    </row>
    <row r="664" ht="13.5" customHeight="1">
      <c r="AA664" s="171"/>
    </row>
    <row r="665" ht="13.5" customHeight="1">
      <c r="AA665" s="171"/>
    </row>
    <row r="666" ht="13.5" customHeight="1">
      <c r="AA666" s="171"/>
    </row>
    <row r="667" ht="13.5" customHeight="1">
      <c r="AA667" s="171"/>
    </row>
    <row r="668" ht="13.5" customHeight="1">
      <c r="AA668" s="171"/>
    </row>
    <row r="669" ht="13.5" customHeight="1">
      <c r="AA669" s="171"/>
    </row>
    <row r="670" ht="13.5" customHeight="1">
      <c r="AA670" s="171"/>
    </row>
    <row r="671" ht="13.5" customHeight="1">
      <c r="AA671" s="171"/>
    </row>
    <row r="672" ht="13.5" customHeight="1">
      <c r="AA672" s="171"/>
    </row>
    <row r="673" ht="13.5" customHeight="1">
      <c r="AA673" s="171"/>
    </row>
    <row r="674" ht="13.5" customHeight="1">
      <c r="AA674" s="171"/>
    </row>
    <row r="675" ht="13.5" customHeight="1">
      <c r="AA675" s="171"/>
    </row>
    <row r="676" ht="13.5" customHeight="1">
      <c r="AA676" s="171"/>
    </row>
    <row r="677" ht="13.5" customHeight="1">
      <c r="AA677" s="171"/>
    </row>
    <row r="678" ht="13.5" customHeight="1">
      <c r="AA678" s="171"/>
    </row>
    <row r="679" ht="13.5" customHeight="1">
      <c r="AA679" s="171"/>
    </row>
    <row r="680" ht="13.5" customHeight="1">
      <c r="AA680" s="171"/>
    </row>
    <row r="681" ht="13.5" customHeight="1">
      <c r="AA681" s="171"/>
    </row>
    <row r="682" ht="13.5" customHeight="1">
      <c r="AA682" s="171"/>
    </row>
    <row r="683" ht="13.5" customHeight="1">
      <c r="AA683" s="171"/>
    </row>
    <row r="684" ht="13.5" customHeight="1">
      <c r="AA684" s="171"/>
    </row>
    <row r="685" ht="13.5" customHeight="1">
      <c r="AA685" s="171"/>
    </row>
    <row r="686" ht="13.5" customHeight="1">
      <c r="AA686" s="171"/>
    </row>
    <row r="687" ht="13.5" customHeight="1">
      <c r="AA687" s="171"/>
    </row>
    <row r="688" ht="13.5" customHeight="1">
      <c r="AA688" s="171"/>
    </row>
    <row r="689" ht="13.5" customHeight="1">
      <c r="AA689" s="171"/>
    </row>
    <row r="690" ht="13.5" customHeight="1">
      <c r="AA690" s="171"/>
    </row>
    <row r="691" ht="13.5" customHeight="1">
      <c r="AA691" s="171"/>
    </row>
    <row r="692" ht="13.5" customHeight="1">
      <c r="AA692" s="171"/>
    </row>
    <row r="693" ht="13.5" customHeight="1">
      <c r="AA693" s="171"/>
    </row>
    <row r="694" ht="13.5" customHeight="1">
      <c r="AA694" s="171"/>
    </row>
    <row r="695" ht="13.5" customHeight="1">
      <c r="AA695" s="171"/>
    </row>
    <row r="696" ht="13.5" customHeight="1">
      <c r="AA696" s="171"/>
    </row>
    <row r="697" ht="13.5" customHeight="1">
      <c r="AA697" s="171"/>
    </row>
    <row r="698" ht="13.5" customHeight="1">
      <c r="AA698" s="171"/>
    </row>
    <row r="699" ht="13.5" customHeight="1">
      <c r="AA699" s="171"/>
    </row>
    <row r="700" ht="13.5" customHeight="1">
      <c r="AA700" s="171"/>
    </row>
    <row r="701" ht="13.5" customHeight="1">
      <c r="AA701" s="171"/>
    </row>
    <row r="702" ht="13.5" customHeight="1">
      <c r="AA702" s="171"/>
    </row>
    <row r="703" ht="13.5" customHeight="1">
      <c r="AA703" s="171"/>
    </row>
    <row r="704" ht="13.5" customHeight="1">
      <c r="AA704" s="171"/>
    </row>
    <row r="705" ht="13.5" customHeight="1">
      <c r="AA705" s="171"/>
    </row>
    <row r="706" ht="13.5" customHeight="1">
      <c r="AA706" s="171"/>
    </row>
    <row r="707" ht="13.5" customHeight="1">
      <c r="AA707" s="171"/>
    </row>
    <row r="708" ht="13.5" customHeight="1">
      <c r="AA708" s="171"/>
    </row>
    <row r="709" ht="13.5" customHeight="1">
      <c r="AA709" s="171"/>
    </row>
    <row r="710" ht="13.5" customHeight="1">
      <c r="AA710" s="171"/>
    </row>
    <row r="711" ht="13.5" customHeight="1">
      <c r="AA711" s="171"/>
    </row>
    <row r="712" ht="13.5" customHeight="1">
      <c r="AA712" s="171"/>
    </row>
    <row r="713" ht="13.5" customHeight="1">
      <c r="AA713" s="171"/>
    </row>
    <row r="714" ht="13.5" customHeight="1">
      <c r="AA714" s="171"/>
    </row>
    <row r="715" ht="13.5" customHeight="1">
      <c r="AA715" s="171"/>
    </row>
    <row r="716" ht="13.5" customHeight="1">
      <c r="AA716" s="171"/>
    </row>
    <row r="717" ht="13.5" customHeight="1">
      <c r="AA717" s="171"/>
    </row>
    <row r="718" ht="13.5" customHeight="1">
      <c r="AA718" s="171"/>
    </row>
    <row r="719" ht="13.5" customHeight="1">
      <c r="AA719" s="171"/>
    </row>
    <row r="720" ht="13.5" customHeight="1">
      <c r="AA720" s="171"/>
    </row>
    <row r="721" ht="13.5" customHeight="1">
      <c r="AA721" s="171"/>
    </row>
    <row r="722" ht="13.5" customHeight="1">
      <c r="AA722" s="171"/>
    </row>
    <row r="723" ht="13.5" customHeight="1">
      <c r="AA723" s="171"/>
    </row>
    <row r="724" ht="13.5" customHeight="1">
      <c r="AA724" s="171"/>
    </row>
    <row r="725" ht="13.5" customHeight="1">
      <c r="AA725" s="171"/>
    </row>
    <row r="726" ht="13.5" customHeight="1">
      <c r="AA726" s="171"/>
    </row>
    <row r="727" ht="13.5" customHeight="1">
      <c r="AA727" s="171"/>
    </row>
    <row r="728" ht="13.5" customHeight="1">
      <c r="AA728" s="171"/>
    </row>
    <row r="729" ht="13.5" customHeight="1">
      <c r="AA729" s="171"/>
    </row>
    <row r="730" ht="13.5" customHeight="1">
      <c r="AA730" s="171"/>
    </row>
    <row r="731" ht="13.5" customHeight="1">
      <c r="AA731" s="171"/>
    </row>
    <row r="732" ht="13.5" customHeight="1">
      <c r="AA732" s="171"/>
    </row>
    <row r="733" ht="13.5" customHeight="1">
      <c r="AA733" s="171"/>
    </row>
    <row r="734" ht="13.5" customHeight="1">
      <c r="AA734" s="171"/>
    </row>
    <row r="735" ht="13.5" customHeight="1">
      <c r="AA735" s="171"/>
    </row>
    <row r="736" ht="13.5" customHeight="1">
      <c r="AA736" s="171"/>
    </row>
    <row r="737" ht="13.5" customHeight="1">
      <c r="AA737" s="171"/>
    </row>
    <row r="738" ht="13.5" customHeight="1">
      <c r="AA738" s="171"/>
    </row>
    <row r="739" ht="13.5" customHeight="1">
      <c r="AA739" s="171"/>
    </row>
    <row r="740" ht="13.5" customHeight="1">
      <c r="AA740" s="171"/>
    </row>
    <row r="741" ht="13.5" customHeight="1">
      <c r="AA741" s="171"/>
    </row>
    <row r="742" ht="13.5" customHeight="1">
      <c r="AA742" s="171"/>
    </row>
    <row r="743" ht="13.5" customHeight="1">
      <c r="AA743" s="171"/>
    </row>
    <row r="744" ht="13.5" customHeight="1">
      <c r="AA744" s="171"/>
    </row>
    <row r="745" ht="13.5" customHeight="1">
      <c r="AA745" s="171"/>
    </row>
    <row r="746" ht="13.5" customHeight="1">
      <c r="AA746" s="171"/>
    </row>
    <row r="747" ht="13.5" customHeight="1">
      <c r="AA747" s="171"/>
    </row>
    <row r="748" ht="13.5" customHeight="1">
      <c r="AA748" s="171"/>
    </row>
    <row r="749" ht="13.5" customHeight="1">
      <c r="AA749" s="171"/>
    </row>
    <row r="750" ht="13.5" customHeight="1">
      <c r="AA750" s="171"/>
    </row>
    <row r="751" ht="13.5" customHeight="1">
      <c r="AA751" s="171"/>
    </row>
    <row r="752" ht="13.5" customHeight="1">
      <c r="AA752" s="171"/>
    </row>
    <row r="753" ht="13.5" customHeight="1">
      <c r="AA753" s="171"/>
    </row>
    <row r="754" ht="13.5" customHeight="1">
      <c r="AA754" s="171"/>
    </row>
    <row r="755" ht="13.5" customHeight="1">
      <c r="AA755" s="171"/>
    </row>
    <row r="756" ht="13.5" customHeight="1">
      <c r="AA756" s="171"/>
    </row>
    <row r="757" ht="13.5" customHeight="1">
      <c r="AA757" s="171"/>
    </row>
    <row r="758" ht="13.5" customHeight="1">
      <c r="AA758" s="171"/>
    </row>
    <row r="759" ht="13.5" customHeight="1">
      <c r="AA759" s="171"/>
    </row>
    <row r="760" ht="13.5" customHeight="1">
      <c r="AA760" s="171"/>
    </row>
    <row r="761" ht="13.5" customHeight="1">
      <c r="AA761" s="171"/>
    </row>
    <row r="762" ht="13.5" customHeight="1">
      <c r="AA762" s="171"/>
    </row>
    <row r="763" ht="13.5" customHeight="1">
      <c r="AA763" s="171"/>
    </row>
    <row r="764" ht="13.5" customHeight="1">
      <c r="AA764" s="171"/>
    </row>
    <row r="765" ht="13.5" customHeight="1">
      <c r="AA765" s="171"/>
    </row>
    <row r="766" ht="13.5" customHeight="1">
      <c r="AA766" s="171"/>
    </row>
    <row r="767" ht="13.5" customHeight="1">
      <c r="AA767" s="171"/>
    </row>
    <row r="768" ht="13.5" customHeight="1">
      <c r="AA768" s="171"/>
    </row>
    <row r="769" ht="13.5" customHeight="1">
      <c r="AA769" s="171"/>
    </row>
    <row r="770" ht="13.5" customHeight="1">
      <c r="AA770" s="171"/>
    </row>
    <row r="771" ht="13.5" customHeight="1">
      <c r="AA771" s="171"/>
    </row>
    <row r="772" ht="13.5" customHeight="1">
      <c r="AA772" s="171"/>
    </row>
    <row r="773" ht="13.5" customHeight="1">
      <c r="AA773" s="171"/>
    </row>
    <row r="774" ht="13.5" customHeight="1">
      <c r="AA774" s="171"/>
    </row>
    <row r="775" ht="13.5" customHeight="1">
      <c r="AA775" s="171"/>
    </row>
    <row r="776" ht="13.5" customHeight="1">
      <c r="AA776" s="171"/>
    </row>
    <row r="777" ht="13.5" customHeight="1">
      <c r="AA777" s="171"/>
    </row>
    <row r="778" ht="13.5" customHeight="1">
      <c r="AA778" s="171"/>
    </row>
    <row r="779" ht="13.5" customHeight="1">
      <c r="AA779" s="171"/>
    </row>
    <row r="780" ht="13.5" customHeight="1">
      <c r="AA780" s="171"/>
    </row>
    <row r="781" ht="13.5" customHeight="1">
      <c r="AA781" s="171"/>
    </row>
    <row r="782" ht="13.5" customHeight="1">
      <c r="AA782" s="171"/>
    </row>
    <row r="783" ht="13.5" customHeight="1">
      <c r="AA783" s="171"/>
    </row>
    <row r="784" ht="13.5" customHeight="1">
      <c r="AA784" s="171"/>
    </row>
    <row r="785" ht="13.5" customHeight="1">
      <c r="AA785" s="171"/>
    </row>
    <row r="786" ht="13.5" customHeight="1">
      <c r="AA786" s="171"/>
    </row>
    <row r="787" ht="13.5" customHeight="1">
      <c r="AA787" s="171"/>
    </row>
    <row r="788" ht="13.5" customHeight="1">
      <c r="AA788" s="171"/>
    </row>
    <row r="789" ht="13.5" customHeight="1">
      <c r="AA789" s="171"/>
    </row>
    <row r="790" ht="13.5" customHeight="1">
      <c r="AA790" s="171"/>
    </row>
    <row r="791" ht="13.5" customHeight="1">
      <c r="AA791" s="171"/>
    </row>
    <row r="792" ht="13.5" customHeight="1">
      <c r="AA792" s="171"/>
    </row>
    <row r="793" ht="13.5" customHeight="1">
      <c r="AA793" s="171"/>
    </row>
    <row r="794" ht="13.5" customHeight="1">
      <c r="AA794" s="171"/>
    </row>
    <row r="795" ht="13.5" customHeight="1">
      <c r="AA795" s="171"/>
    </row>
    <row r="796" ht="13.5" customHeight="1">
      <c r="AA796" s="171"/>
    </row>
    <row r="797" ht="13.5" customHeight="1">
      <c r="AA797" s="171"/>
    </row>
    <row r="798" ht="13.5" customHeight="1">
      <c r="AA798" s="171"/>
    </row>
    <row r="799" ht="13.5" customHeight="1">
      <c r="AA799" s="171"/>
    </row>
    <row r="800" ht="13.5" customHeight="1">
      <c r="AA800" s="171"/>
    </row>
    <row r="801" ht="13.5" customHeight="1">
      <c r="AA801" s="171"/>
    </row>
    <row r="802" ht="13.5" customHeight="1">
      <c r="AA802" s="171"/>
    </row>
    <row r="803" ht="13.5" customHeight="1">
      <c r="AA803" s="171"/>
    </row>
    <row r="804" ht="13.5" customHeight="1">
      <c r="AA804" s="171"/>
    </row>
    <row r="805" ht="13.5" customHeight="1">
      <c r="AA805" s="171"/>
    </row>
    <row r="806" ht="13.5" customHeight="1">
      <c r="AA806" s="171"/>
    </row>
    <row r="807" ht="13.5" customHeight="1">
      <c r="AA807" s="171"/>
    </row>
    <row r="808" ht="13.5" customHeight="1">
      <c r="AA808" s="171"/>
    </row>
    <row r="809" ht="13.5" customHeight="1">
      <c r="AA809" s="171"/>
    </row>
    <row r="810" ht="13.5" customHeight="1">
      <c r="AA810" s="171"/>
    </row>
    <row r="811" ht="13.5" customHeight="1">
      <c r="AA811" s="171"/>
    </row>
    <row r="812" ht="13.5" customHeight="1">
      <c r="AA812" s="171"/>
    </row>
    <row r="813" ht="13.5" customHeight="1">
      <c r="AA813" s="171"/>
    </row>
    <row r="814" ht="13.5" customHeight="1">
      <c r="AA814" s="171"/>
    </row>
    <row r="815" ht="13.5" customHeight="1">
      <c r="AA815" s="171"/>
    </row>
    <row r="816" ht="13.5" customHeight="1">
      <c r="AA816" s="171"/>
    </row>
    <row r="817" ht="13.5" customHeight="1">
      <c r="AA817" s="171"/>
    </row>
    <row r="818" ht="13.5" customHeight="1">
      <c r="AA818" s="171"/>
    </row>
    <row r="819" ht="13.5" customHeight="1">
      <c r="AA819" s="171"/>
    </row>
    <row r="820" ht="13.5" customHeight="1">
      <c r="AA820" s="171"/>
    </row>
    <row r="821" ht="13.5" customHeight="1">
      <c r="AA821" s="171"/>
    </row>
    <row r="822" ht="13.5" customHeight="1">
      <c r="AA822" s="171"/>
    </row>
    <row r="823" ht="13.5" customHeight="1">
      <c r="AA823" s="171"/>
    </row>
    <row r="824" ht="13.5" customHeight="1">
      <c r="AA824" s="171"/>
    </row>
    <row r="825" ht="13.5" customHeight="1">
      <c r="AA825" s="171"/>
    </row>
    <row r="826" ht="13.5" customHeight="1">
      <c r="AA826" s="171"/>
    </row>
    <row r="827" ht="13.5" customHeight="1">
      <c r="AA827" s="171"/>
    </row>
    <row r="828" ht="13.5" customHeight="1">
      <c r="AA828" s="171"/>
    </row>
    <row r="829" ht="13.5" customHeight="1">
      <c r="AA829" s="171"/>
    </row>
    <row r="830" ht="13.5" customHeight="1">
      <c r="AA830" s="171"/>
    </row>
    <row r="831" ht="13.5" customHeight="1">
      <c r="AA831" s="171"/>
    </row>
    <row r="832" ht="13.5" customHeight="1">
      <c r="AA832" s="171"/>
    </row>
    <row r="833" ht="13.5" customHeight="1">
      <c r="AA833" s="171"/>
    </row>
    <row r="834" ht="13.5" customHeight="1">
      <c r="AA834" s="171"/>
    </row>
    <row r="835" ht="13.5" customHeight="1">
      <c r="AA835" s="171"/>
    </row>
    <row r="836" ht="13.5" customHeight="1">
      <c r="AA836" s="171"/>
    </row>
    <row r="837" ht="13.5" customHeight="1">
      <c r="AA837" s="171"/>
    </row>
    <row r="838" ht="13.5" customHeight="1">
      <c r="AA838" s="171"/>
    </row>
    <row r="839" ht="13.5" customHeight="1">
      <c r="AA839" s="171"/>
    </row>
    <row r="840" ht="13.5" customHeight="1">
      <c r="AA840" s="171"/>
    </row>
    <row r="841" ht="13.5" customHeight="1">
      <c r="AA841" s="171"/>
    </row>
    <row r="842" ht="13.5" customHeight="1">
      <c r="AA842" s="171"/>
    </row>
    <row r="843" ht="13.5" customHeight="1">
      <c r="AA843" s="171"/>
    </row>
    <row r="844" ht="13.5" customHeight="1">
      <c r="AA844" s="171"/>
    </row>
    <row r="845" ht="13.5" customHeight="1">
      <c r="AA845" s="171"/>
    </row>
    <row r="846" ht="13.5" customHeight="1">
      <c r="AA846" s="171"/>
    </row>
    <row r="847" ht="13.5" customHeight="1">
      <c r="AA847" s="171"/>
    </row>
    <row r="848" ht="13.5" customHeight="1">
      <c r="AA848" s="171"/>
    </row>
    <row r="849" ht="13.5" customHeight="1">
      <c r="AA849" s="171"/>
    </row>
    <row r="850" ht="13.5" customHeight="1">
      <c r="AA850" s="171"/>
    </row>
    <row r="851" ht="13.5" customHeight="1">
      <c r="AA851" s="171"/>
    </row>
    <row r="852" ht="13.5" customHeight="1">
      <c r="AA852" s="171"/>
    </row>
    <row r="853" ht="13.5" customHeight="1">
      <c r="AA853" s="171"/>
    </row>
    <row r="854" ht="13.5" customHeight="1">
      <c r="AA854" s="171"/>
    </row>
    <row r="855" ht="13.5" customHeight="1">
      <c r="AA855" s="171"/>
    </row>
    <row r="856" ht="13.5" customHeight="1">
      <c r="AA856" s="171"/>
    </row>
    <row r="857" ht="13.5" customHeight="1">
      <c r="AA857" s="171"/>
    </row>
    <row r="858" ht="13.5" customHeight="1">
      <c r="AA858" s="171"/>
    </row>
    <row r="859" ht="13.5" customHeight="1">
      <c r="AA859" s="171"/>
    </row>
    <row r="860" ht="13.5" customHeight="1">
      <c r="AA860" s="171"/>
    </row>
    <row r="861" ht="13.5" customHeight="1">
      <c r="AA861" s="171"/>
    </row>
    <row r="862" ht="13.5" customHeight="1">
      <c r="AA862" s="171"/>
    </row>
    <row r="863" ht="13.5" customHeight="1">
      <c r="AA863" s="171"/>
    </row>
    <row r="864" ht="13.5" customHeight="1">
      <c r="AA864" s="171"/>
    </row>
    <row r="865" ht="13.5" customHeight="1">
      <c r="AA865" s="171"/>
    </row>
    <row r="866" ht="13.5" customHeight="1">
      <c r="AA866" s="171"/>
    </row>
    <row r="867" ht="13.5" customHeight="1">
      <c r="AA867" s="171"/>
    </row>
    <row r="868" ht="13.5" customHeight="1">
      <c r="AA868" s="171"/>
    </row>
    <row r="869" ht="13.5" customHeight="1">
      <c r="AA869" s="171"/>
    </row>
    <row r="870" ht="13.5" customHeight="1">
      <c r="AA870" s="171"/>
    </row>
    <row r="871" ht="13.5" customHeight="1">
      <c r="AA871" s="171"/>
    </row>
    <row r="872" ht="13.5" customHeight="1">
      <c r="AA872" s="171"/>
    </row>
    <row r="873" ht="13.5" customHeight="1">
      <c r="AA873" s="171"/>
    </row>
    <row r="874" ht="13.5" customHeight="1">
      <c r="AA874" s="171"/>
    </row>
    <row r="875" ht="13.5" customHeight="1">
      <c r="AA875" s="171"/>
    </row>
    <row r="876" ht="13.5" customHeight="1">
      <c r="AA876" s="171"/>
    </row>
    <row r="877" ht="13.5" customHeight="1">
      <c r="AA877" s="171"/>
    </row>
    <row r="878" ht="13.5" customHeight="1">
      <c r="AA878" s="171"/>
    </row>
    <row r="879" ht="13.5" customHeight="1">
      <c r="AA879" s="171"/>
    </row>
    <row r="880" ht="13.5" customHeight="1">
      <c r="AA880" s="171"/>
    </row>
    <row r="881" ht="13.5" customHeight="1">
      <c r="AA881" s="171"/>
    </row>
    <row r="882" ht="13.5" customHeight="1">
      <c r="AA882" s="171"/>
    </row>
    <row r="883" ht="13.5" customHeight="1">
      <c r="AA883" s="171"/>
    </row>
    <row r="884" ht="13.5" customHeight="1">
      <c r="AA884" s="171"/>
    </row>
    <row r="885" ht="13.5" customHeight="1">
      <c r="AA885" s="171"/>
    </row>
    <row r="886" ht="13.5" customHeight="1">
      <c r="AA886" s="171"/>
    </row>
    <row r="887" ht="13.5" customHeight="1">
      <c r="AA887" s="171"/>
    </row>
    <row r="888" ht="13.5" customHeight="1">
      <c r="AA888" s="171"/>
    </row>
    <row r="889" ht="13.5" customHeight="1">
      <c r="AA889" s="171"/>
    </row>
    <row r="890" ht="13.5" customHeight="1">
      <c r="AA890" s="171"/>
    </row>
    <row r="891" ht="13.5" customHeight="1">
      <c r="AA891" s="171"/>
    </row>
    <row r="892" ht="13.5" customHeight="1">
      <c r="AA892" s="171"/>
    </row>
    <row r="893" ht="13.5" customHeight="1">
      <c r="AA893" s="171"/>
    </row>
    <row r="894" ht="13.5" customHeight="1">
      <c r="AA894" s="171"/>
    </row>
    <row r="895" ht="13.5" customHeight="1">
      <c r="AA895" s="171"/>
    </row>
    <row r="896" ht="13.5" customHeight="1">
      <c r="AA896" s="171"/>
    </row>
    <row r="897" ht="13.5" customHeight="1">
      <c r="AA897" s="171"/>
    </row>
    <row r="898" ht="13.5" customHeight="1">
      <c r="AA898" s="171"/>
    </row>
    <row r="899" ht="13.5" customHeight="1">
      <c r="AA899" s="171"/>
    </row>
    <row r="900" ht="13.5" customHeight="1">
      <c r="AA900" s="171"/>
    </row>
    <row r="901" ht="13.5" customHeight="1">
      <c r="AA901" s="171"/>
    </row>
    <row r="902" ht="13.5" customHeight="1">
      <c r="AA902" s="171"/>
    </row>
    <row r="903" ht="13.5" customHeight="1">
      <c r="AA903" s="171"/>
    </row>
    <row r="904" ht="13.5" customHeight="1">
      <c r="AA904" s="171"/>
    </row>
    <row r="905" ht="13.5" customHeight="1">
      <c r="AA905" s="171"/>
    </row>
    <row r="906" ht="13.5" customHeight="1">
      <c r="AA906" s="171"/>
    </row>
    <row r="907" ht="13.5" customHeight="1">
      <c r="AA907" s="171"/>
    </row>
    <row r="908" ht="13.5" customHeight="1">
      <c r="AA908" s="171"/>
    </row>
    <row r="909" ht="13.5" customHeight="1">
      <c r="AA909" s="171"/>
    </row>
    <row r="910" ht="13.5" customHeight="1">
      <c r="AA910" s="171"/>
    </row>
    <row r="911" ht="13.5" customHeight="1">
      <c r="AA911" s="171"/>
    </row>
    <row r="912" ht="13.5" customHeight="1">
      <c r="AA912" s="171"/>
    </row>
    <row r="913" ht="13.5" customHeight="1">
      <c r="AA913" s="171"/>
    </row>
    <row r="914" ht="13.5" customHeight="1">
      <c r="AA914" s="171"/>
    </row>
    <row r="915" ht="13.5" customHeight="1">
      <c r="AA915" s="171"/>
    </row>
    <row r="916" ht="13.5" customHeight="1">
      <c r="AA916" s="171"/>
    </row>
    <row r="917" ht="13.5" customHeight="1">
      <c r="AA917" s="171"/>
    </row>
    <row r="918" ht="13.5" customHeight="1">
      <c r="AA918" s="171"/>
    </row>
    <row r="919" ht="13.5" customHeight="1">
      <c r="AA919" s="171"/>
    </row>
    <row r="920" ht="13.5" customHeight="1">
      <c r="AA920" s="171"/>
    </row>
    <row r="921" ht="13.5" customHeight="1">
      <c r="AA921" s="171"/>
    </row>
    <row r="922" ht="13.5" customHeight="1">
      <c r="AA922" s="171"/>
    </row>
    <row r="923" ht="13.5" customHeight="1">
      <c r="AA923" s="171"/>
    </row>
    <row r="924" ht="13.5" customHeight="1">
      <c r="AA924" s="171"/>
    </row>
    <row r="925" ht="13.5" customHeight="1">
      <c r="AA925" s="171"/>
    </row>
    <row r="926" ht="13.5" customHeight="1">
      <c r="AA926" s="171"/>
    </row>
    <row r="927" ht="13.5" customHeight="1">
      <c r="AA927" s="171"/>
    </row>
    <row r="928" ht="13.5" customHeight="1">
      <c r="AA928" s="171"/>
    </row>
    <row r="929" ht="13.5" customHeight="1">
      <c r="AA929" s="171"/>
    </row>
    <row r="930" ht="13.5" customHeight="1">
      <c r="AA930" s="171"/>
    </row>
    <row r="931" ht="13.5" customHeight="1">
      <c r="AA931" s="171"/>
    </row>
    <row r="932" ht="13.5" customHeight="1">
      <c r="AA932" s="171"/>
    </row>
    <row r="933" ht="13.5" customHeight="1">
      <c r="AA933" s="171"/>
    </row>
    <row r="934" ht="13.5" customHeight="1">
      <c r="AA934" s="171"/>
    </row>
    <row r="935" ht="13.5" customHeight="1">
      <c r="AA935" s="171"/>
    </row>
    <row r="936" ht="13.5" customHeight="1">
      <c r="AA936" s="171"/>
    </row>
    <row r="937" ht="13.5" customHeight="1">
      <c r="AA937" s="171"/>
    </row>
    <row r="938" ht="13.5" customHeight="1">
      <c r="AA938" s="171"/>
    </row>
    <row r="939" ht="13.5" customHeight="1">
      <c r="AA939" s="171"/>
    </row>
    <row r="940" ht="13.5" customHeight="1">
      <c r="AA940" s="171"/>
    </row>
    <row r="941" ht="13.5" customHeight="1">
      <c r="AA941" s="171"/>
    </row>
    <row r="942" ht="13.5" customHeight="1">
      <c r="AA942" s="171"/>
    </row>
    <row r="943" ht="13.5" customHeight="1">
      <c r="AA943" s="171"/>
    </row>
    <row r="944" ht="13.5" customHeight="1">
      <c r="AA944" s="171"/>
    </row>
    <row r="945" ht="13.5" customHeight="1">
      <c r="AA945" s="171"/>
    </row>
    <row r="946" ht="13.5" customHeight="1">
      <c r="AA946" s="171"/>
    </row>
    <row r="947" ht="13.5" customHeight="1">
      <c r="AA947" s="171"/>
    </row>
    <row r="948" ht="13.5" customHeight="1">
      <c r="AA948" s="171"/>
    </row>
    <row r="949" ht="13.5" customHeight="1">
      <c r="AA949" s="171"/>
    </row>
    <row r="950" ht="13.5" customHeight="1">
      <c r="AA950" s="171"/>
    </row>
    <row r="951" ht="13.5" customHeight="1">
      <c r="AA951" s="171"/>
    </row>
    <row r="952" ht="13.5" customHeight="1">
      <c r="AA952" s="171"/>
    </row>
    <row r="953" ht="13.5" customHeight="1">
      <c r="AA953" s="171"/>
    </row>
    <row r="954" ht="13.5" customHeight="1">
      <c r="AA954" s="171"/>
    </row>
    <row r="955" ht="13.5" customHeight="1">
      <c r="AA955" s="171"/>
    </row>
    <row r="956" ht="13.5" customHeight="1">
      <c r="AA956" s="171"/>
    </row>
    <row r="957" ht="13.5" customHeight="1">
      <c r="AA957" s="171"/>
    </row>
    <row r="958" ht="13.5" customHeight="1">
      <c r="AA958" s="171"/>
    </row>
    <row r="959" ht="13.5" customHeight="1">
      <c r="AA959" s="171"/>
    </row>
    <row r="960" ht="13.5" customHeight="1">
      <c r="AA960" s="171"/>
    </row>
    <row r="961" ht="13.5" customHeight="1">
      <c r="AA961" s="171"/>
    </row>
    <row r="962" ht="13.5" customHeight="1">
      <c r="AA962" s="171"/>
    </row>
    <row r="963" ht="13.5" customHeight="1">
      <c r="AA963" s="171"/>
    </row>
    <row r="964" ht="13.5" customHeight="1">
      <c r="AA964" s="171"/>
    </row>
    <row r="965" ht="13.5" customHeight="1">
      <c r="AA965" s="171"/>
    </row>
    <row r="966" ht="13.5" customHeight="1">
      <c r="AA966" s="171"/>
    </row>
    <row r="967" ht="13.5" customHeight="1">
      <c r="AA967" s="171"/>
    </row>
    <row r="968" ht="13.5" customHeight="1">
      <c r="AA968" s="171"/>
    </row>
    <row r="969" ht="13.5" customHeight="1">
      <c r="AA969" s="171"/>
    </row>
    <row r="970" ht="13.5" customHeight="1">
      <c r="AA970" s="171"/>
    </row>
    <row r="971" ht="13.5" customHeight="1">
      <c r="AA971" s="171"/>
    </row>
    <row r="972" ht="13.5" customHeight="1">
      <c r="AA972" s="171"/>
    </row>
    <row r="973" ht="13.5" customHeight="1">
      <c r="AA973" s="171"/>
    </row>
    <row r="974" ht="13.5" customHeight="1">
      <c r="AA974" s="171"/>
    </row>
    <row r="975" ht="13.5" customHeight="1">
      <c r="AA975" s="171"/>
    </row>
    <row r="976" ht="13.5" customHeight="1">
      <c r="AA976" s="171"/>
    </row>
    <row r="977" ht="13.5" customHeight="1">
      <c r="AA977" s="171"/>
    </row>
    <row r="978" ht="13.5" customHeight="1">
      <c r="AA978" s="171"/>
    </row>
    <row r="979" ht="13.5" customHeight="1">
      <c r="AA979" s="171"/>
    </row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">
    <mergeCell ref="A1:Y1"/>
    <mergeCell ref="A3:C3"/>
    <mergeCell ref="D3:Y3"/>
  </mergeCells>
  <conditionalFormatting sqref="Y5:Y59">
    <cfRule type="cellIs" dxfId="4" priority="1" operator="equal">
      <formula>"GUGUR"</formula>
    </cfRule>
  </conditionalFormatting>
  <conditionalFormatting sqref="Y5:Y59">
    <cfRule type="cellIs" dxfId="5" priority="2" operator="equal">
      <formula>"OK"</formula>
    </cfRule>
  </conditionalFormatting>
  <conditionalFormatting sqref="Y5:Y59">
    <cfRule type="expression" dxfId="6" priority="3">
      <formula>#REF!="GUGUR"</formula>
    </cfRule>
  </conditionalFormatting>
  <conditionalFormatting sqref="Y5:Y59">
    <cfRule type="expression" dxfId="6" priority="4">
      <formula>$Z5="GUGUR"</formula>
    </cfRule>
  </conditionalFormatting>
  <conditionalFormatting sqref="Y60:Y65">
    <cfRule type="cellIs" dxfId="4" priority="5" operator="greaterThan">
      <formula>1</formula>
    </cfRule>
  </conditionalFormatting>
  <conditionalFormatting sqref="Z7:Z36">
    <cfRule type="containsText" dxfId="5" priority="6" operator="containsText" text="OK">
      <formula>NOT(ISERROR(SEARCH(("OK"),(Z7))))</formula>
    </cfRule>
  </conditionalFormatting>
  <conditionalFormatting sqref="Z7:Z48">
    <cfRule type="containsText" dxfId="4" priority="7" operator="containsText" text="Gugur">
      <formula>NOT(ISERROR(SEARCH(("Gugur"),(Z7))))</formula>
    </cfRule>
  </conditionalFormatting>
  <printOptions/>
  <pageMargins bottom="0.7480314960629921" footer="0.0" header="0.0" left="0.7086614173228347" right="0.7086614173228347" top="1.1811023622047245"/>
  <pageSetup fitToHeight="0" paperSize="9"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7.63"/>
    <col customWidth="1" min="3" max="3" width="17.38"/>
    <col customWidth="1" min="4" max="4" width="17.63"/>
    <col customWidth="1" min="5" max="5" width="21.5"/>
    <col customWidth="1" min="6" max="26" width="7.75"/>
  </cols>
  <sheetData>
    <row r="1">
      <c r="A1" s="125"/>
      <c r="B1" s="67" t="s">
        <v>103</v>
      </c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>
      <c r="B2" s="69" t="str">
        <f>'Master Data'!C15</f>
        <v>Fakultas …</v>
      </c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 ht="20.25" customHeight="1">
      <c r="B3" s="69" t="str">
        <f>'Master Data'!C16</f>
        <v>Jurusan …</v>
      </c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 ht="20.25" customHeight="1">
      <c r="B4" s="69" t="str">
        <f>'Master Data'!C17</f>
        <v>Program Studi …</v>
      </c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>
      <c r="A5" s="125"/>
      <c r="B5" s="131"/>
      <c r="C5" s="131"/>
      <c r="D5" s="131"/>
      <c r="E5" s="131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ht="22.5" customHeight="1">
      <c r="A6" s="167" t="s">
        <v>200</v>
      </c>
      <c r="B6" s="72"/>
      <c r="C6" s="72"/>
      <c r="D6" s="72"/>
      <c r="E6" s="37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ht="15.0" customHeight="1">
      <c r="A7" s="73" t="str">
        <f>"Tahun Akademik: " &amp;'Master Data'!C3</f>
        <v>Tahun Akademik: </v>
      </c>
      <c r="B7" s="72"/>
      <c r="C7" s="37"/>
      <c r="D7" s="73" t="str">
        <f>"Semester: "&amp;ROMAN('Master Data'!C7)&amp;" / "&amp;IF(MOD('Master Data'!C7,2),"Ganjil","Genap")</f>
        <v>#VALUE!</v>
      </c>
      <c r="E7" s="37"/>
      <c r="F7" s="131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ht="15.0" customHeight="1">
      <c r="A8" s="95" t="str">
        <f>"Nama MK: "&amp;'Master Data'!C4</f>
        <v>Nama MK: </v>
      </c>
      <c r="B8" s="72"/>
      <c r="C8" s="37"/>
      <c r="D8" s="73" t="str">
        <f>"Kode: "&amp;'Master Data'!C5</f>
        <v>Kode: </v>
      </c>
      <c r="E8" s="37"/>
      <c r="F8" s="131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15.0" customHeight="1">
      <c r="A9" s="73" t="str">
        <f>"Kelas: "&amp;'Master Data'!C8</f>
        <v>Kelas: </v>
      </c>
      <c r="B9" s="72"/>
      <c r="C9" s="37"/>
      <c r="D9" s="73" t="str">
        <f>"SKS : "&amp;'Master Data'!C6</f>
        <v>SKS : </v>
      </c>
      <c r="E9" s="37"/>
      <c r="F9" s="131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 ht="15.0" customHeight="1">
      <c r="A10" s="78" t="s">
        <v>105</v>
      </c>
      <c r="B10" s="76"/>
      <c r="C10" s="76"/>
      <c r="D10" s="76"/>
      <c r="E10" s="77"/>
      <c r="F10" s="131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 ht="15.0" customHeight="1">
      <c r="A11" s="79" t="s">
        <v>106</v>
      </c>
      <c r="B11" s="80" t="str">
        <f>'Master Data'!C10</f>
        <v/>
      </c>
      <c r="E11" s="81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>
      <c r="A12" s="79" t="str">
        <f>IF('Master Data'!C9&gt;1,"2)","")</f>
        <v/>
      </c>
      <c r="B12" s="80" t="str">
        <f>IF('Master Data'!C9&gt;1,'Master Data'!C11,"")</f>
        <v/>
      </c>
      <c r="E12" s="81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>
      <c r="A13" s="101" t="s">
        <v>201</v>
      </c>
      <c r="B13" s="72"/>
      <c r="C13" s="72"/>
      <c r="D13" s="72"/>
      <c r="E13" s="37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>
      <c r="A14" s="166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>
      <c r="A15" s="166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>
      <c r="A16" s="166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>
      <c r="A17" s="166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>
      <c r="A18" s="166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>
      <c r="A19" s="166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>
      <c r="A20" s="166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 ht="15.75" customHeight="1">
      <c r="A21" s="166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ht="15.75" customHeight="1">
      <c r="A22" s="166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ht="15.75" customHeight="1">
      <c r="A23" s="166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ht="15.75" customHeight="1">
      <c r="A24" s="16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ht="15.75" customHeight="1">
      <c r="A25" s="166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ht="15.75" customHeight="1">
      <c r="A26" s="16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ht="15.75" customHeight="1">
      <c r="A27" s="16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ht="15.75" customHeight="1">
      <c r="A28" s="166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ht="15.75" customHeight="1">
      <c r="A29" s="16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ht="15.75" customHeight="1">
      <c r="A30" s="16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ht="15.75" customHeight="1">
      <c r="A31" s="16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ht="15.75" customHeight="1">
      <c r="A32" s="16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ht="15.75" customHeight="1">
      <c r="A33" s="16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ht="15.75" customHeight="1">
      <c r="A34" s="16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ht="15.75" customHeight="1">
      <c r="A35" s="16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ht="15.75" customHeight="1">
      <c r="A36" s="16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ht="15.75" customHeight="1">
      <c r="A37" s="16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ht="15.75" customHeight="1">
      <c r="A38" s="16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ht="15.75" customHeight="1">
      <c r="A39" s="16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ht="15.75" customHeight="1">
      <c r="A40" s="16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ht="15.75" customHeight="1">
      <c r="A41" s="16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ht="15.75" customHeight="1">
      <c r="A42" s="16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ht="15.75" customHeight="1">
      <c r="A43" s="16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5.75" customHeight="1">
      <c r="A44" s="16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5.75" customHeight="1">
      <c r="A45" s="16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5.75" customHeight="1">
      <c r="A46" s="16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5.75" customHeight="1">
      <c r="A47" s="16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5.75" customHeight="1">
      <c r="A48" s="16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5.75" customHeight="1">
      <c r="A49" s="16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5.75" customHeight="1">
      <c r="A50" s="16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5.75" customHeight="1">
      <c r="A51" s="16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5.75" customHeight="1">
      <c r="A52" s="16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5.75" customHeight="1">
      <c r="A53" s="16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5.75" customHeight="1">
      <c r="A54" s="16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5.75" customHeight="1">
      <c r="A55" s="16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5.75" customHeight="1">
      <c r="A56" s="16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5.75" customHeight="1">
      <c r="A57" s="16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5.75" customHeight="1">
      <c r="A58" s="16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5.75" customHeight="1">
      <c r="A59" s="16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5.75" customHeight="1">
      <c r="A60" s="16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5.75" customHeight="1">
      <c r="A61" s="16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5.75" customHeight="1">
      <c r="A62" s="16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5.75" customHeight="1">
      <c r="A63" s="16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5.75" customHeight="1">
      <c r="A64" s="16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5.75" customHeight="1">
      <c r="A65" s="16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5.75" customHeight="1">
      <c r="A66" s="16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5.75" customHeight="1">
      <c r="A67" s="16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5.75" customHeight="1">
      <c r="A68" s="16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5.75" customHeight="1">
      <c r="A69" s="16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5.75" customHeight="1">
      <c r="A70" s="16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5.75" customHeight="1">
      <c r="A71" s="16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5.75" customHeight="1">
      <c r="A72" s="16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5.75" customHeight="1">
      <c r="A73" s="16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5.75" customHeight="1">
      <c r="A74" s="16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5.75" customHeight="1">
      <c r="A75" s="16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5.75" customHeight="1">
      <c r="A76" s="16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5.75" customHeight="1">
      <c r="A77" s="16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5.75" customHeight="1">
      <c r="A78" s="16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5.75" customHeight="1">
      <c r="A79" s="16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5.75" customHeight="1">
      <c r="A80" s="16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5.75" customHeight="1">
      <c r="A81" s="16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5.75" customHeight="1">
      <c r="A82" s="16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5.75" customHeight="1">
      <c r="A83" s="16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5.75" customHeight="1">
      <c r="A84" s="16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5.75" customHeight="1">
      <c r="A85" s="16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5.75" customHeight="1">
      <c r="A86" s="16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5.75" customHeight="1">
      <c r="A87" s="16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5.75" customHeight="1">
      <c r="A88" s="16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5.75" customHeight="1">
      <c r="A89" s="16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5.75" customHeight="1">
      <c r="A90" s="16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5.75" customHeight="1">
      <c r="A91" s="16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5.75" customHeight="1">
      <c r="A92" s="16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5.75" customHeight="1">
      <c r="A93" s="16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5.75" customHeight="1">
      <c r="A94" s="16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5.75" customHeight="1">
      <c r="A95" s="16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5.75" customHeight="1">
      <c r="A96" s="16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5.75" customHeight="1">
      <c r="A97" s="16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5.75" customHeight="1">
      <c r="A98" s="16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5.75" customHeight="1">
      <c r="A99" s="16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5.75" customHeight="1">
      <c r="A100" s="16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5.75" customHeight="1">
      <c r="A101" s="16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5.75" customHeight="1">
      <c r="A102" s="16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5.75" customHeight="1">
      <c r="A103" s="16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5.75" customHeight="1">
      <c r="A104" s="16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5.75" customHeight="1">
      <c r="A105" s="16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5.75" customHeight="1">
      <c r="A106" s="16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5.75" customHeight="1">
      <c r="A107" s="16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5.75" customHeight="1">
      <c r="A108" s="16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5.75" customHeight="1">
      <c r="A109" s="16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5.75" customHeight="1">
      <c r="A110" s="16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5.75" customHeight="1">
      <c r="A111" s="16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5.75" customHeight="1">
      <c r="A112" s="16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5.75" customHeight="1">
      <c r="A113" s="16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5.75" customHeight="1">
      <c r="A114" s="16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5.75" customHeight="1">
      <c r="A115" s="16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5.75" customHeight="1">
      <c r="A116" s="16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5.75" customHeight="1">
      <c r="A117" s="16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5.75" customHeight="1">
      <c r="A118" s="16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5.75" customHeight="1">
      <c r="A119" s="16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5.75" customHeight="1">
      <c r="A120" s="16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5.75" customHeight="1">
      <c r="A121" s="16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5.75" customHeight="1">
      <c r="A122" s="16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5.75" customHeight="1">
      <c r="A123" s="16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5.75" customHeight="1">
      <c r="A124" s="16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5.75" customHeight="1">
      <c r="A125" s="16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5.75" customHeight="1">
      <c r="A126" s="16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5.75" customHeight="1">
      <c r="A127" s="16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5.75" customHeight="1">
      <c r="A128" s="16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5.75" customHeight="1">
      <c r="A129" s="16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5.75" customHeight="1">
      <c r="A130" s="16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5.75" customHeight="1">
      <c r="A131" s="16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5.75" customHeight="1">
      <c r="A132" s="16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5.75" customHeight="1">
      <c r="A133" s="16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5.75" customHeight="1">
      <c r="A134" s="16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5.75" customHeight="1">
      <c r="A135" s="16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5.75" customHeight="1">
      <c r="A136" s="16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5.75" customHeight="1">
      <c r="A137" s="16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5.75" customHeight="1">
      <c r="A138" s="16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5.75" customHeight="1">
      <c r="A139" s="16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5.75" customHeight="1">
      <c r="A140" s="16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5.75" customHeight="1">
      <c r="A141" s="16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5.75" customHeight="1">
      <c r="A142" s="16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5.75" customHeight="1">
      <c r="A143" s="16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5.75" customHeight="1">
      <c r="A144" s="16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5.75" customHeight="1">
      <c r="A145" s="16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5.75" customHeight="1">
      <c r="A146" s="16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5.75" customHeight="1">
      <c r="A147" s="16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5.75" customHeight="1">
      <c r="A148" s="16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5.75" customHeight="1">
      <c r="A149" s="16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5.75" customHeight="1">
      <c r="A150" s="16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5.75" customHeight="1">
      <c r="A151" s="16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5.75" customHeight="1">
      <c r="A152" s="16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5.75" customHeight="1">
      <c r="A153" s="16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5.75" customHeight="1">
      <c r="A154" s="16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5.75" customHeight="1">
      <c r="A155" s="16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5.75" customHeight="1">
      <c r="A156" s="16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5.75" customHeight="1">
      <c r="A157" s="16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5.75" customHeight="1">
      <c r="A158" s="16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5.75" customHeight="1">
      <c r="A159" s="16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5.75" customHeight="1">
      <c r="A160" s="16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5.75" customHeight="1">
      <c r="A161" s="16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5.75" customHeight="1">
      <c r="A162" s="16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5.75" customHeight="1">
      <c r="A163" s="16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5.75" customHeight="1">
      <c r="A164" s="16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5.75" customHeight="1">
      <c r="A165" s="16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5.75" customHeight="1">
      <c r="A166" s="16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5.75" customHeight="1">
      <c r="A167" s="16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5.75" customHeight="1">
      <c r="A168" s="16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5.75" customHeight="1">
      <c r="A169" s="16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5.75" customHeight="1">
      <c r="A170" s="16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5.75" customHeight="1">
      <c r="A171" s="16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5.75" customHeight="1">
      <c r="A172" s="16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5.75" customHeight="1">
      <c r="A173" s="16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5.75" customHeight="1">
      <c r="A174" s="16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5.75" customHeight="1">
      <c r="A175" s="16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5.75" customHeight="1">
      <c r="A176" s="16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5.75" customHeight="1">
      <c r="A177" s="16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5.75" customHeight="1">
      <c r="A178" s="16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5.75" customHeight="1">
      <c r="A179" s="16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5.75" customHeight="1">
      <c r="A180" s="16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5.75" customHeight="1">
      <c r="A181" s="16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5.75" customHeight="1">
      <c r="A182" s="16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5.75" customHeight="1">
      <c r="A183" s="16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5.75" customHeight="1">
      <c r="A184" s="16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5.75" customHeight="1">
      <c r="A185" s="16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5.75" customHeight="1">
      <c r="A186" s="16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5.75" customHeight="1">
      <c r="A187" s="16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5.75" customHeight="1">
      <c r="A188" s="16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5.75" customHeight="1">
      <c r="A189" s="16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5.75" customHeight="1">
      <c r="A190" s="16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5.75" customHeight="1">
      <c r="A191" s="16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5.75" customHeight="1">
      <c r="A192" s="16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5.75" customHeight="1">
      <c r="A193" s="16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5.75" customHeight="1">
      <c r="A194" s="16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5.75" customHeight="1">
      <c r="A195" s="16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5.75" customHeight="1">
      <c r="A196" s="16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5.75" customHeight="1">
      <c r="A197" s="16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5.75" customHeight="1">
      <c r="A198" s="16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5.75" customHeight="1">
      <c r="A199" s="16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5.75" customHeight="1">
      <c r="A200" s="16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5.75" customHeight="1">
      <c r="A201" s="16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5.75" customHeight="1">
      <c r="A202" s="16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5.75" customHeight="1">
      <c r="A203" s="16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5.75" customHeight="1">
      <c r="A204" s="16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5.75" customHeight="1">
      <c r="A205" s="16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5.75" customHeight="1">
      <c r="A206" s="16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5.75" customHeight="1">
      <c r="A207" s="16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5.75" customHeight="1">
      <c r="A208" s="16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5.75" customHeight="1">
      <c r="A209" s="16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5.75" customHeight="1">
      <c r="A210" s="16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5.75" customHeight="1">
      <c r="A211" s="16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5.75" customHeight="1">
      <c r="A212" s="16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5.75" customHeight="1">
      <c r="A213" s="16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5.75" customHeight="1">
      <c r="A214" s="16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5.75" customHeight="1">
      <c r="A215" s="16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5.75" customHeight="1">
      <c r="A216" s="16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5.75" customHeight="1">
      <c r="A217" s="16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5.75" customHeight="1">
      <c r="A218" s="16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5.75" customHeight="1">
      <c r="A219" s="16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5.75" customHeight="1">
      <c r="A220" s="16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5.75" customHeight="1">
      <c r="A221" s="16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5.75" customHeight="1">
      <c r="A222" s="16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5.75" customHeight="1">
      <c r="A223" s="16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5.75" customHeight="1">
      <c r="A224" s="16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5.75" customHeight="1">
      <c r="A225" s="16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5.75" customHeight="1">
      <c r="A226" s="16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5.75" customHeight="1">
      <c r="A227" s="16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5.75" customHeight="1">
      <c r="A228" s="16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5.75" customHeight="1">
      <c r="A229" s="16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5.75" customHeight="1">
      <c r="A230" s="16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5.75" customHeight="1">
      <c r="A231" s="16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5.75" customHeight="1">
      <c r="A232" s="16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5.75" customHeight="1">
      <c r="A233" s="16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5.75" customHeight="1">
      <c r="A234" s="16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5.75" customHeight="1">
      <c r="A235" s="16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5.75" customHeight="1">
      <c r="A236" s="16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5.75" customHeight="1">
      <c r="A237" s="16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5.75" customHeight="1">
      <c r="A238" s="16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5.75" customHeight="1">
      <c r="A239" s="16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5.75" customHeight="1">
      <c r="A240" s="16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5.75" customHeight="1">
      <c r="A241" s="16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5.75" customHeight="1">
      <c r="A242" s="16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>
      <c r="A243" s="16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ht="15.75" customHeight="1">
      <c r="A244" s="16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ht="15.75" customHeight="1">
      <c r="A245" s="16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ht="15.75" customHeight="1">
      <c r="A246" s="16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ht="15.75" customHeight="1">
      <c r="A247" s="16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ht="15.75" customHeight="1">
      <c r="A248" s="16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ht="15.75" customHeight="1">
      <c r="A249" s="16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ht="15.75" customHeight="1">
      <c r="A250" s="16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ht="15.75" customHeight="1">
      <c r="A251" s="16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ht="15.75" customHeight="1">
      <c r="A252" s="16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ht="15.75" customHeight="1">
      <c r="A253" s="16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ht="15.75" customHeight="1">
      <c r="A254" s="16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ht="15.75" customHeight="1">
      <c r="A255" s="16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ht="15.75" customHeight="1">
      <c r="A256" s="16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ht="15.75" customHeight="1">
      <c r="A257" s="16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ht="15.75" customHeight="1">
      <c r="A258" s="16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ht="15.75" customHeight="1">
      <c r="A259" s="16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ht="15.75" customHeight="1">
      <c r="A260" s="16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ht="15.75" customHeight="1">
      <c r="A261" s="16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ht="15.75" customHeight="1">
      <c r="A262" s="16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ht="15.75" customHeight="1">
      <c r="A263" s="16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ht="15.75" customHeight="1">
      <c r="A264" s="16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ht="15.75" customHeight="1">
      <c r="A265" s="16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ht="15.75" customHeight="1">
      <c r="A266" s="16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ht="15.75" customHeight="1">
      <c r="A267" s="16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ht="15.75" customHeight="1">
      <c r="A268" s="16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ht="15.75" customHeight="1">
      <c r="A269" s="16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ht="15.75" customHeight="1">
      <c r="A270" s="16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ht="15.75" customHeight="1">
      <c r="A271" s="16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ht="15.75" customHeight="1">
      <c r="A272" s="16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ht="15.75" customHeight="1">
      <c r="A273" s="16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ht="15.75" customHeight="1">
      <c r="A274" s="16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ht="15.75" customHeight="1">
      <c r="A275" s="16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ht="15.75" customHeight="1">
      <c r="A276" s="16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ht="15.75" customHeight="1">
      <c r="A277" s="16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ht="15.75" customHeight="1">
      <c r="A278" s="16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ht="15.75" customHeight="1">
      <c r="A279" s="16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ht="15.75" customHeight="1">
      <c r="A280" s="16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ht="15.75" customHeight="1">
      <c r="A281" s="16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ht="15.75" customHeight="1">
      <c r="A282" s="16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ht="15.75" customHeight="1">
      <c r="A283" s="16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ht="15.75" customHeight="1">
      <c r="A284" s="16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ht="15.75" customHeight="1">
      <c r="A285" s="16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ht="15.75" customHeight="1">
      <c r="A286" s="16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ht="15.75" customHeight="1">
      <c r="A287" s="16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ht="15.75" customHeight="1">
      <c r="A288" s="16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ht="15.75" customHeight="1">
      <c r="A289" s="16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ht="15.75" customHeight="1">
      <c r="A290" s="16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ht="15.75" customHeight="1">
      <c r="A291" s="16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ht="15.75" customHeight="1">
      <c r="A292" s="16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ht="15.75" customHeight="1">
      <c r="A293" s="16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ht="15.75" customHeight="1">
      <c r="A294" s="16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ht="15.75" customHeight="1">
      <c r="A295" s="16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ht="15.75" customHeight="1">
      <c r="A296" s="16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ht="15.75" customHeight="1">
      <c r="A297" s="16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ht="15.75" customHeight="1">
      <c r="A298" s="16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ht="15.75" customHeight="1">
      <c r="A299" s="16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ht="15.75" customHeight="1">
      <c r="A300" s="16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ht="15.75" customHeight="1">
      <c r="A301" s="16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ht="15.75" customHeight="1">
      <c r="A302" s="16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ht="15.75" customHeight="1">
      <c r="A303" s="16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ht="15.75" customHeight="1">
      <c r="A304" s="16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ht="15.75" customHeight="1">
      <c r="A305" s="16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ht="15.75" customHeight="1">
      <c r="A306" s="16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ht="15.75" customHeight="1">
      <c r="A307" s="16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ht="15.75" customHeight="1">
      <c r="A308" s="16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ht="15.75" customHeight="1">
      <c r="A309" s="16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ht="15.75" customHeight="1">
      <c r="A310" s="16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ht="15.75" customHeight="1">
      <c r="A311" s="16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ht="15.75" customHeight="1">
      <c r="A312" s="16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ht="15.75" customHeight="1">
      <c r="A313" s="16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ht="15.75" customHeight="1">
      <c r="A314" s="16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ht="15.75" customHeight="1">
      <c r="A315" s="16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ht="15.75" customHeight="1">
      <c r="A316" s="16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ht="15.75" customHeight="1">
      <c r="A317" s="16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ht="15.75" customHeight="1">
      <c r="A318" s="16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ht="15.75" customHeight="1">
      <c r="A319" s="16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ht="15.75" customHeight="1">
      <c r="A320" s="16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ht="15.75" customHeight="1">
      <c r="A321" s="16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ht="15.75" customHeight="1">
      <c r="A322" s="16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ht="15.75" customHeight="1">
      <c r="A323" s="16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ht="15.75" customHeight="1">
      <c r="A324" s="16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ht="15.75" customHeight="1">
      <c r="A325" s="16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ht="15.75" customHeight="1">
      <c r="A326" s="16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ht="15.75" customHeight="1">
      <c r="A327" s="16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ht="15.75" customHeight="1">
      <c r="A328" s="16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ht="15.75" customHeight="1">
      <c r="A329" s="16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ht="15.75" customHeight="1">
      <c r="A330" s="16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ht="15.75" customHeight="1">
      <c r="A331" s="16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ht="15.75" customHeight="1">
      <c r="A332" s="16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ht="15.75" customHeight="1">
      <c r="A333" s="16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ht="15.75" customHeight="1">
      <c r="A334" s="16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ht="15.75" customHeight="1">
      <c r="A335" s="16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ht="15.75" customHeight="1">
      <c r="A336" s="16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ht="15.75" customHeight="1">
      <c r="A337" s="16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ht="15.75" customHeight="1">
      <c r="A338" s="16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ht="15.75" customHeight="1">
      <c r="A339" s="16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ht="15.75" customHeight="1">
      <c r="A340" s="16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ht="15.75" customHeight="1">
      <c r="A341" s="16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ht="15.75" customHeight="1">
      <c r="A342" s="16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ht="15.75" customHeight="1">
      <c r="A343" s="16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ht="15.75" customHeight="1">
      <c r="A344" s="16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ht="15.75" customHeight="1">
      <c r="A345" s="16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ht="15.75" customHeight="1">
      <c r="A346" s="16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ht="15.75" customHeight="1">
      <c r="A347" s="16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ht="15.75" customHeight="1">
      <c r="A348" s="16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ht="15.75" customHeight="1">
      <c r="A349" s="16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ht="15.75" customHeight="1">
      <c r="A350" s="16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ht="15.75" customHeight="1">
      <c r="A351" s="16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ht="15.75" customHeight="1">
      <c r="A352" s="16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ht="15.75" customHeight="1">
      <c r="A353" s="16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ht="15.75" customHeight="1">
      <c r="A354" s="16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ht="15.75" customHeight="1">
      <c r="A355" s="16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ht="15.75" customHeight="1">
      <c r="A356" s="16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ht="15.75" customHeight="1">
      <c r="A357" s="16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ht="15.75" customHeight="1">
      <c r="A358" s="16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ht="15.75" customHeight="1">
      <c r="A359" s="16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ht="15.75" customHeight="1">
      <c r="A360" s="16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ht="15.75" customHeight="1">
      <c r="A361" s="16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ht="15.75" customHeight="1">
      <c r="A362" s="16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ht="15.75" customHeight="1">
      <c r="A363" s="16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ht="15.75" customHeight="1">
      <c r="A364" s="16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ht="15.75" customHeight="1">
      <c r="A365" s="16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ht="15.75" customHeight="1">
      <c r="A366" s="16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ht="15.75" customHeight="1">
      <c r="A367" s="16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ht="15.75" customHeight="1">
      <c r="A368" s="16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ht="15.75" customHeight="1">
      <c r="A369" s="16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ht="15.75" customHeight="1">
      <c r="A370" s="16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ht="15.75" customHeight="1">
      <c r="A371" s="16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ht="15.75" customHeight="1">
      <c r="A372" s="16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ht="15.75" customHeight="1">
      <c r="A373" s="16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ht="15.75" customHeight="1">
      <c r="A374" s="16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ht="15.75" customHeight="1">
      <c r="A375" s="16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ht="15.75" customHeight="1">
      <c r="A376" s="16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ht="15.75" customHeight="1">
      <c r="A377" s="16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ht="15.75" customHeight="1">
      <c r="A378" s="16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ht="15.75" customHeight="1">
      <c r="A379" s="16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ht="15.75" customHeight="1">
      <c r="A380" s="16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ht="15.75" customHeight="1">
      <c r="A381" s="16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ht="15.75" customHeight="1">
      <c r="A382" s="16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ht="15.75" customHeight="1">
      <c r="A383" s="16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ht="15.75" customHeight="1">
      <c r="A384" s="16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ht="15.75" customHeight="1">
      <c r="A385" s="16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ht="15.75" customHeight="1">
      <c r="A386" s="16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ht="15.75" customHeight="1">
      <c r="A387" s="16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ht="15.75" customHeight="1">
      <c r="A388" s="16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ht="15.75" customHeight="1">
      <c r="A389" s="16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ht="15.75" customHeight="1">
      <c r="A390" s="16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ht="15.75" customHeight="1">
      <c r="A391" s="16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ht="15.75" customHeight="1">
      <c r="A392" s="16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ht="15.75" customHeight="1">
      <c r="A393" s="16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ht="15.75" customHeight="1">
      <c r="A394" s="16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ht="15.75" customHeight="1">
      <c r="A395" s="16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ht="15.75" customHeight="1">
      <c r="A396" s="16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ht="15.75" customHeight="1">
      <c r="A397" s="16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ht="15.75" customHeight="1">
      <c r="A398" s="16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ht="15.75" customHeight="1">
      <c r="A399" s="16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ht="15.75" customHeight="1">
      <c r="A400" s="16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ht="15.75" customHeight="1">
      <c r="A401" s="16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ht="15.75" customHeight="1">
      <c r="A402" s="16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ht="15.75" customHeight="1">
      <c r="A403" s="16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ht="15.75" customHeight="1">
      <c r="A404" s="16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ht="15.75" customHeight="1">
      <c r="A405" s="16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ht="15.75" customHeight="1">
      <c r="A406" s="16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ht="15.75" customHeight="1">
      <c r="A407" s="16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ht="15.75" customHeight="1">
      <c r="A408" s="16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ht="15.75" customHeight="1">
      <c r="A409" s="16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ht="15.75" customHeight="1">
      <c r="A410" s="16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ht="15.75" customHeight="1">
      <c r="A411" s="16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ht="15.75" customHeight="1">
      <c r="A412" s="16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ht="15.75" customHeight="1">
      <c r="A413" s="16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ht="15.75" customHeight="1">
      <c r="A414" s="16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ht="15.75" customHeight="1">
      <c r="A415" s="16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ht="15.75" customHeight="1">
      <c r="A416" s="16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ht="15.75" customHeight="1">
      <c r="A417" s="16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ht="15.75" customHeight="1">
      <c r="A418" s="16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ht="15.75" customHeight="1">
      <c r="A419" s="16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ht="15.75" customHeight="1">
      <c r="A420" s="16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ht="15.75" customHeight="1">
      <c r="A421" s="16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ht="15.75" customHeight="1">
      <c r="A422" s="16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ht="15.75" customHeight="1">
      <c r="A423" s="16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ht="15.75" customHeight="1">
      <c r="A424" s="16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ht="15.75" customHeight="1">
      <c r="A425" s="16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ht="15.75" customHeight="1">
      <c r="A426" s="16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ht="15.75" customHeight="1">
      <c r="A427" s="16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ht="15.75" customHeight="1">
      <c r="A428" s="16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ht="15.75" customHeight="1">
      <c r="A429" s="16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ht="15.75" customHeight="1">
      <c r="A430" s="16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ht="15.75" customHeight="1">
      <c r="A431" s="16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ht="15.75" customHeight="1">
      <c r="A432" s="16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ht="15.75" customHeight="1">
      <c r="A433" s="16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ht="15.75" customHeight="1">
      <c r="A434" s="16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ht="15.75" customHeight="1">
      <c r="A435" s="16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ht="15.75" customHeight="1">
      <c r="A436" s="16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ht="15.75" customHeight="1">
      <c r="A437" s="16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ht="15.75" customHeight="1">
      <c r="A438" s="16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ht="15.75" customHeight="1">
      <c r="A439" s="16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ht="15.75" customHeight="1">
      <c r="A440" s="16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ht="15.75" customHeight="1">
      <c r="A441" s="16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ht="15.75" customHeight="1">
      <c r="A442" s="16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ht="15.75" customHeight="1">
      <c r="A443" s="16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ht="15.75" customHeight="1">
      <c r="A444" s="16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ht="15.75" customHeight="1">
      <c r="A445" s="16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ht="15.75" customHeight="1">
      <c r="A446" s="16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ht="15.75" customHeight="1">
      <c r="A447" s="16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ht="15.75" customHeight="1">
      <c r="A448" s="16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ht="15.75" customHeight="1">
      <c r="A449" s="16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ht="15.75" customHeight="1">
      <c r="A450" s="16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ht="15.75" customHeight="1">
      <c r="A451" s="16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ht="15.75" customHeight="1">
      <c r="A452" s="16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ht="15.75" customHeight="1">
      <c r="A453" s="16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ht="15.75" customHeight="1">
      <c r="A454" s="16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ht="15.75" customHeight="1">
      <c r="A455" s="16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ht="15.75" customHeight="1">
      <c r="A456" s="16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ht="15.75" customHeight="1">
      <c r="A457" s="16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ht="15.75" customHeight="1">
      <c r="A458" s="16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ht="15.75" customHeight="1">
      <c r="A459" s="16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ht="15.75" customHeight="1">
      <c r="A460" s="16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ht="15.75" customHeight="1">
      <c r="A461" s="16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ht="15.75" customHeight="1">
      <c r="A462" s="16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ht="15.75" customHeight="1">
      <c r="A463" s="16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ht="15.75" customHeight="1">
      <c r="A464" s="16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ht="15.75" customHeight="1">
      <c r="A465" s="16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ht="15.75" customHeight="1">
      <c r="A466" s="16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ht="15.75" customHeight="1">
      <c r="A467" s="16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ht="15.75" customHeight="1">
      <c r="A468" s="16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ht="15.75" customHeight="1">
      <c r="A469" s="16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ht="15.75" customHeight="1">
      <c r="A470" s="16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ht="15.75" customHeight="1">
      <c r="A471" s="16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ht="15.75" customHeight="1">
      <c r="A472" s="16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ht="15.75" customHeight="1">
      <c r="A473" s="16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ht="15.75" customHeight="1">
      <c r="A474" s="16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ht="15.75" customHeight="1">
      <c r="A475" s="16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ht="15.75" customHeight="1">
      <c r="A476" s="16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ht="15.75" customHeight="1">
      <c r="A477" s="16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ht="15.75" customHeight="1">
      <c r="A478" s="16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ht="15.75" customHeight="1">
      <c r="A479" s="16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ht="15.75" customHeight="1">
      <c r="A480" s="16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ht="15.75" customHeight="1">
      <c r="A481" s="16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ht="15.75" customHeight="1">
      <c r="A482" s="16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ht="15.75" customHeight="1">
      <c r="A483" s="16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ht="15.75" customHeight="1">
      <c r="A484" s="16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ht="15.75" customHeight="1">
      <c r="A485" s="16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ht="15.75" customHeight="1">
      <c r="A486" s="16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ht="15.75" customHeight="1">
      <c r="A487" s="16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ht="15.75" customHeight="1">
      <c r="A488" s="16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ht="15.75" customHeight="1">
      <c r="A489" s="16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ht="15.75" customHeight="1">
      <c r="A490" s="16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ht="15.75" customHeight="1">
      <c r="A491" s="16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ht="15.75" customHeight="1">
      <c r="A492" s="16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ht="15.75" customHeight="1">
      <c r="A493" s="16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ht="15.75" customHeight="1">
      <c r="A494" s="16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ht="15.75" customHeight="1">
      <c r="A495" s="16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ht="15.75" customHeight="1">
      <c r="A496" s="16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ht="15.75" customHeight="1">
      <c r="A497" s="16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ht="15.75" customHeight="1">
      <c r="A498" s="16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ht="15.75" customHeight="1">
      <c r="A499" s="16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ht="15.75" customHeight="1">
      <c r="A500" s="16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ht="15.75" customHeight="1">
      <c r="A501" s="16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ht="15.75" customHeight="1">
      <c r="A502" s="16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ht="15.75" customHeight="1">
      <c r="A503" s="16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ht="15.75" customHeight="1">
      <c r="A504" s="16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ht="15.75" customHeight="1">
      <c r="A505" s="16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ht="15.75" customHeight="1">
      <c r="A506" s="16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ht="15.75" customHeight="1">
      <c r="A507" s="16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ht="15.75" customHeight="1">
      <c r="A508" s="16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ht="15.75" customHeight="1">
      <c r="A509" s="16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ht="15.75" customHeight="1">
      <c r="A510" s="16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ht="15.75" customHeight="1">
      <c r="A511" s="16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ht="15.75" customHeight="1">
      <c r="A512" s="16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ht="15.75" customHeight="1">
      <c r="A513" s="16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ht="15.75" customHeight="1">
      <c r="A514" s="16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ht="15.75" customHeight="1">
      <c r="A515" s="16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ht="15.75" customHeight="1">
      <c r="A516" s="16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ht="15.75" customHeight="1">
      <c r="A517" s="16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ht="15.75" customHeight="1">
      <c r="A518" s="16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ht="15.75" customHeight="1">
      <c r="A519" s="16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ht="15.75" customHeight="1">
      <c r="A520" s="16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ht="15.75" customHeight="1">
      <c r="A521" s="16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ht="15.75" customHeight="1">
      <c r="A522" s="16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ht="15.75" customHeight="1">
      <c r="A523" s="16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ht="15.75" customHeight="1">
      <c r="A524" s="16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ht="15.75" customHeight="1">
      <c r="A525" s="16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ht="15.75" customHeight="1">
      <c r="A526" s="16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ht="15.75" customHeight="1">
      <c r="A527" s="16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ht="15.75" customHeight="1">
      <c r="A528" s="16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ht="15.75" customHeight="1">
      <c r="A529" s="16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ht="15.75" customHeight="1">
      <c r="A530" s="16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ht="15.75" customHeight="1">
      <c r="A531" s="16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ht="15.75" customHeight="1">
      <c r="A532" s="16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ht="15.75" customHeight="1">
      <c r="A533" s="16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ht="15.75" customHeight="1">
      <c r="A534" s="16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ht="15.75" customHeight="1">
      <c r="A535" s="16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ht="15.75" customHeight="1">
      <c r="A536" s="16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ht="15.75" customHeight="1">
      <c r="A537" s="16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ht="15.75" customHeight="1">
      <c r="A538" s="16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ht="15.75" customHeight="1">
      <c r="A539" s="16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ht="15.75" customHeight="1">
      <c r="A540" s="16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ht="15.75" customHeight="1">
      <c r="A541" s="16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ht="15.75" customHeight="1">
      <c r="A542" s="16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ht="15.75" customHeight="1">
      <c r="A543" s="16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ht="15.75" customHeight="1">
      <c r="A544" s="16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ht="15.75" customHeight="1">
      <c r="A545" s="16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ht="15.75" customHeight="1">
      <c r="A546" s="16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ht="15.75" customHeight="1">
      <c r="A547" s="16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ht="15.75" customHeight="1">
      <c r="A548" s="16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ht="15.75" customHeight="1">
      <c r="A549" s="16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ht="15.75" customHeight="1">
      <c r="A550" s="16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ht="15.75" customHeight="1">
      <c r="A551" s="16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ht="15.75" customHeight="1">
      <c r="A552" s="16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ht="15.75" customHeight="1">
      <c r="A553" s="16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ht="15.75" customHeight="1">
      <c r="A554" s="16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ht="15.75" customHeight="1">
      <c r="A555" s="16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ht="15.75" customHeight="1">
      <c r="A556" s="16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ht="15.75" customHeight="1">
      <c r="A557" s="16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ht="15.75" customHeight="1">
      <c r="A558" s="16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ht="15.75" customHeight="1">
      <c r="A559" s="16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ht="15.75" customHeight="1">
      <c r="A560" s="16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ht="15.75" customHeight="1">
      <c r="A561" s="16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ht="15.75" customHeight="1">
      <c r="A562" s="16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ht="15.75" customHeight="1">
      <c r="A563" s="16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ht="15.75" customHeight="1">
      <c r="A564" s="16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ht="15.75" customHeight="1">
      <c r="A565" s="16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ht="15.75" customHeight="1">
      <c r="A566" s="16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ht="15.75" customHeight="1">
      <c r="A567" s="16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ht="15.75" customHeight="1">
      <c r="A568" s="16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ht="15.75" customHeight="1">
      <c r="A569" s="16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ht="15.75" customHeight="1">
      <c r="A570" s="16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ht="15.75" customHeight="1">
      <c r="A571" s="16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ht="15.75" customHeight="1">
      <c r="A572" s="16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ht="15.75" customHeight="1">
      <c r="A573" s="16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ht="15.75" customHeight="1">
      <c r="A574" s="16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ht="15.75" customHeight="1">
      <c r="A575" s="16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ht="15.75" customHeight="1">
      <c r="A576" s="16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ht="15.75" customHeight="1">
      <c r="A577" s="16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ht="15.75" customHeight="1">
      <c r="A578" s="16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ht="15.75" customHeight="1">
      <c r="A579" s="16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ht="15.75" customHeight="1">
      <c r="A580" s="16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ht="15.75" customHeight="1">
      <c r="A581" s="16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ht="15.75" customHeight="1">
      <c r="A582" s="16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ht="15.75" customHeight="1">
      <c r="A583" s="16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ht="15.75" customHeight="1">
      <c r="A584" s="16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ht="15.75" customHeight="1">
      <c r="A585" s="16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ht="15.75" customHeight="1">
      <c r="A586" s="16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ht="15.75" customHeight="1">
      <c r="A587" s="16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ht="15.75" customHeight="1">
      <c r="A588" s="16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ht="15.75" customHeight="1">
      <c r="A589" s="16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ht="15.75" customHeight="1">
      <c r="A590" s="16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ht="15.75" customHeight="1">
      <c r="A591" s="16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ht="15.75" customHeight="1">
      <c r="A592" s="16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ht="15.75" customHeight="1">
      <c r="A593" s="16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ht="15.75" customHeight="1">
      <c r="A594" s="16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ht="15.75" customHeight="1">
      <c r="A595" s="16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ht="15.75" customHeight="1">
      <c r="A596" s="16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ht="15.75" customHeight="1">
      <c r="A597" s="16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ht="15.75" customHeight="1">
      <c r="A598" s="16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ht="15.75" customHeight="1">
      <c r="A599" s="16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ht="15.75" customHeight="1">
      <c r="A600" s="16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ht="15.75" customHeight="1">
      <c r="A601" s="16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ht="15.75" customHeight="1">
      <c r="A602" s="16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ht="15.75" customHeight="1">
      <c r="A603" s="16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ht="15.75" customHeight="1">
      <c r="A604" s="16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ht="15.75" customHeight="1">
      <c r="A605" s="16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ht="15.75" customHeight="1">
      <c r="A606" s="16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ht="15.75" customHeight="1">
      <c r="A607" s="16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ht="15.75" customHeight="1">
      <c r="A608" s="16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ht="15.75" customHeight="1">
      <c r="A609" s="16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ht="15.75" customHeight="1">
      <c r="A610" s="16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ht="15.75" customHeight="1">
      <c r="A611" s="16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ht="15.75" customHeight="1">
      <c r="A612" s="16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ht="15.75" customHeight="1">
      <c r="A613" s="16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ht="15.75" customHeight="1">
      <c r="A614" s="16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ht="15.75" customHeight="1">
      <c r="A615" s="16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ht="15.75" customHeight="1">
      <c r="A616" s="16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ht="15.75" customHeight="1">
      <c r="A617" s="16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ht="15.75" customHeight="1">
      <c r="A618" s="16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ht="15.75" customHeight="1">
      <c r="A619" s="16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ht="15.75" customHeight="1">
      <c r="A620" s="16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ht="15.75" customHeight="1">
      <c r="A621" s="16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ht="15.75" customHeight="1">
      <c r="A622" s="16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ht="15.75" customHeight="1">
      <c r="A623" s="16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ht="15.75" customHeight="1">
      <c r="A624" s="16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ht="15.75" customHeight="1">
      <c r="A625" s="16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ht="15.75" customHeight="1">
      <c r="A626" s="16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ht="15.75" customHeight="1">
      <c r="A627" s="16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ht="15.75" customHeight="1">
      <c r="A628" s="16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ht="15.75" customHeight="1">
      <c r="A629" s="16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ht="15.75" customHeight="1">
      <c r="A630" s="16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ht="15.75" customHeight="1">
      <c r="A631" s="16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ht="15.75" customHeight="1">
      <c r="A632" s="16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ht="15.75" customHeight="1">
      <c r="A633" s="16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ht="15.75" customHeight="1">
      <c r="A634" s="16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ht="15.75" customHeight="1">
      <c r="A635" s="16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ht="15.75" customHeight="1">
      <c r="A636" s="16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ht="15.75" customHeight="1">
      <c r="A637" s="16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ht="15.75" customHeight="1">
      <c r="A638" s="16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ht="15.75" customHeight="1">
      <c r="A639" s="16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ht="15.75" customHeight="1">
      <c r="A640" s="16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ht="15.75" customHeight="1">
      <c r="A641" s="16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ht="15.75" customHeight="1">
      <c r="A642" s="16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ht="15.75" customHeight="1">
      <c r="A643" s="16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ht="15.75" customHeight="1">
      <c r="A644" s="16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ht="15.75" customHeight="1">
      <c r="A645" s="16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ht="15.75" customHeight="1">
      <c r="A646" s="16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ht="15.75" customHeight="1">
      <c r="A647" s="16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ht="15.75" customHeight="1">
      <c r="A648" s="16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ht="15.75" customHeight="1">
      <c r="A649" s="16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ht="15.75" customHeight="1">
      <c r="A650" s="16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ht="15.75" customHeight="1">
      <c r="A651" s="16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ht="15.75" customHeight="1">
      <c r="A652" s="16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ht="15.75" customHeight="1">
      <c r="A653" s="16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ht="15.75" customHeight="1">
      <c r="A654" s="16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ht="15.75" customHeight="1">
      <c r="A655" s="16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ht="15.75" customHeight="1">
      <c r="A656" s="16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ht="15.75" customHeight="1">
      <c r="A657" s="16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ht="15.75" customHeight="1">
      <c r="A658" s="16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ht="15.75" customHeight="1">
      <c r="A659" s="16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ht="15.75" customHeight="1">
      <c r="A660" s="16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ht="15.75" customHeight="1">
      <c r="A661" s="16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ht="15.75" customHeight="1">
      <c r="A662" s="16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ht="15.75" customHeight="1">
      <c r="A663" s="16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ht="15.75" customHeight="1">
      <c r="A664" s="16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ht="15.75" customHeight="1">
      <c r="A665" s="16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ht="15.75" customHeight="1">
      <c r="A666" s="16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ht="15.75" customHeight="1">
      <c r="A667" s="16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ht="15.75" customHeight="1">
      <c r="A668" s="16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ht="15.75" customHeight="1">
      <c r="A669" s="16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ht="15.75" customHeight="1">
      <c r="A670" s="16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ht="15.75" customHeight="1">
      <c r="A671" s="16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ht="15.75" customHeight="1">
      <c r="A672" s="16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ht="15.75" customHeight="1">
      <c r="A673" s="16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ht="15.75" customHeight="1">
      <c r="A674" s="16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ht="15.75" customHeight="1">
      <c r="A675" s="16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ht="15.75" customHeight="1">
      <c r="A676" s="16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ht="15.75" customHeight="1">
      <c r="A677" s="16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ht="15.75" customHeight="1">
      <c r="A678" s="16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ht="15.75" customHeight="1">
      <c r="A679" s="16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ht="15.75" customHeight="1">
      <c r="A680" s="16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ht="15.75" customHeight="1">
      <c r="A681" s="16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ht="15.75" customHeight="1">
      <c r="A682" s="16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ht="15.75" customHeight="1">
      <c r="A683" s="16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ht="15.75" customHeight="1">
      <c r="A684" s="16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ht="15.75" customHeight="1">
      <c r="A685" s="16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ht="15.75" customHeight="1">
      <c r="A686" s="16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ht="15.75" customHeight="1">
      <c r="A687" s="16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ht="15.75" customHeight="1">
      <c r="A688" s="16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ht="15.75" customHeight="1">
      <c r="A689" s="16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ht="15.75" customHeight="1">
      <c r="A690" s="16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ht="15.75" customHeight="1">
      <c r="A691" s="16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ht="15.75" customHeight="1">
      <c r="A692" s="16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ht="15.75" customHeight="1">
      <c r="A693" s="16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ht="15.75" customHeight="1">
      <c r="A694" s="16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ht="15.75" customHeight="1">
      <c r="A695" s="16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ht="15.75" customHeight="1">
      <c r="A696" s="16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ht="15.75" customHeight="1">
      <c r="A697" s="16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ht="15.75" customHeight="1">
      <c r="A698" s="16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ht="15.75" customHeight="1">
      <c r="A699" s="16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ht="15.75" customHeight="1">
      <c r="A700" s="16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ht="15.75" customHeight="1">
      <c r="A701" s="16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ht="15.75" customHeight="1">
      <c r="A702" s="16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ht="15.75" customHeight="1">
      <c r="A703" s="16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ht="15.75" customHeight="1">
      <c r="A704" s="16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ht="15.75" customHeight="1">
      <c r="A705" s="16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ht="15.75" customHeight="1">
      <c r="A706" s="16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ht="15.75" customHeight="1">
      <c r="A707" s="16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ht="15.75" customHeight="1">
      <c r="A708" s="16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ht="15.75" customHeight="1">
      <c r="A709" s="16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ht="15.75" customHeight="1">
      <c r="A710" s="16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ht="15.75" customHeight="1">
      <c r="A711" s="16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ht="15.75" customHeight="1">
      <c r="A712" s="16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ht="15.75" customHeight="1">
      <c r="A713" s="16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ht="15.75" customHeight="1">
      <c r="A714" s="16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ht="15.75" customHeight="1">
      <c r="A715" s="16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ht="15.75" customHeight="1">
      <c r="A716" s="16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ht="15.75" customHeight="1">
      <c r="A717" s="16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ht="15.75" customHeight="1">
      <c r="A718" s="16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ht="15.75" customHeight="1">
      <c r="A719" s="16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ht="15.75" customHeight="1">
      <c r="A720" s="16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ht="15.75" customHeight="1">
      <c r="A721" s="16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ht="15.75" customHeight="1">
      <c r="A722" s="16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ht="15.75" customHeight="1">
      <c r="A723" s="16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ht="15.75" customHeight="1">
      <c r="A724" s="16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ht="15.75" customHeight="1">
      <c r="A725" s="16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ht="15.75" customHeight="1">
      <c r="A726" s="16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ht="15.75" customHeight="1">
      <c r="A727" s="16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ht="15.75" customHeight="1">
      <c r="A728" s="16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ht="15.75" customHeight="1">
      <c r="A729" s="16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ht="15.75" customHeight="1">
      <c r="A730" s="16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ht="15.75" customHeight="1">
      <c r="A731" s="16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ht="15.75" customHeight="1">
      <c r="A732" s="16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ht="15.75" customHeight="1">
      <c r="A733" s="16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ht="15.75" customHeight="1">
      <c r="A734" s="16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ht="15.75" customHeight="1">
      <c r="A735" s="16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ht="15.75" customHeight="1">
      <c r="A736" s="16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ht="15.75" customHeight="1">
      <c r="A737" s="16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ht="15.75" customHeight="1">
      <c r="A738" s="16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ht="15.75" customHeight="1">
      <c r="A739" s="16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ht="15.75" customHeight="1">
      <c r="A740" s="16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ht="15.75" customHeight="1">
      <c r="A741" s="16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ht="15.75" customHeight="1">
      <c r="A742" s="16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ht="15.75" customHeight="1">
      <c r="A743" s="16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ht="15.75" customHeight="1">
      <c r="A744" s="16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ht="15.75" customHeight="1">
      <c r="A745" s="16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ht="15.75" customHeight="1">
      <c r="A746" s="16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ht="15.75" customHeight="1">
      <c r="A747" s="16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ht="15.75" customHeight="1">
      <c r="A748" s="16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ht="15.75" customHeight="1">
      <c r="A749" s="16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ht="15.75" customHeight="1">
      <c r="A750" s="16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ht="15.75" customHeight="1">
      <c r="A751" s="16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ht="15.75" customHeight="1">
      <c r="A752" s="16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ht="15.75" customHeight="1">
      <c r="A753" s="16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ht="15.75" customHeight="1">
      <c r="A754" s="16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ht="15.75" customHeight="1">
      <c r="A755" s="16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ht="15.75" customHeight="1">
      <c r="A756" s="16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ht="15.75" customHeight="1">
      <c r="A757" s="16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ht="15.75" customHeight="1">
      <c r="A758" s="16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ht="15.75" customHeight="1">
      <c r="A759" s="16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ht="15.75" customHeight="1">
      <c r="A760" s="16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ht="15.75" customHeight="1">
      <c r="A761" s="16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ht="15.75" customHeight="1">
      <c r="A762" s="16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ht="15.75" customHeight="1">
      <c r="A763" s="16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ht="15.75" customHeight="1">
      <c r="A764" s="16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ht="15.75" customHeight="1">
      <c r="A765" s="16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ht="15.75" customHeight="1">
      <c r="A766" s="16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ht="15.75" customHeight="1">
      <c r="A767" s="16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ht="15.75" customHeight="1">
      <c r="A768" s="16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ht="15.75" customHeight="1">
      <c r="A769" s="16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ht="15.75" customHeight="1">
      <c r="A770" s="16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ht="15.75" customHeight="1">
      <c r="A771" s="16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ht="15.75" customHeight="1">
      <c r="A772" s="16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ht="15.75" customHeight="1">
      <c r="A773" s="16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ht="15.75" customHeight="1">
      <c r="A774" s="16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ht="15.75" customHeight="1">
      <c r="A775" s="16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ht="15.75" customHeight="1">
      <c r="A776" s="16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ht="15.75" customHeight="1">
      <c r="A777" s="16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ht="15.75" customHeight="1">
      <c r="A778" s="16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ht="15.75" customHeight="1">
      <c r="A779" s="16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ht="15.75" customHeight="1">
      <c r="A780" s="16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ht="15.75" customHeight="1">
      <c r="A781" s="16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ht="15.75" customHeight="1">
      <c r="A782" s="16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ht="15.75" customHeight="1">
      <c r="A783" s="16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ht="15.75" customHeight="1">
      <c r="A784" s="16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ht="15.75" customHeight="1">
      <c r="A785" s="16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ht="15.75" customHeight="1">
      <c r="A786" s="16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ht="15.75" customHeight="1">
      <c r="A787" s="16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ht="15.75" customHeight="1">
      <c r="A788" s="16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ht="15.75" customHeight="1">
      <c r="A789" s="16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ht="15.75" customHeight="1">
      <c r="A790" s="16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ht="15.75" customHeight="1">
      <c r="A791" s="16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ht="15.75" customHeight="1">
      <c r="A792" s="16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ht="15.75" customHeight="1">
      <c r="A793" s="16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ht="15.75" customHeight="1">
      <c r="A794" s="16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ht="15.75" customHeight="1">
      <c r="A795" s="16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ht="15.75" customHeight="1">
      <c r="A796" s="16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ht="15.75" customHeight="1">
      <c r="A797" s="16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ht="15.75" customHeight="1">
      <c r="A798" s="16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ht="15.75" customHeight="1">
      <c r="A799" s="16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ht="15.75" customHeight="1">
      <c r="A800" s="16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ht="15.75" customHeight="1">
      <c r="A801" s="16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ht="15.75" customHeight="1">
      <c r="A802" s="16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ht="15.75" customHeight="1">
      <c r="A803" s="16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ht="15.75" customHeight="1">
      <c r="A804" s="16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ht="15.75" customHeight="1">
      <c r="A805" s="16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ht="15.75" customHeight="1">
      <c r="A806" s="16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ht="15.75" customHeight="1">
      <c r="A807" s="16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ht="15.75" customHeight="1">
      <c r="A808" s="16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ht="15.75" customHeight="1">
      <c r="A809" s="16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ht="15.75" customHeight="1">
      <c r="A810" s="16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ht="15.75" customHeight="1">
      <c r="A811" s="16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ht="15.75" customHeight="1">
      <c r="A812" s="16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ht="15.75" customHeight="1">
      <c r="A813" s="16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ht="15.75" customHeight="1">
      <c r="A814" s="16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ht="15.75" customHeight="1">
      <c r="A815" s="16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ht="15.75" customHeight="1">
      <c r="A816" s="16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ht="15.75" customHeight="1">
      <c r="A817" s="16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ht="15.75" customHeight="1">
      <c r="A818" s="16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ht="15.75" customHeight="1">
      <c r="A819" s="16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ht="15.75" customHeight="1">
      <c r="A820" s="16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ht="15.75" customHeight="1">
      <c r="A821" s="16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ht="15.75" customHeight="1">
      <c r="A822" s="16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ht="15.75" customHeight="1">
      <c r="A823" s="16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ht="15.75" customHeight="1">
      <c r="A824" s="16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ht="15.75" customHeight="1">
      <c r="A825" s="16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ht="15.75" customHeight="1">
      <c r="A826" s="16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ht="15.75" customHeight="1">
      <c r="A827" s="16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ht="15.75" customHeight="1">
      <c r="A828" s="16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ht="15.75" customHeight="1">
      <c r="A829" s="16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ht="15.75" customHeight="1">
      <c r="A830" s="16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ht="15.75" customHeight="1">
      <c r="A831" s="16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ht="15.75" customHeight="1">
      <c r="A832" s="16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ht="15.75" customHeight="1">
      <c r="A833" s="16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ht="15.75" customHeight="1">
      <c r="A834" s="16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ht="15.75" customHeight="1">
      <c r="A835" s="16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ht="15.75" customHeight="1">
      <c r="A836" s="16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ht="15.75" customHeight="1">
      <c r="A837" s="16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ht="15.75" customHeight="1">
      <c r="A838" s="16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ht="15.75" customHeight="1">
      <c r="A839" s="16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ht="15.75" customHeight="1">
      <c r="A840" s="16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ht="15.75" customHeight="1">
      <c r="A841" s="16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ht="15.75" customHeight="1">
      <c r="A842" s="16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ht="15.75" customHeight="1">
      <c r="A843" s="16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ht="15.75" customHeight="1">
      <c r="A844" s="16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ht="15.75" customHeight="1">
      <c r="A845" s="16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ht="15.75" customHeight="1">
      <c r="A846" s="16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ht="15.75" customHeight="1">
      <c r="A847" s="16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ht="15.75" customHeight="1">
      <c r="A848" s="16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ht="15.75" customHeight="1">
      <c r="A849" s="16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ht="15.75" customHeight="1">
      <c r="A850" s="16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ht="15.75" customHeight="1">
      <c r="A851" s="16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ht="15.75" customHeight="1">
      <c r="A852" s="16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ht="15.75" customHeight="1">
      <c r="A853" s="16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ht="15.75" customHeight="1">
      <c r="A854" s="16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ht="15.75" customHeight="1">
      <c r="A855" s="16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ht="15.75" customHeight="1">
      <c r="A856" s="16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ht="15.75" customHeight="1">
      <c r="A857" s="16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ht="15.75" customHeight="1">
      <c r="A858" s="16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ht="15.75" customHeight="1">
      <c r="A859" s="16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ht="15.75" customHeight="1">
      <c r="A860" s="16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ht="15.75" customHeight="1">
      <c r="A861" s="16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ht="15.75" customHeight="1">
      <c r="A862" s="16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ht="15.75" customHeight="1">
      <c r="A863" s="16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ht="15.75" customHeight="1">
      <c r="A864" s="16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ht="15.75" customHeight="1">
      <c r="A865" s="16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ht="15.75" customHeight="1">
      <c r="A866" s="16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ht="15.75" customHeight="1">
      <c r="A867" s="16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ht="15.75" customHeight="1">
      <c r="A868" s="16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ht="15.75" customHeight="1">
      <c r="A869" s="16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ht="15.75" customHeight="1">
      <c r="A870" s="16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ht="15.75" customHeight="1">
      <c r="A871" s="16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ht="15.75" customHeight="1">
      <c r="A872" s="16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ht="15.75" customHeight="1">
      <c r="A873" s="16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ht="15.75" customHeight="1">
      <c r="A874" s="16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ht="15.75" customHeight="1">
      <c r="A875" s="16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ht="15.75" customHeight="1">
      <c r="A876" s="16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ht="15.75" customHeight="1">
      <c r="A877" s="16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ht="15.75" customHeight="1">
      <c r="A878" s="16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ht="15.75" customHeight="1">
      <c r="A879" s="16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ht="15.75" customHeight="1">
      <c r="A880" s="16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ht="15.75" customHeight="1">
      <c r="A881" s="16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ht="15.75" customHeight="1">
      <c r="A882" s="16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ht="15.75" customHeight="1">
      <c r="A883" s="16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ht="15.75" customHeight="1">
      <c r="A884" s="16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ht="15.75" customHeight="1">
      <c r="A885" s="16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ht="15.75" customHeight="1">
      <c r="A886" s="16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ht="15.75" customHeight="1">
      <c r="A887" s="16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ht="15.75" customHeight="1">
      <c r="A888" s="16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ht="15.75" customHeight="1">
      <c r="A889" s="16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ht="15.75" customHeight="1">
      <c r="A890" s="16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ht="15.75" customHeight="1">
      <c r="A891" s="16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ht="15.75" customHeight="1">
      <c r="A892" s="16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ht="15.75" customHeight="1">
      <c r="A893" s="16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ht="15.75" customHeight="1">
      <c r="A894" s="16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ht="15.75" customHeight="1">
      <c r="A895" s="16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ht="15.75" customHeight="1">
      <c r="A896" s="16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ht="15.75" customHeight="1">
      <c r="A897" s="16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ht="15.75" customHeight="1">
      <c r="A898" s="16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ht="15.75" customHeight="1">
      <c r="A899" s="16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ht="15.75" customHeight="1">
      <c r="A900" s="16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ht="15.75" customHeight="1">
      <c r="A901" s="16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ht="15.75" customHeight="1">
      <c r="A902" s="16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ht="15.75" customHeight="1">
      <c r="A903" s="16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ht="15.75" customHeight="1">
      <c r="A904" s="16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ht="15.75" customHeight="1">
      <c r="A905" s="16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ht="15.75" customHeight="1">
      <c r="A906" s="16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ht="15.75" customHeight="1">
      <c r="A907" s="16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ht="15.75" customHeight="1">
      <c r="A908" s="16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ht="15.75" customHeight="1">
      <c r="A909" s="16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ht="15.75" customHeight="1">
      <c r="A910" s="16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ht="15.75" customHeight="1">
      <c r="A911" s="16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ht="15.75" customHeight="1">
      <c r="A912" s="16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ht="15.75" customHeight="1">
      <c r="A913" s="16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ht="15.75" customHeight="1">
      <c r="A914" s="16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ht="15.75" customHeight="1">
      <c r="A915" s="16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ht="15.75" customHeight="1">
      <c r="A916" s="16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ht="15.75" customHeight="1">
      <c r="A917" s="16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ht="15.75" customHeight="1">
      <c r="A918" s="16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ht="15.75" customHeight="1">
      <c r="A919" s="16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ht="15.75" customHeight="1">
      <c r="A920" s="16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ht="15.75" customHeight="1">
      <c r="A921" s="16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ht="15.75" customHeight="1">
      <c r="A922" s="16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ht="15.75" customHeight="1">
      <c r="A923" s="16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ht="15.75" customHeight="1">
      <c r="A924" s="16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ht="15.75" customHeight="1">
      <c r="A925" s="16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ht="15.75" customHeight="1">
      <c r="A926" s="16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ht="15.75" customHeight="1">
      <c r="A927" s="16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ht="15.75" customHeight="1">
      <c r="A928" s="16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ht="15.75" customHeight="1">
      <c r="A929" s="16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ht="15.75" customHeight="1">
      <c r="A930" s="16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ht="15.75" customHeight="1">
      <c r="A931" s="16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ht="15.75" customHeight="1">
      <c r="A932" s="16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ht="15.75" customHeight="1">
      <c r="A933" s="16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ht="15.75" customHeight="1">
      <c r="A934" s="16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ht="15.75" customHeight="1">
      <c r="A935" s="16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ht="15.75" customHeight="1">
      <c r="A936" s="16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ht="15.75" customHeight="1">
      <c r="A937" s="16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ht="15.75" customHeight="1">
      <c r="A938" s="16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ht="15.75" customHeight="1">
      <c r="A939" s="16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ht="15.75" customHeight="1">
      <c r="A940" s="16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ht="15.75" customHeight="1">
      <c r="A941" s="16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ht="15.75" customHeight="1">
      <c r="A942" s="16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ht="15.75" customHeight="1">
      <c r="A943" s="16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ht="15.75" customHeight="1">
      <c r="A944" s="16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ht="15.75" customHeight="1">
      <c r="A945" s="16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ht="15.75" customHeight="1">
      <c r="A946" s="16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ht="15.75" customHeight="1">
      <c r="A947" s="16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ht="15.75" customHeight="1">
      <c r="A948" s="16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ht="15.75" customHeight="1">
      <c r="A949" s="16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ht="15.75" customHeight="1">
      <c r="A950" s="16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ht="15.75" customHeight="1">
      <c r="A951" s="16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ht="15.75" customHeight="1">
      <c r="A952" s="16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ht="15.75" customHeight="1">
      <c r="A953" s="16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ht="15.75" customHeight="1">
      <c r="A954" s="16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ht="15.75" customHeight="1">
      <c r="A955" s="16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ht="15.75" customHeight="1">
      <c r="A956" s="16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ht="15.75" customHeight="1">
      <c r="A957" s="16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ht="15.75" customHeight="1">
      <c r="A958" s="16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ht="15.75" customHeight="1">
      <c r="A959" s="16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ht="15.75" customHeight="1">
      <c r="A960" s="16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ht="15.75" customHeight="1">
      <c r="A961" s="16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ht="15.75" customHeight="1">
      <c r="A962" s="16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ht="15.75" customHeight="1">
      <c r="A963" s="16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ht="15.75" customHeight="1">
      <c r="A964" s="16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ht="15.75" customHeight="1">
      <c r="A965" s="16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ht="15.75" customHeight="1">
      <c r="A966" s="16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ht="15.75" customHeight="1">
      <c r="A967" s="16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ht="15.75" customHeight="1">
      <c r="A968" s="16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ht="15.75" customHeight="1">
      <c r="A969" s="16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ht="15.75" customHeight="1">
      <c r="A970" s="16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ht="15.75" customHeight="1">
      <c r="A971" s="16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ht="15.75" customHeight="1">
      <c r="A972" s="16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ht="15.75" customHeight="1">
      <c r="A973" s="16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ht="15.75" customHeight="1">
      <c r="A974" s="16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ht="15.75" customHeight="1">
      <c r="A975" s="16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ht="15.75" customHeight="1">
      <c r="A976" s="16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ht="15.75" customHeight="1">
      <c r="A977" s="16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ht="15.75" customHeight="1">
      <c r="A978" s="16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ht="15.75" customHeight="1">
      <c r="A979" s="16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ht="15.75" customHeight="1">
      <c r="A980" s="16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ht="15.75" customHeight="1">
      <c r="A981" s="16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ht="15.75" customHeight="1">
      <c r="A982" s="16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ht="15.75" customHeight="1">
      <c r="A983" s="16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ht="15.75" customHeight="1">
      <c r="A984" s="16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ht="15.75" customHeight="1">
      <c r="A985" s="16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ht="15.75" customHeight="1">
      <c r="A986" s="16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ht="15.75" customHeight="1">
      <c r="A987" s="16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ht="15.75" customHeight="1">
      <c r="A988" s="16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ht="15.75" customHeight="1">
      <c r="A989" s="16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ht="15.75" customHeight="1">
      <c r="A990" s="16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ht="15.75" customHeight="1">
      <c r="A991" s="16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ht="15.75" customHeight="1">
      <c r="A992" s="16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ht="15.75" customHeight="1">
      <c r="A993" s="16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ht="15.75" customHeight="1">
      <c r="A994" s="16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ht="15.75" customHeight="1">
      <c r="A995" s="16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ht="15.75" customHeight="1">
      <c r="A996" s="16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ht="15.75" customHeight="1">
      <c r="A997" s="16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ht="15.75" customHeight="1">
      <c r="A998" s="16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ht="15.75" customHeight="1">
      <c r="A999" s="16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ht="15.75" customHeight="1">
      <c r="A1000" s="16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mergeCells count="15">
    <mergeCell ref="A8:C8"/>
    <mergeCell ref="D8:E8"/>
    <mergeCell ref="A9:C9"/>
    <mergeCell ref="D9:E9"/>
    <mergeCell ref="A10:E10"/>
    <mergeCell ref="B11:E11"/>
    <mergeCell ref="B12:E12"/>
    <mergeCell ref="A13:E13"/>
    <mergeCell ref="B1:E1"/>
    <mergeCell ref="B2:E2"/>
    <mergeCell ref="B3:E3"/>
    <mergeCell ref="B4:E4"/>
    <mergeCell ref="A6:E6"/>
    <mergeCell ref="A7:C7"/>
    <mergeCell ref="D7:E7"/>
  </mergeCells>
  <printOptions/>
  <pageMargins bottom="0.75" footer="0.0" header="0.0" left="0.64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88"/>
    <col customWidth="1" min="3" max="3" width="36.0"/>
    <col customWidth="1" min="4" max="4" width="16.0"/>
    <col customWidth="1" min="5" max="5" width="9.25"/>
    <col customWidth="1" min="6" max="7" width="8.88"/>
    <col customWidth="1" min="8" max="8" width="12.25"/>
    <col customWidth="1" min="9" max="9" width="14.75"/>
    <col customWidth="1" min="10" max="10" width="9.13"/>
    <col customWidth="1" min="11" max="11" width="9.75"/>
    <col customWidth="1" min="12" max="26" width="8.63"/>
  </cols>
  <sheetData>
    <row r="1" ht="26.25" customHeight="1">
      <c r="A1" s="189" t="s">
        <v>103</v>
      </c>
      <c r="B1" s="190"/>
      <c r="C1" s="190"/>
      <c r="D1" s="190"/>
      <c r="E1" s="190"/>
      <c r="F1" s="190"/>
      <c r="G1" s="190"/>
      <c r="H1" s="190"/>
      <c r="I1" s="190"/>
      <c r="J1" s="190"/>
      <c r="K1" s="191"/>
      <c r="L1" s="171"/>
    </row>
    <row r="2" ht="21.0" customHeight="1">
      <c r="A2" s="192" t="str">
        <f>'Master Data'!C15</f>
        <v>Fakultas …</v>
      </c>
      <c r="K2" s="193"/>
      <c r="L2" s="171"/>
    </row>
    <row r="3" ht="21.0" customHeight="1">
      <c r="A3" s="192" t="str">
        <f>'Master Data'!C16</f>
        <v>Jurusan …</v>
      </c>
      <c r="K3" s="193"/>
      <c r="L3" s="171"/>
    </row>
    <row r="4" ht="21.0" customHeight="1">
      <c r="A4" s="192" t="str">
        <f>'Master Data'!C17</f>
        <v>Program Studi …</v>
      </c>
      <c r="K4" s="193"/>
      <c r="L4" s="171"/>
    </row>
    <row r="5" ht="15.75" customHeight="1">
      <c r="A5" s="194"/>
      <c r="B5" s="195"/>
      <c r="C5" s="195"/>
      <c r="D5" s="195"/>
      <c r="E5" s="195"/>
      <c r="F5" s="195"/>
      <c r="G5" s="195"/>
      <c r="H5" s="195"/>
      <c r="I5" s="195"/>
      <c r="J5" s="195"/>
      <c r="K5" s="196"/>
      <c r="L5" s="171"/>
    </row>
    <row r="6" ht="22.5" customHeight="1">
      <c r="A6" s="197" t="s">
        <v>202</v>
      </c>
      <c r="B6" s="84"/>
      <c r="C6" s="84"/>
      <c r="D6" s="84"/>
      <c r="E6" s="84"/>
      <c r="F6" s="84"/>
      <c r="G6" s="84"/>
      <c r="H6" s="84"/>
      <c r="I6" s="84"/>
      <c r="J6" s="84"/>
      <c r="K6" s="85"/>
      <c r="L6" s="171"/>
    </row>
    <row r="7" ht="15.0" customHeight="1">
      <c r="A7" s="74" t="str">
        <f>"Tahun Akademik: " &amp;'Master Data'!C3</f>
        <v>Tahun Akademik: </v>
      </c>
      <c r="B7" s="72"/>
      <c r="C7" s="72"/>
      <c r="D7" s="37"/>
      <c r="E7" s="74" t="str">
        <f>"Semester: "&amp;ROMAN('Master Data'!C7)&amp;" / "&amp;IF(MOD('Master Data'!C7,2),"Ganjil","Genap")</f>
        <v>#VALUE!</v>
      </c>
      <c r="F7" s="72"/>
      <c r="G7" s="72"/>
      <c r="H7" s="72"/>
      <c r="I7" s="72"/>
      <c r="J7" s="72"/>
      <c r="K7" s="37"/>
      <c r="L7" s="171"/>
    </row>
    <row r="8" ht="15.0" customHeight="1">
      <c r="A8" s="74" t="str">
        <f>"Nama MK: "&amp;'Master Data'!C4</f>
        <v>Nama MK: </v>
      </c>
      <c r="B8" s="72"/>
      <c r="C8" s="72"/>
      <c r="D8" s="37"/>
      <c r="E8" s="74" t="str">
        <f>"Kode: "&amp;'Master Data'!C5</f>
        <v>Kode: </v>
      </c>
      <c r="F8" s="72"/>
      <c r="G8" s="72"/>
      <c r="H8" s="72"/>
      <c r="I8" s="72"/>
      <c r="J8" s="72"/>
      <c r="K8" s="37"/>
      <c r="L8" s="171"/>
    </row>
    <row r="9" ht="15.0" customHeight="1">
      <c r="A9" s="74" t="str">
        <f>"Kelas: "&amp;'Master Data'!C8</f>
        <v>Kelas: </v>
      </c>
      <c r="B9" s="72"/>
      <c r="C9" s="72"/>
      <c r="D9" s="37"/>
      <c r="E9" s="74" t="str">
        <f>"SKS : "&amp;'Master Data'!C6</f>
        <v>SKS : </v>
      </c>
      <c r="F9" s="72"/>
      <c r="G9" s="72"/>
      <c r="H9" s="72"/>
      <c r="I9" s="72"/>
      <c r="J9" s="72"/>
      <c r="K9" s="37"/>
      <c r="L9" s="171"/>
    </row>
    <row r="10" ht="14.25" customHeight="1">
      <c r="A10" s="198" t="s">
        <v>82</v>
      </c>
      <c r="B10" s="199" t="s">
        <v>83</v>
      </c>
      <c r="C10" s="199" t="s">
        <v>84</v>
      </c>
      <c r="D10" s="200" t="s">
        <v>203</v>
      </c>
      <c r="E10" s="201" t="str">
        <f>'Matriks Asesmen'!A4</f>
        <v>UTS</v>
      </c>
      <c r="F10" s="201" t="str">
        <f>'Matriks Asesmen'!A5</f>
        <v>UAS</v>
      </c>
      <c r="G10" s="201" t="str">
        <f>'Matriks Asesmen'!A6</f>
        <v>Keaktifan</v>
      </c>
      <c r="H10" s="201" t="str">
        <f>'Matriks Asesmen'!A7</f>
        <v>Tugas 1</v>
      </c>
      <c r="I10" s="201" t="str">
        <f>'Matriks Asesmen'!A8</f>
        <v>Tugas 2</v>
      </c>
      <c r="J10" s="202" t="s">
        <v>204</v>
      </c>
      <c r="K10" s="200" t="s">
        <v>205</v>
      </c>
      <c r="M10" s="203"/>
    </row>
    <row r="11" ht="14.25" customHeight="1">
      <c r="A11" s="137"/>
      <c r="B11" s="89"/>
      <c r="C11" s="89"/>
      <c r="D11" s="89"/>
      <c r="E11" s="204">
        <f>'Matriks Asesmen'!G4</f>
        <v>0.25</v>
      </c>
      <c r="F11" s="204">
        <f>'Matriks Asesmen'!G5</f>
        <v>0.3</v>
      </c>
      <c r="G11" s="204">
        <f>'Matriks Asesmen'!G6</f>
        <v>0.15</v>
      </c>
      <c r="H11" s="204">
        <f>'Matriks Asesmen'!G7</f>
        <v>0.05</v>
      </c>
      <c r="I11" s="204">
        <f>'Matriks Asesmen'!G8</f>
        <v>0.05</v>
      </c>
      <c r="J11" s="89"/>
      <c r="K11" s="89"/>
    </row>
    <row r="12" ht="14.25" customHeight="1">
      <c r="A12" s="205">
        <v>1.0</v>
      </c>
      <c r="B12" s="206" t="str">
        <f>'Master Data'!B21</f>
        <v/>
      </c>
      <c r="C12" s="207" t="str">
        <f>'Master Data'!C21</f>
        <v/>
      </c>
      <c r="D12" s="208" t="str">
        <f>'5.Rekap Presensi'!Y5</f>
        <v>TIDAK BISA UAS</v>
      </c>
      <c r="E12" s="209">
        <v>48.3</v>
      </c>
      <c r="F12" s="209">
        <v>70.0</v>
      </c>
      <c r="G12" s="209">
        <v>40.0</v>
      </c>
      <c r="H12" s="209">
        <v>75.0</v>
      </c>
      <c r="I12" s="209">
        <v>85.0</v>
      </c>
      <c r="J12" s="210">
        <v>71.71</v>
      </c>
      <c r="K12" s="211" t="str">
        <f t="shared" ref="K12:K43" si="1">IF(J12&gt;=85,"A",IF(J12&gt;=80,"A-",IF(J12&gt;=75,"B+",IF(J12&gt;=70,"B",IF(J12&gt;=65,"B-",IF(J12&gt;=60,"C+",IF(J12&gt;=55,"C",IF(J12&gt;=40,"D",IF(J12&gt;=0,"E")))))))))</f>
        <v>B</v>
      </c>
      <c r="L12" s="171"/>
    </row>
    <row r="13" ht="14.25" customHeight="1">
      <c r="A13" s="212">
        <v>2.0</v>
      </c>
      <c r="B13" s="213" t="str">
        <f>'Master Data'!B22</f>
        <v/>
      </c>
      <c r="C13" s="214" t="str">
        <f>'Master Data'!C22</f>
        <v/>
      </c>
      <c r="D13" s="215" t="str">
        <f>'5.Rekap Presensi'!Y6</f>
        <v>OK</v>
      </c>
      <c r="E13" s="3">
        <v>80.0</v>
      </c>
      <c r="F13" s="3">
        <v>75.0</v>
      </c>
      <c r="G13" s="3">
        <v>55.0</v>
      </c>
      <c r="H13" s="3">
        <v>80.0</v>
      </c>
      <c r="I13" s="3">
        <v>87.0</v>
      </c>
      <c r="J13" s="216">
        <f t="shared" ref="J13:J43" si="2">ROUND(E13*$E$11+F13*$F$11+IF(D13="OK",G13*$G$11,0)+H13*$H$11+I13*$I$11,2)</f>
        <v>59.1</v>
      </c>
      <c r="K13" s="217" t="str">
        <f t="shared" si="1"/>
        <v>C</v>
      </c>
    </row>
    <row r="14" ht="14.25" customHeight="1">
      <c r="A14" s="212">
        <v>3.0</v>
      </c>
      <c r="B14" s="213" t="str">
        <f>'Master Data'!B23</f>
        <v/>
      </c>
      <c r="C14" s="214" t="str">
        <f>'Master Data'!C23</f>
        <v/>
      </c>
      <c r="D14" s="215" t="str">
        <f>'5.Rekap Presensi'!Y7</f>
        <v>OK</v>
      </c>
      <c r="E14" s="3">
        <v>56.3</v>
      </c>
      <c r="F14" s="3">
        <v>46.0</v>
      </c>
      <c r="G14" s="3">
        <v>47.0</v>
      </c>
      <c r="H14" s="3">
        <v>80.0</v>
      </c>
      <c r="I14" s="3">
        <v>85.0</v>
      </c>
      <c r="J14" s="216">
        <f t="shared" si="2"/>
        <v>43.18</v>
      </c>
      <c r="K14" s="217" t="str">
        <f t="shared" si="1"/>
        <v>D</v>
      </c>
    </row>
    <row r="15" ht="14.25" customHeight="1">
      <c r="A15" s="212">
        <v>4.0</v>
      </c>
      <c r="B15" s="213" t="str">
        <f>'Master Data'!B24</f>
        <v/>
      </c>
      <c r="C15" s="214" t="str">
        <f>'Master Data'!C24</f>
        <v/>
      </c>
      <c r="D15" s="215" t="str">
        <f>'5.Rekap Presensi'!Y8</f>
        <v>OK</v>
      </c>
      <c r="E15" s="3">
        <v>75.0</v>
      </c>
      <c r="F15" s="3">
        <v>75.0</v>
      </c>
      <c r="G15" s="3">
        <v>60.0</v>
      </c>
      <c r="H15" s="3">
        <v>80.0</v>
      </c>
      <c r="I15" s="3">
        <v>85.0</v>
      </c>
      <c r="J15" s="216">
        <f t="shared" si="2"/>
        <v>58.5</v>
      </c>
      <c r="K15" s="217" t="str">
        <f t="shared" si="1"/>
        <v>C</v>
      </c>
    </row>
    <row r="16" ht="14.25" customHeight="1">
      <c r="A16" s="212">
        <v>5.0</v>
      </c>
      <c r="B16" s="213" t="str">
        <f>'Master Data'!B25</f>
        <v/>
      </c>
      <c r="C16" s="214" t="str">
        <f>'Master Data'!C25</f>
        <v/>
      </c>
      <c r="D16" s="215" t="str">
        <f>'5.Rekap Presensi'!Y9</f>
        <v>OK</v>
      </c>
      <c r="E16" s="3">
        <v>82.6</v>
      </c>
      <c r="F16" s="3">
        <v>80.0</v>
      </c>
      <c r="G16" s="3">
        <v>52.0</v>
      </c>
      <c r="H16" s="3">
        <v>80.0</v>
      </c>
      <c r="I16" s="3">
        <v>90.0</v>
      </c>
      <c r="J16" s="216">
        <f t="shared" si="2"/>
        <v>60.95</v>
      </c>
      <c r="K16" s="217" t="str">
        <f t="shared" si="1"/>
        <v>C+</v>
      </c>
    </row>
    <row r="17" ht="14.25" customHeight="1">
      <c r="A17" s="212">
        <v>6.0</v>
      </c>
      <c r="B17" s="213" t="str">
        <f>'Master Data'!B26</f>
        <v/>
      </c>
      <c r="C17" s="214" t="str">
        <f>'Master Data'!C26</f>
        <v/>
      </c>
      <c r="D17" s="215" t="str">
        <f>'5.Rekap Presensi'!Y10</f>
        <v>OK</v>
      </c>
      <c r="E17" s="3">
        <v>75.0</v>
      </c>
      <c r="F17" s="3">
        <v>75.0</v>
      </c>
      <c r="G17" s="3">
        <v>65.0</v>
      </c>
      <c r="H17" s="3">
        <v>80.0</v>
      </c>
      <c r="I17" s="3">
        <v>85.0</v>
      </c>
      <c r="J17" s="216">
        <f t="shared" si="2"/>
        <v>59.25</v>
      </c>
      <c r="K17" s="217" t="str">
        <f t="shared" si="1"/>
        <v>C</v>
      </c>
    </row>
    <row r="18" ht="14.25" customHeight="1">
      <c r="A18" s="212">
        <v>7.0</v>
      </c>
      <c r="B18" s="213" t="str">
        <f>'Master Data'!B27</f>
        <v/>
      </c>
      <c r="C18" s="214" t="str">
        <f>'Master Data'!C27</f>
        <v/>
      </c>
      <c r="D18" s="215" t="str">
        <f>'5.Rekap Presensi'!Y11</f>
        <v>OK</v>
      </c>
      <c r="E18" s="3">
        <v>56.6</v>
      </c>
      <c r="F18" s="3">
        <v>80.0</v>
      </c>
      <c r="G18" s="3">
        <v>55.0</v>
      </c>
      <c r="H18" s="3">
        <v>80.0</v>
      </c>
      <c r="I18" s="3">
        <v>87.0</v>
      </c>
      <c r="J18" s="216">
        <f t="shared" si="2"/>
        <v>54.75</v>
      </c>
      <c r="K18" s="217" t="str">
        <f t="shared" si="1"/>
        <v>D</v>
      </c>
    </row>
    <row r="19" ht="15.75" customHeight="1">
      <c r="A19" s="212">
        <v>8.0</v>
      </c>
      <c r="B19" s="213" t="str">
        <f>'Master Data'!B28</f>
        <v/>
      </c>
      <c r="C19" s="214" t="str">
        <f>'Master Data'!C28</f>
        <v/>
      </c>
      <c r="D19" s="215" t="str">
        <f>'5.Rekap Presensi'!Y12</f>
        <v>OK</v>
      </c>
      <c r="E19" s="3">
        <v>83.3</v>
      </c>
      <c r="F19" s="3">
        <v>75.0</v>
      </c>
      <c r="G19" s="3">
        <v>40.0</v>
      </c>
      <c r="H19" s="3">
        <v>80.0</v>
      </c>
      <c r="I19" s="3">
        <v>85.0</v>
      </c>
      <c r="J19" s="216">
        <f t="shared" si="2"/>
        <v>57.58</v>
      </c>
      <c r="K19" s="217" t="str">
        <f t="shared" si="1"/>
        <v>C</v>
      </c>
    </row>
    <row r="20" ht="15.75" customHeight="1">
      <c r="A20" s="212">
        <v>9.0</v>
      </c>
      <c r="B20" s="213" t="str">
        <f>'Master Data'!B29</f>
        <v/>
      </c>
      <c r="C20" s="214" t="str">
        <f>'Master Data'!C29</f>
        <v/>
      </c>
      <c r="D20" s="215" t="str">
        <f>'5.Rekap Presensi'!Y13</f>
        <v>OK</v>
      </c>
      <c r="E20" s="3">
        <v>75.0</v>
      </c>
      <c r="F20" s="3">
        <v>57.0</v>
      </c>
      <c r="G20" s="3">
        <v>75.0</v>
      </c>
      <c r="H20" s="3">
        <v>80.0</v>
      </c>
      <c r="I20" s="3">
        <v>85.0</v>
      </c>
      <c r="J20" s="216">
        <f t="shared" si="2"/>
        <v>55.35</v>
      </c>
      <c r="K20" s="217" t="str">
        <f t="shared" si="1"/>
        <v>C</v>
      </c>
    </row>
    <row r="21" ht="15.75" customHeight="1">
      <c r="A21" s="212">
        <v>10.0</v>
      </c>
      <c r="B21" s="213" t="str">
        <f>'Master Data'!B30</f>
        <v/>
      </c>
      <c r="C21" s="214" t="str">
        <f>'Master Data'!C30</f>
        <v/>
      </c>
      <c r="D21" s="215" t="str">
        <f>'5.Rekap Presensi'!Y14</f>
        <v>OK</v>
      </c>
      <c r="E21" s="3">
        <v>80.0</v>
      </c>
      <c r="F21" s="3">
        <v>70.0</v>
      </c>
      <c r="G21" s="3">
        <v>58.0</v>
      </c>
      <c r="H21" s="3">
        <v>80.0</v>
      </c>
      <c r="I21" s="3">
        <v>87.0</v>
      </c>
      <c r="J21" s="216">
        <f t="shared" si="2"/>
        <v>58.05</v>
      </c>
      <c r="K21" s="217" t="str">
        <f t="shared" si="1"/>
        <v>C</v>
      </c>
    </row>
    <row r="22" ht="15.75" customHeight="1">
      <c r="A22" s="212">
        <v>11.0</v>
      </c>
      <c r="B22" s="213" t="str">
        <f>'Master Data'!B31</f>
        <v/>
      </c>
      <c r="C22" s="214" t="str">
        <f>'Master Data'!C31</f>
        <v/>
      </c>
      <c r="D22" s="215" t="str">
        <f>'5.Rekap Presensi'!Y15</f>
        <v>OK</v>
      </c>
      <c r="E22" s="3">
        <v>83.3</v>
      </c>
      <c r="F22" s="3">
        <v>80.0</v>
      </c>
      <c r="G22" s="3">
        <v>95.0</v>
      </c>
      <c r="H22" s="3">
        <v>80.0</v>
      </c>
      <c r="I22" s="3">
        <v>90.0</v>
      </c>
      <c r="J22" s="216">
        <f t="shared" si="2"/>
        <v>67.58</v>
      </c>
      <c r="K22" s="217" t="str">
        <f t="shared" si="1"/>
        <v>B-</v>
      </c>
    </row>
    <row r="23" ht="15.75" customHeight="1">
      <c r="A23" s="212">
        <v>12.0</v>
      </c>
      <c r="B23" s="213" t="str">
        <f>'Master Data'!B32</f>
        <v/>
      </c>
      <c r="C23" s="214" t="str">
        <f>'Master Data'!C32</f>
        <v/>
      </c>
      <c r="D23" s="215" t="str">
        <f>'5.Rekap Presensi'!Y16</f>
        <v>OK</v>
      </c>
      <c r="E23" s="3">
        <v>80.0</v>
      </c>
      <c r="F23" s="3">
        <v>75.0</v>
      </c>
      <c r="G23" s="3">
        <v>30.0</v>
      </c>
      <c r="H23" s="3">
        <v>80.0</v>
      </c>
      <c r="I23" s="3">
        <v>85.0</v>
      </c>
      <c r="J23" s="216">
        <f t="shared" si="2"/>
        <v>55.25</v>
      </c>
      <c r="K23" s="217" t="str">
        <f t="shared" si="1"/>
        <v>C</v>
      </c>
    </row>
    <row r="24" ht="14.25" customHeight="1">
      <c r="A24" s="212">
        <v>13.0</v>
      </c>
      <c r="B24" s="213" t="str">
        <f>'Master Data'!B33</f>
        <v/>
      </c>
      <c r="C24" s="214" t="str">
        <f>'Master Data'!C33</f>
        <v/>
      </c>
      <c r="D24" s="215" t="str">
        <f>'5.Rekap Presensi'!Y17</f>
        <v>OK</v>
      </c>
      <c r="E24" s="3">
        <v>58.3</v>
      </c>
      <c r="F24" s="3">
        <v>80.0</v>
      </c>
      <c r="G24" s="3">
        <v>63.0</v>
      </c>
      <c r="H24" s="3">
        <v>80.0</v>
      </c>
      <c r="I24" s="3">
        <v>87.0</v>
      </c>
      <c r="J24" s="216">
        <f t="shared" si="2"/>
        <v>56.38</v>
      </c>
      <c r="K24" s="217" t="str">
        <f t="shared" si="1"/>
        <v>C</v>
      </c>
    </row>
    <row r="25" ht="14.25" customHeight="1">
      <c r="A25" s="212">
        <v>14.0</v>
      </c>
      <c r="B25" s="213" t="str">
        <f>'Master Data'!B34</f>
        <v/>
      </c>
      <c r="C25" s="214" t="str">
        <f>'Master Data'!C34</f>
        <v/>
      </c>
      <c r="D25" s="215" t="str">
        <f>'5.Rekap Presensi'!Y18</f>
        <v>OK</v>
      </c>
      <c r="E25" s="3">
        <v>81.6</v>
      </c>
      <c r="F25" s="3">
        <v>80.0</v>
      </c>
      <c r="G25" s="3">
        <v>40.0</v>
      </c>
      <c r="H25" s="3">
        <v>80.0</v>
      </c>
      <c r="I25" s="3">
        <v>85.0</v>
      </c>
      <c r="J25" s="216">
        <f t="shared" si="2"/>
        <v>58.65</v>
      </c>
      <c r="K25" s="217" t="str">
        <f t="shared" si="1"/>
        <v>C</v>
      </c>
    </row>
    <row r="26" ht="14.25" customHeight="1">
      <c r="A26" s="212">
        <v>15.0</v>
      </c>
      <c r="B26" s="213" t="str">
        <f>'Master Data'!B35</f>
        <v/>
      </c>
      <c r="C26" s="214" t="str">
        <f>'Master Data'!C35</f>
        <v/>
      </c>
      <c r="D26" s="215" t="str">
        <f>'5.Rekap Presensi'!Y19</f>
        <v>OK</v>
      </c>
      <c r="E26" s="3">
        <v>81.6</v>
      </c>
      <c r="F26" s="3">
        <v>75.0</v>
      </c>
      <c r="G26" s="3">
        <v>45.0</v>
      </c>
      <c r="H26" s="3">
        <v>80.0</v>
      </c>
      <c r="I26" s="3">
        <v>85.0</v>
      </c>
      <c r="J26" s="216">
        <f t="shared" si="2"/>
        <v>57.9</v>
      </c>
      <c r="K26" s="217" t="str">
        <f t="shared" si="1"/>
        <v>C</v>
      </c>
    </row>
    <row r="27" ht="14.25" customHeight="1">
      <c r="A27" s="212">
        <v>16.0</v>
      </c>
      <c r="B27" s="213" t="str">
        <f>'Master Data'!B36</f>
        <v/>
      </c>
      <c r="C27" s="214" t="str">
        <f>'Master Data'!C36</f>
        <v/>
      </c>
      <c r="D27" s="215" t="str">
        <f>'5.Rekap Presensi'!Y20</f>
        <v>OK</v>
      </c>
      <c r="E27" s="3">
        <v>76.6</v>
      </c>
      <c r="F27" s="3">
        <v>75.0</v>
      </c>
      <c r="G27" s="3">
        <v>45.0</v>
      </c>
      <c r="H27" s="3">
        <v>80.0</v>
      </c>
      <c r="I27" s="3">
        <v>85.0</v>
      </c>
      <c r="J27" s="216">
        <f t="shared" si="2"/>
        <v>56.65</v>
      </c>
      <c r="K27" s="217" t="str">
        <f t="shared" si="1"/>
        <v>C</v>
      </c>
    </row>
    <row r="28" ht="14.25" customHeight="1">
      <c r="A28" s="212">
        <v>17.0</v>
      </c>
      <c r="B28" s="213" t="str">
        <f>'Master Data'!B37</f>
        <v/>
      </c>
      <c r="C28" s="214" t="str">
        <f>'Master Data'!C37</f>
        <v/>
      </c>
      <c r="D28" s="215" t="str">
        <f>'5.Rekap Presensi'!Y21</f>
        <v>OK</v>
      </c>
      <c r="E28" s="3">
        <v>83.0</v>
      </c>
      <c r="F28" s="3">
        <v>75.0</v>
      </c>
      <c r="G28" s="3">
        <v>50.0</v>
      </c>
      <c r="H28" s="3">
        <v>80.0</v>
      </c>
      <c r="I28" s="3">
        <v>90.0</v>
      </c>
      <c r="J28" s="216">
        <f t="shared" si="2"/>
        <v>59.25</v>
      </c>
      <c r="K28" s="217" t="str">
        <f t="shared" si="1"/>
        <v>C</v>
      </c>
    </row>
    <row r="29" ht="14.25" customHeight="1">
      <c r="A29" s="212">
        <v>18.0</v>
      </c>
      <c r="B29" s="213" t="str">
        <f>'Master Data'!B38</f>
        <v/>
      </c>
      <c r="C29" s="214" t="str">
        <f>'Master Data'!C38</f>
        <v/>
      </c>
      <c r="D29" s="215" t="str">
        <f>'5.Rekap Presensi'!Y22</f>
        <v>OK</v>
      </c>
      <c r="E29" s="3">
        <v>80.0</v>
      </c>
      <c r="F29" s="3">
        <v>80.0</v>
      </c>
      <c r="G29" s="3">
        <v>58.0</v>
      </c>
      <c r="H29" s="3">
        <v>80.0</v>
      </c>
      <c r="I29" s="3">
        <v>90.0</v>
      </c>
      <c r="J29" s="216">
        <f t="shared" si="2"/>
        <v>61.2</v>
      </c>
      <c r="K29" s="217" t="str">
        <f t="shared" si="1"/>
        <v>C+</v>
      </c>
    </row>
    <row r="30" ht="14.25" customHeight="1">
      <c r="A30" s="212">
        <v>19.0</v>
      </c>
      <c r="B30" s="213" t="str">
        <f>'Master Data'!B39</f>
        <v/>
      </c>
      <c r="C30" s="214" t="str">
        <f>'Master Data'!C39</f>
        <v/>
      </c>
      <c r="D30" s="215" t="str">
        <f>'5.Rekap Presensi'!Y23</f>
        <v>OK</v>
      </c>
      <c r="E30" s="3">
        <v>81.7</v>
      </c>
      <c r="F30" s="3">
        <v>90.0</v>
      </c>
      <c r="G30" s="3">
        <v>75.0</v>
      </c>
      <c r="H30" s="3">
        <v>80.0</v>
      </c>
      <c r="I30" s="3">
        <v>90.0</v>
      </c>
      <c r="J30" s="216">
        <f t="shared" si="2"/>
        <v>67.18</v>
      </c>
      <c r="K30" s="217" t="str">
        <f t="shared" si="1"/>
        <v>B-</v>
      </c>
    </row>
    <row r="31" ht="14.25" customHeight="1">
      <c r="A31" s="212">
        <v>20.0</v>
      </c>
      <c r="B31" s="213" t="str">
        <f>'Master Data'!B40</f>
        <v/>
      </c>
      <c r="C31" s="214" t="str">
        <f>'Master Data'!C40</f>
        <v/>
      </c>
      <c r="D31" s="215" t="str">
        <f>'5.Rekap Presensi'!Y24</f>
        <v>TIDAK BISA UAS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216">
        <f t="shared" si="2"/>
        <v>0</v>
      </c>
      <c r="K31" s="217" t="str">
        <f t="shared" si="1"/>
        <v>E</v>
      </c>
    </row>
    <row r="32" ht="14.25" customHeight="1">
      <c r="A32" s="212">
        <v>21.0</v>
      </c>
      <c r="B32" s="213" t="str">
        <f>'Master Data'!B41</f>
        <v/>
      </c>
      <c r="C32" s="214" t="str">
        <f>'Master Data'!C41</f>
        <v/>
      </c>
      <c r="D32" s="215" t="str">
        <f>'5.Rekap Presensi'!Y25</f>
        <v>OK</v>
      </c>
      <c r="E32" s="3">
        <v>76.6</v>
      </c>
      <c r="F32" s="3">
        <v>80.0</v>
      </c>
      <c r="G32" s="3">
        <v>70.0</v>
      </c>
      <c r="H32" s="3">
        <v>80.0</v>
      </c>
      <c r="I32" s="3">
        <v>85.0</v>
      </c>
      <c r="J32" s="216">
        <f t="shared" si="2"/>
        <v>61.9</v>
      </c>
      <c r="K32" s="217" t="str">
        <f t="shared" si="1"/>
        <v>C+</v>
      </c>
    </row>
    <row r="33" ht="14.25" customHeight="1">
      <c r="A33" s="212">
        <v>22.0</v>
      </c>
      <c r="B33" s="213" t="str">
        <f>'Master Data'!B42</f>
        <v/>
      </c>
      <c r="C33" s="214" t="str">
        <f>'Master Data'!C42</f>
        <v/>
      </c>
      <c r="D33" s="215" t="str">
        <f>'5.Rekap Presensi'!Y26</f>
        <v>OK</v>
      </c>
      <c r="E33" s="3">
        <v>80.0</v>
      </c>
      <c r="F33" s="3">
        <v>70.0</v>
      </c>
      <c r="G33" s="3">
        <v>30.0</v>
      </c>
      <c r="H33" s="3">
        <v>80.0</v>
      </c>
      <c r="I33" s="3">
        <v>87.0</v>
      </c>
      <c r="J33" s="216">
        <f t="shared" si="2"/>
        <v>53.85</v>
      </c>
      <c r="K33" s="217" t="str">
        <f t="shared" si="1"/>
        <v>D</v>
      </c>
    </row>
    <row r="34" ht="14.25" customHeight="1">
      <c r="A34" s="212">
        <v>23.0</v>
      </c>
      <c r="B34" s="213" t="str">
        <f>'Master Data'!B43</f>
        <v/>
      </c>
      <c r="C34" s="214" t="str">
        <f>'Master Data'!C43</f>
        <v/>
      </c>
      <c r="D34" s="215" t="str">
        <f>'5.Rekap Presensi'!Y27</f>
        <v>OK</v>
      </c>
      <c r="E34" s="3">
        <v>88.7</v>
      </c>
      <c r="F34" s="3">
        <v>80.0</v>
      </c>
      <c r="G34" s="3">
        <v>58.0</v>
      </c>
      <c r="H34" s="3">
        <v>80.0</v>
      </c>
      <c r="I34" s="3">
        <v>85.0</v>
      </c>
      <c r="J34" s="216">
        <f t="shared" si="2"/>
        <v>63.13</v>
      </c>
      <c r="K34" s="217" t="str">
        <f t="shared" si="1"/>
        <v>C+</v>
      </c>
    </row>
    <row r="35" ht="14.25" customHeight="1">
      <c r="A35" s="212">
        <v>24.0</v>
      </c>
      <c r="B35" s="213" t="str">
        <f>'Master Data'!B44</f>
        <v/>
      </c>
      <c r="C35" s="214" t="str">
        <f>'Master Data'!C44</f>
        <v/>
      </c>
      <c r="D35" s="215" t="str">
        <f>'5.Rekap Presensi'!Y28</f>
        <v>OK</v>
      </c>
      <c r="E35" s="3">
        <v>78.3</v>
      </c>
      <c r="F35" s="3">
        <v>80.0</v>
      </c>
      <c r="G35" s="3">
        <v>40.0</v>
      </c>
      <c r="H35" s="3">
        <v>80.0</v>
      </c>
      <c r="I35" s="3">
        <v>90.0</v>
      </c>
      <c r="J35" s="216">
        <f t="shared" si="2"/>
        <v>58.08</v>
      </c>
      <c r="K35" s="217" t="str">
        <f t="shared" si="1"/>
        <v>C</v>
      </c>
    </row>
    <row r="36" ht="14.25" customHeight="1">
      <c r="A36" s="212">
        <v>25.0</v>
      </c>
      <c r="B36" s="213" t="str">
        <f>'Master Data'!B45</f>
        <v/>
      </c>
      <c r="C36" s="214" t="str">
        <f>'Master Data'!C45</f>
        <v/>
      </c>
      <c r="D36" s="215" t="str">
        <f>'5.Rekap Presensi'!Y29</f>
        <v>OK</v>
      </c>
      <c r="E36" s="3">
        <v>78.3</v>
      </c>
      <c r="F36" s="3">
        <v>63.0</v>
      </c>
      <c r="G36" s="3">
        <v>40.0</v>
      </c>
      <c r="H36" s="3">
        <v>80.0</v>
      </c>
      <c r="I36" s="3">
        <v>85.0</v>
      </c>
      <c r="J36" s="216">
        <f t="shared" si="2"/>
        <v>52.73</v>
      </c>
      <c r="K36" s="217" t="str">
        <f t="shared" si="1"/>
        <v>D</v>
      </c>
    </row>
    <row r="37" ht="14.25" customHeight="1">
      <c r="A37" s="212">
        <v>26.0</v>
      </c>
      <c r="B37" s="213" t="str">
        <f>'Master Data'!B46</f>
        <v/>
      </c>
      <c r="C37" s="214" t="str">
        <f>'Master Data'!C46</f>
        <v/>
      </c>
      <c r="D37" s="215" t="str">
        <f>'5.Rekap Presensi'!Y30</f>
        <v>OK</v>
      </c>
      <c r="E37" s="3">
        <v>85.0</v>
      </c>
      <c r="F37" s="3">
        <v>80.0</v>
      </c>
      <c r="G37" s="3">
        <v>75.0</v>
      </c>
      <c r="H37" s="3">
        <v>80.0</v>
      </c>
      <c r="I37" s="3">
        <v>90.0</v>
      </c>
      <c r="J37" s="216">
        <f t="shared" si="2"/>
        <v>65</v>
      </c>
      <c r="K37" s="217" t="str">
        <f t="shared" si="1"/>
        <v>B-</v>
      </c>
    </row>
    <row r="38" ht="14.25" customHeight="1">
      <c r="A38" s="212">
        <v>27.0</v>
      </c>
      <c r="B38" s="213" t="str">
        <f>'Master Data'!B47</f>
        <v/>
      </c>
      <c r="C38" s="214" t="str">
        <f>'Master Data'!C47</f>
        <v/>
      </c>
      <c r="D38" s="215" t="str">
        <f>'5.Rekap Presensi'!Y31</f>
        <v>OK</v>
      </c>
      <c r="E38" s="3">
        <v>78.3</v>
      </c>
      <c r="F38" s="3">
        <v>70.0</v>
      </c>
      <c r="G38" s="3">
        <v>70.0</v>
      </c>
      <c r="H38" s="3">
        <v>80.0</v>
      </c>
      <c r="I38" s="3">
        <v>85.0</v>
      </c>
      <c r="J38" s="216">
        <f t="shared" si="2"/>
        <v>59.33</v>
      </c>
      <c r="K38" s="217" t="str">
        <f t="shared" si="1"/>
        <v>C</v>
      </c>
    </row>
    <row r="39" ht="14.25" customHeight="1">
      <c r="A39" s="212">
        <v>28.0</v>
      </c>
      <c r="B39" s="213" t="str">
        <f>'Master Data'!B48</f>
        <v/>
      </c>
      <c r="C39" s="214" t="str">
        <f>'Master Data'!C48</f>
        <v/>
      </c>
      <c r="D39" s="215" t="str">
        <f>'5.Rekap Presensi'!Y32</f>
        <v>OK</v>
      </c>
      <c r="E39" s="3">
        <v>82.7</v>
      </c>
      <c r="F39" s="3">
        <v>70.0</v>
      </c>
      <c r="G39" s="3">
        <v>65.0</v>
      </c>
      <c r="H39" s="3">
        <v>80.0</v>
      </c>
      <c r="I39" s="3">
        <v>87.0</v>
      </c>
      <c r="J39" s="216">
        <f t="shared" si="2"/>
        <v>59.78</v>
      </c>
      <c r="K39" s="217" t="str">
        <f t="shared" si="1"/>
        <v>C</v>
      </c>
    </row>
    <row r="40" ht="14.25" customHeight="1">
      <c r="A40" s="212">
        <v>29.0</v>
      </c>
      <c r="B40" s="213" t="str">
        <f>'Master Data'!B49</f>
        <v/>
      </c>
      <c r="C40" s="214" t="str">
        <f>'Master Data'!C49</f>
        <v/>
      </c>
      <c r="D40" s="215" t="str">
        <f>'5.Rekap Presensi'!Y33</f>
        <v>OK</v>
      </c>
      <c r="E40" s="3">
        <v>78.3</v>
      </c>
      <c r="F40" s="3">
        <v>73.0</v>
      </c>
      <c r="G40" s="3">
        <v>40.0</v>
      </c>
      <c r="H40" s="3">
        <v>80.0</v>
      </c>
      <c r="I40" s="3">
        <v>85.0</v>
      </c>
      <c r="J40" s="216">
        <f t="shared" si="2"/>
        <v>55.73</v>
      </c>
      <c r="K40" s="217" t="str">
        <f t="shared" si="1"/>
        <v>C</v>
      </c>
    </row>
    <row r="41" ht="14.25" customHeight="1">
      <c r="A41" s="212">
        <v>30.0</v>
      </c>
      <c r="B41" s="213" t="str">
        <f>'Master Data'!B50</f>
        <v/>
      </c>
      <c r="C41" s="214" t="str">
        <f>'Master Data'!C50</f>
        <v/>
      </c>
      <c r="D41" s="215" t="str">
        <f>'5.Rekap Presensi'!Y34</f>
        <v>OK</v>
      </c>
      <c r="E41" s="3">
        <v>80.0</v>
      </c>
      <c r="F41" s="3">
        <v>75.0</v>
      </c>
      <c r="G41" s="3">
        <v>75.0</v>
      </c>
      <c r="H41" s="3">
        <v>80.0</v>
      </c>
      <c r="I41" s="3">
        <v>90.0</v>
      </c>
      <c r="J41" s="216">
        <f t="shared" si="2"/>
        <v>62.25</v>
      </c>
      <c r="K41" s="217" t="str">
        <f t="shared" si="1"/>
        <v>C+</v>
      </c>
    </row>
    <row r="42" ht="14.25" customHeight="1">
      <c r="A42" s="212">
        <v>31.0</v>
      </c>
      <c r="B42" s="213" t="str">
        <f>'Master Data'!B51</f>
        <v/>
      </c>
      <c r="C42" s="214" t="str">
        <f>'Master Data'!C51</f>
        <v/>
      </c>
      <c r="D42" s="215" t="str">
        <f>'5.Rekap Presensi'!Y35</f>
        <v>TIDAK BISA UAS</v>
      </c>
      <c r="E42" s="3">
        <v>50.0</v>
      </c>
      <c r="F42" s="3">
        <v>0.0</v>
      </c>
      <c r="G42" s="3">
        <v>0.0</v>
      </c>
      <c r="H42" s="3">
        <v>80.0</v>
      </c>
      <c r="I42" s="3">
        <v>0.0</v>
      </c>
      <c r="J42" s="216">
        <f t="shared" si="2"/>
        <v>16.5</v>
      </c>
      <c r="K42" s="217" t="str">
        <f t="shared" si="1"/>
        <v>E</v>
      </c>
    </row>
    <row r="43" ht="14.25" customHeight="1">
      <c r="A43" s="212">
        <v>32.0</v>
      </c>
      <c r="B43" s="213" t="str">
        <f>'Master Data'!B52</f>
        <v/>
      </c>
      <c r="C43" s="214" t="str">
        <f>'Master Data'!C52</f>
        <v/>
      </c>
      <c r="D43" s="215" t="str">
        <f>'5.Rekap Presensi'!Y36</f>
        <v>OK</v>
      </c>
      <c r="E43" s="3">
        <v>82.7</v>
      </c>
      <c r="F43" s="3">
        <v>80.0</v>
      </c>
      <c r="G43" s="3">
        <v>45.0</v>
      </c>
      <c r="H43" s="3">
        <v>80.0</v>
      </c>
      <c r="I43" s="3">
        <v>90.0</v>
      </c>
      <c r="J43" s="216">
        <f t="shared" si="2"/>
        <v>59.93</v>
      </c>
      <c r="K43" s="217" t="str">
        <f t="shared" si="1"/>
        <v>C</v>
      </c>
    </row>
    <row r="44" ht="14.25" customHeight="1">
      <c r="A44" s="3"/>
      <c r="B44" s="3"/>
      <c r="C44" s="214"/>
      <c r="D44" s="215"/>
      <c r="E44" s="224"/>
      <c r="F44" s="47"/>
      <c r="G44" s="47"/>
      <c r="H44" s="225"/>
      <c r="I44" s="47"/>
      <c r="J44" s="216"/>
      <c r="K44" s="217"/>
    </row>
    <row r="45" ht="14.25" customHeight="1">
      <c r="J45" s="226"/>
    </row>
    <row r="46" ht="14.25" customHeight="1">
      <c r="J46" s="226"/>
    </row>
    <row r="47" ht="14.25" customHeight="1">
      <c r="J47" s="226"/>
    </row>
    <row r="48" ht="14.25" customHeight="1">
      <c r="J48" s="226"/>
    </row>
    <row r="49" ht="14.25" customHeight="1">
      <c r="J49" s="226"/>
    </row>
    <row r="50" ht="14.25" customHeight="1">
      <c r="J50" s="226"/>
    </row>
    <row r="51" ht="14.25" customHeight="1">
      <c r="J51" s="226"/>
    </row>
    <row r="52" ht="14.25" customHeight="1">
      <c r="J52" s="226"/>
    </row>
    <row r="53" ht="14.25" customHeight="1">
      <c r="J53" s="226"/>
    </row>
    <row r="54" ht="14.25" customHeight="1">
      <c r="J54" s="226"/>
    </row>
    <row r="55" ht="14.25" customHeight="1">
      <c r="J55" s="226"/>
    </row>
    <row r="56" ht="14.25" customHeight="1">
      <c r="J56" s="226"/>
    </row>
    <row r="57" ht="14.25" customHeight="1">
      <c r="J57" s="226"/>
    </row>
    <row r="58" ht="14.25" customHeight="1">
      <c r="J58" s="226"/>
    </row>
    <row r="59" ht="14.25" customHeight="1">
      <c r="J59" s="226"/>
    </row>
    <row r="60" ht="14.25" customHeight="1">
      <c r="J60" s="226"/>
    </row>
    <row r="61" ht="14.25" customHeight="1">
      <c r="J61" s="226"/>
    </row>
    <row r="62" ht="14.25" customHeight="1">
      <c r="J62" s="226"/>
    </row>
    <row r="63" ht="14.25" customHeight="1">
      <c r="J63" s="226"/>
    </row>
    <row r="64" ht="14.25" customHeight="1">
      <c r="J64" s="226"/>
    </row>
    <row r="65" ht="14.25" customHeight="1">
      <c r="J65" s="226"/>
    </row>
    <row r="66" ht="14.25" customHeight="1">
      <c r="J66" s="226"/>
    </row>
    <row r="67" ht="14.25" customHeight="1">
      <c r="J67" s="226"/>
    </row>
    <row r="68" ht="14.25" customHeight="1">
      <c r="J68" s="226"/>
    </row>
    <row r="69" ht="14.25" customHeight="1">
      <c r="J69" s="226"/>
    </row>
    <row r="70" ht="14.25" customHeight="1">
      <c r="J70" s="226"/>
    </row>
    <row r="71" ht="14.25" customHeight="1">
      <c r="J71" s="226"/>
    </row>
    <row r="72" ht="14.25" customHeight="1">
      <c r="J72" s="226"/>
    </row>
    <row r="73" ht="14.25" customHeight="1">
      <c r="J73" s="226"/>
    </row>
    <row r="74" ht="14.25" customHeight="1">
      <c r="J74" s="226"/>
    </row>
    <row r="75" ht="14.25" customHeight="1">
      <c r="J75" s="226"/>
    </row>
    <row r="76" ht="14.25" customHeight="1">
      <c r="J76" s="226"/>
    </row>
    <row r="77" ht="14.25" customHeight="1">
      <c r="J77" s="226"/>
    </row>
    <row r="78" ht="14.25" customHeight="1">
      <c r="J78" s="226"/>
    </row>
    <row r="79" ht="14.25" customHeight="1">
      <c r="J79" s="226"/>
    </row>
    <row r="80" ht="14.25" customHeight="1">
      <c r="J80" s="226"/>
    </row>
    <row r="81" ht="14.25" customHeight="1">
      <c r="J81" s="226"/>
    </row>
    <row r="82" ht="14.25" customHeight="1">
      <c r="J82" s="226"/>
    </row>
    <row r="83" ht="14.25" customHeight="1">
      <c r="J83" s="226"/>
    </row>
    <row r="84" ht="14.25" customHeight="1">
      <c r="J84" s="226"/>
    </row>
    <row r="85" ht="14.25" customHeight="1">
      <c r="J85" s="226"/>
    </row>
    <row r="86" ht="14.25" customHeight="1">
      <c r="J86" s="226"/>
    </row>
    <row r="87" ht="14.25" customHeight="1">
      <c r="J87" s="226"/>
    </row>
    <row r="88" ht="14.25" customHeight="1">
      <c r="J88" s="226"/>
    </row>
    <row r="89" ht="14.25" customHeight="1">
      <c r="J89" s="226"/>
    </row>
    <row r="90" ht="14.25" customHeight="1">
      <c r="J90" s="226"/>
    </row>
    <row r="91" ht="14.25" customHeight="1">
      <c r="J91" s="226"/>
    </row>
    <row r="92" ht="14.25" customHeight="1">
      <c r="J92" s="226"/>
    </row>
    <row r="93" ht="14.25" customHeight="1">
      <c r="J93" s="226"/>
    </row>
    <row r="94" ht="14.25" customHeight="1">
      <c r="J94" s="226"/>
    </row>
    <row r="95" ht="14.25" customHeight="1">
      <c r="J95" s="226"/>
    </row>
    <row r="96" ht="14.25" customHeight="1">
      <c r="J96" s="226"/>
    </row>
    <row r="97" ht="14.25" customHeight="1">
      <c r="J97" s="226"/>
    </row>
    <row r="98" ht="14.25" customHeight="1">
      <c r="J98" s="226"/>
    </row>
    <row r="99" ht="14.25" customHeight="1">
      <c r="J99" s="226"/>
    </row>
    <row r="100" ht="14.25" customHeight="1">
      <c r="J100" s="226"/>
    </row>
    <row r="101" ht="14.25" customHeight="1">
      <c r="J101" s="226"/>
    </row>
    <row r="102" ht="14.25" customHeight="1">
      <c r="J102" s="226"/>
    </row>
    <row r="103" ht="14.25" customHeight="1">
      <c r="J103" s="226"/>
    </row>
    <row r="104" ht="14.25" customHeight="1">
      <c r="J104" s="226"/>
    </row>
    <row r="105" ht="14.25" customHeight="1">
      <c r="J105" s="226"/>
    </row>
    <row r="106" ht="14.25" customHeight="1">
      <c r="J106" s="226"/>
    </row>
    <row r="107" ht="14.25" customHeight="1">
      <c r="J107" s="226"/>
    </row>
    <row r="108" ht="14.25" customHeight="1">
      <c r="J108" s="226"/>
    </row>
    <row r="109" ht="14.25" customHeight="1">
      <c r="J109" s="226"/>
    </row>
    <row r="110" ht="14.25" customHeight="1">
      <c r="J110" s="226"/>
    </row>
    <row r="111" ht="14.25" customHeight="1">
      <c r="J111" s="226"/>
    </row>
    <row r="112" ht="14.25" customHeight="1">
      <c r="J112" s="226"/>
    </row>
    <row r="113" ht="14.25" customHeight="1">
      <c r="J113" s="226"/>
    </row>
    <row r="114" ht="14.25" customHeight="1">
      <c r="J114" s="226"/>
    </row>
    <row r="115" ht="14.25" customHeight="1">
      <c r="J115" s="226"/>
    </row>
    <row r="116" ht="14.25" customHeight="1">
      <c r="J116" s="226"/>
    </row>
    <row r="117" ht="14.25" customHeight="1">
      <c r="J117" s="226"/>
    </row>
    <row r="118" ht="14.25" customHeight="1">
      <c r="J118" s="226"/>
    </row>
    <row r="119" ht="14.25" customHeight="1">
      <c r="J119" s="226"/>
    </row>
    <row r="120" ht="14.25" customHeight="1">
      <c r="J120" s="226"/>
    </row>
    <row r="121" ht="14.25" customHeight="1">
      <c r="J121" s="226"/>
    </row>
    <row r="122" ht="14.25" customHeight="1">
      <c r="J122" s="226"/>
    </row>
    <row r="123" ht="14.25" customHeight="1">
      <c r="J123" s="226"/>
    </row>
    <row r="124" ht="14.25" customHeight="1">
      <c r="J124" s="226"/>
    </row>
    <row r="125" ht="14.25" customHeight="1">
      <c r="J125" s="226"/>
    </row>
    <row r="126" ht="14.25" customHeight="1">
      <c r="J126" s="226"/>
    </row>
    <row r="127" ht="14.25" customHeight="1">
      <c r="J127" s="226"/>
    </row>
    <row r="128" ht="14.25" customHeight="1">
      <c r="J128" s="226"/>
    </row>
    <row r="129" ht="14.25" customHeight="1">
      <c r="J129" s="226"/>
    </row>
    <row r="130" ht="14.25" customHeight="1">
      <c r="J130" s="226"/>
    </row>
    <row r="131" ht="14.25" customHeight="1">
      <c r="J131" s="226"/>
    </row>
    <row r="132" ht="14.25" customHeight="1">
      <c r="J132" s="226"/>
    </row>
    <row r="133" ht="14.25" customHeight="1">
      <c r="J133" s="226"/>
    </row>
    <row r="134" ht="14.25" customHeight="1">
      <c r="J134" s="226"/>
    </row>
    <row r="135" ht="14.25" customHeight="1">
      <c r="J135" s="226"/>
    </row>
    <row r="136" ht="14.25" customHeight="1">
      <c r="J136" s="226"/>
    </row>
    <row r="137" ht="14.25" customHeight="1">
      <c r="J137" s="226"/>
    </row>
    <row r="138" ht="14.25" customHeight="1">
      <c r="J138" s="226"/>
    </row>
    <row r="139" ht="14.25" customHeight="1">
      <c r="J139" s="226"/>
    </row>
    <row r="140" ht="14.25" customHeight="1">
      <c r="J140" s="226"/>
    </row>
    <row r="141" ht="14.25" customHeight="1">
      <c r="J141" s="226"/>
    </row>
    <row r="142" ht="14.25" customHeight="1">
      <c r="J142" s="226"/>
    </row>
    <row r="143" ht="14.25" customHeight="1">
      <c r="J143" s="226"/>
    </row>
    <row r="144" ht="14.25" customHeight="1">
      <c r="J144" s="226"/>
    </row>
    <row r="145" ht="14.25" customHeight="1">
      <c r="J145" s="226"/>
    </row>
    <row r="146" ht="14.25" customHeight="1">
      <c r="J146" s="226"/>
    </row>
    <row r="147" ht="14.25" customHeight="1">
      <c r="J147" s="226"/>
    </row>
    <row r="148" ht="14.25" customHeight="1">
      <c r="J148" s="226"/>
    </row>
    <row r="149" ht="14.25" customHeight="1">
      <c r="J149" s="226"/>
    </row>
    <row r="150" ht="14.25" customHeight="1">
      <c r="J150" s="226"/>
    </row>
    <row r="151" ht="14.25" customHeight="1">
      <c r="J151" s="226"/>
    </row>
    <row r="152" ht="14.25" customHeight="1">
      <c r="J152" s="226"/>
    </row>
    <row r="153" ht="14.25" customHeight="1">
      <c r="J153" s="226"/>
    </row>
    <row r="154" ht="14.25" customHeight="1">
      <c r="J154" s="226"/>
    </row>
    <row r="155" ht="14.25" customHeight="1">
      <c r="J155" s="226"/>
    </row>
    <row r="156" ht="14.25" customHeight="1">
      <c r="J156" s="226"/>
    </row>
    <row r="157" ht="14.25" customHeight="1">
      <c r="J157" s="226"/>
    </row>
    <row r="158" ht="14.25" customHeight="1">
      <c r="J158" s="226"/>
    </row>
    <row r="159" ht="14.25" customHeight="1">
      <c r="J159" s="226"/>
    </row>
    <row r="160" ht="14.25" customHeight="1">
      <c r="J160" s="226"/>
    </row>
    <row r="161" ht="14.25" customHeight="1">
      <c r="J161" s="226"/>
    </row>
    <row r="162" ht="14.25" customHeight="1">
      <c r="J162" s="226"/>
    </row>
    <row r="163" ht="14.25" customHeight="1">
      <c r="J163" s="226"/>
    </row>
    <row r="164" ht="14.25" customHeight="1">
      <c r="J164" s="226"/>
    </row>
    <row r="165" ht="14.25" customHeight="1">
      <c r="J165" s="226"/>
    </row>
    <row r="166" ht="14.25" customHeight="1">
      <c r="J166" s="226"/>
    </row>
    <row r="167" ht="14.25" customHeight="1">
      <c r="J167" s="226"/>
    </row>
    <row r="168" ht="14.25" customHeight="1">
      <c r="J168" s="226"/>
    </row>
    <row r="169" ht="14.25" customHeight="1">
      <c r="J169" s="226"/>
    </row>
    <row r="170" ht="14.25" customHeight="1">
      <c r="J170" s="226"/>
    </row>
    <row r="171" ht="14.25" customHeight="1">
      <c r="J171" s="226"/>
    </row>
    <row r="172" ht="14.25" customHeight="1">
      <c r="J172" s="226"/>
    </row>
    <row r="173" ht="14.25" customHeight="1">
      <c r="J173" s="226"/>
    </row>
    <row r="174" ht="14.25" customHeight="1">
      <c r="J174" s="226"/>
    </row>
    <row r="175" ht="14.25" customHeight="1">
      <c r="J175" s="226"/>
    </row>
    <row r="176" ht="14.25" customHeight="1">
      <c r="J176" s="226"/>
    </row>
    <row r="177" ht="14.25" customHeight="1">
      <c r="J177" s="226"/>
    </row>
    <row r="178" ht="14.25" customHeight="1">
      <c r="J178" s="226"/>
    </row>
    <row r="179" ht="14.25" customHeight="1">
      <c r="J179" s="226"/>
    </row>
    <row r="180" ht="14.25" customHeight="1">
      <c r="J180" s="226"/>
    </row>
    <row r="181" ht="14.25" customHeight="1">
      <c r="J181" s="226"/>
    </row>
    <row r="182" ht="14.25" customHeight="1">
      <c r="J182" s="226"/>
    </row>
    <row r="183" ht="14.25" customHeight="1">
      <c r="J183" s="226"/>
    </row>
    <row r="184" ht="14.25" customHeight="1">
      <c r="J184" s="226"/>
    </row>
    <row r="185" ht="14.25" customHeight="1">
      <c r="J185" s="226"/>
    </row>
    <row r="186" ht="14.25" customHeight="1">
      <c r="J186" s="226"/>
    </row>
    <row r="187" ht="14.25" customHeight="1">
      <c r="J187" s="226"/>
    </row>
    <row r="188" ht="14.25" customHeight="1">
      <c r="J188" s="226"/>
    </row>
    <row r="189" ht="14.25" customHeight="1">
      <c r="J189" s="226"/>
    </row>
    <row r="190" ht="14.25" customHeight="1">
      <c r="J190" s="226"/>
    </row>
    <row r="191" ht="14.25" customHeight="1">
      <c r="J191" s="226"/>
    </row>
    <row r="192" ht="14.25" customHeight="1">
      <c r="J192" s="226"/>
    </row>
    <row r="193" ht="14.25" customHeight="1">
      <c r="J193" s="226"/>
    </row>
    <row r="194" ht="14.25" customHeight="1">
      <c r="J194" s="226"/>
    </row>
    <row r="195" ht="14.25" customHeight="1">
      <c r="J195" s="226"/>
    </row>
    <row r="196" ht="14.25" customHeight="1">
      <c r="J196" s="226"/>
    </row>
    <row r="197" ht="14.25" customHeight="1">
      <c r="J197" s="226"/>
    </row>
    <row r="198" ht="14.25" customHeight="1">
      <c r="J198" s="226"/>
    </row>
    <row r="199" ht="14.25" customHeight="1">
      <c r="J199" s="226"/>
    </row>
    <row r="200" ht="14.25" customHeight="1">
      <c r="J200" s="226"/>
    </row>
    <row r="201" ht="14.25" customHeight="1">
      <c r="J201" s="226"/>
    </row>
    <row r="202" ht="14.25" customHeight="1">
      <c r="J202" s="226"/>
    </row>
    <row r="203" ht="14.25" customHeight="1">
      <c r="J203" s="226"/>
    </row>
    <row r="204" ht="14.25" customHeight="1">
      <c r="J204" s="226"/>
    </row>
    <row r="205" ht="14.25" customHeight="1">
      <c r="J205" s="226"/>
    </row>
    <row r="206" ht="14.25" customHeight="1">
      <c r="J206" s="226"/>
    </row>
    <row r="207" ht="14.25" customHeight="1">
      <c r="J207" s="226"/>
    </row>
    <row r="208" ht="14.25" customHeight="1">
      <c r="J208" s="226"/>
    </row>
    <row r="209" ht="14.25" customHeight="1">
      <c r="J209" s="226"/>
    </row>
    <row r="210" ht="14.25" customHeight="1">
      <c r="J210" s="226"/>
    </row>
    <row r="211" ht="14.25" customHeight="1">
      <c r="J211" s="226"/>
    </row>
    <row r="212" ht="14.25" customHeight="1">
      <c r="J212" s="226"/>
    </row>
    <row r="213" ht="14.25" customHeight="1">
      <c r="J213" s="226"/>
    </row>
    <row r="214" ht="14.25" customHeight="1">
      <c r="J214" s="226"/>
    </row>
    <row r="215" ht="14.25" customHeight="1">
      <c r="J215" s="226"/>
    </row>
    <row r="216" ht="14.25" customHeight="1">
      <c r="J216" s="226"/>
    </row>
    <row r="217" ht="14.25" customHeight="1">
      <c r="J217" s="226"/>
    </row>
    <row r="218" ht="14.25" customHeight="1">
      <c r="J218" s="226"/>
    </row>
    <row r="219" ht="14.25" customHeight="1">
      <c r="J219" s="226"/>
    </row>
    <row r="220" ht="14.25" customHeight="1">
      <c r="J220" s="226"/>
    </row>
    <row r="221" ht="14.25" customHeight="1">
      <c r="J221" s="226"/>
    </row>
    <row r="222" ht="14.25" customHeight="1">
      <c r="J222" s="226"/>
    </row>
    <row r="223" ht="14.25" customHeight="1">
      <c r="J223" s="226"/>
    </row>
    <row r="224" ht="14.25" customHeight="1">
      <c r="J224" s="226"/>
    </row>
    <row r="225" ht="14.25" customHeight="1">
      <c r="J225" s="226"/>
    </row>
    <row r="226" ht="14.25" customHeight="1">
      <c r="J226" s="226"/>
    </row>
    <row r="227" ht="14.25" customHeight="1">
      <c r="J227" s="226"/>
    </row>
    <row r="228" ht="14.25" customHeight="1">
      <c r="J228" s="226"/>
    </row>
    <row r="229" ht="14.25" customHeight="1">
      <c r="J229" s="226"/>
    </row>
    <row r="230" ht="14.25" customHeight="1">
      <c r="J230" s="226"/>
    </row>
    <row r="231" ht="14.25" customHeight="1">
      <c r="J231" s="226"/>
    </row>
    <row r="232" ht="14.25" customHeight="1">
      <c r="J232" s="226"/>
    </row>
    <row r="233" ht="14.25" customHeight="1">
      <c r="J233" s="226"/>
    </row>
    <row r="234" ht="14.25" customHeight="1">
      <c r="J234" s="226"/>
    </row>
    <row r="235" ht="14.25" customHeight="1">
      <c r="J235" s="226"/>
    </row>
    <row r="236" ht="14.25" customHeight="1">
      <c r="J236" s="226"/>
    </row>
    <row r="237" ht="14.25" customHeight="1">
      <c r="J237" s="226"/>
    </row>
    <row r="238" ht="14.25" customHeight="1">
      <c r="J238" s="226"/>
    </row>
    <row r="239" ht="14.25" customHeight="1">
      <c r="J239" s="226"/>
    </row>
    <row r="240" ht="14.25" customHeight="1">
      <c r="J240" s="226"/>
    </row>
    <row r="241" ht="14.25" customHeight="1">
      <c r="J241" s="226"/>
    </row>
    <row r="242" ht="14.25" customHeight="1">
      <c r="J242" s="226"/>
    </row>
    <row r="243" ht="14.25" customHeight="1">
      <c r="J243" s="226"/>
    </row>
    <row r="244" ht="14.25" customHeight="1">
      <c r="J244" s="226"/>
    </row>
    <row r="245" ht="14.25" customHeight="1">
      <c r="J245" s="226"/>
    </row>
    <row r="246" ht="14.25" customHeight="1">
      <c r="J246" s="226"/>
    </row>
    <row r="247" ht="14.25" customHeight="1">
      <c r="J247" s="226"/>
    </row>
    <row r="248" ht="14.25" customHeight="1">
      <c r="J248" s="226"/>
    </row>
    <row r="249" ht="14.25" customHeight="1">
      <c r="J249" s="226"/>
    </row>
    <row r="250" ht="14.25" customHeight="1">
      <c r="J250" s="226"/>
    </row>
    <row r="251" ht="14.25" customHeight="1">
      <c r="J251" s="226"/>
    </row>
    <row r="252" ht="14.25" customHeight="1">
      <c r="J252" s="226"/>
    </row>
    <row r="253" ht="14.25" customHeight="1">
      <c r="J253" s="226"/>
    </row>
    <row r="254" ht="14.25" customHeight="1">
      <c r="J254" s="226"/>
    </row>
    <row r="255" ht="14.25" customHeight="1">
      <c r="J255" s="226"/>
    </row>
    <row r="256" ht="14.25" customHeight="1">
      <c r="J256" s="226"/>
    </row>
    <row r="257" ht="14.25" customHeight="1">
      <c r="J257" s="226"/>
    </row>
    <row r="258" ht="14.25" customHeight="1">
      <c r="J258" s="226"/>
    </row>
    <row r="259" ht="14.25" customHeight="1">
      <c r="J259" s="226"/>
    </row>
    <row r="260" ht="14.25" customHeight="1">
      <c r="J260" s="226"/>
    </row>
    <row r="261" ht="14.25" customHeight="1">
      <c r="J261" s="226"/>
    </row>
    <row r="262" ht="14.25" customHeight="1">
      <c r="J262" s="226"/>
    </row>
    <row r="263" ht="14.25" customHeight="1">
      <c r="J263" s="226"/>
    </row>
    <row r="264" ht="14.25" customHeight="1">
      <c r="J264" s="226"/>
    </row>
    <row r="265" ht="14.25" customHeight="1">
      <c r="J265" s="226"/>
    </row>
    <row r="266" ht="14.25" customHeight="1">
      <c r="J266" s="226"/>
    </row>
    <row r="267" ht="14.25" customHeight="1">
      <c r="J267" s="226"/>
    </row>
    <row r="268" ht="14.25" customHeight="1">
      <c r="J268" s="226"/>
    </row>
    <row r="269" ht="14.25" customHeight="1">
      <c r="J269" s="226"/>
    </row>
    <row r="270" ht="14.25" customHeight="1">
      <c r="J270" s="226"/>
    </row>
    <row r="271" ht="14.25" customHeight="1">
      <c r="J271" s="226"/>
    </row>
    <row r="272" ht="14.25" customHeight="1">
      <c r="J272" s="226"/>
    </row>
    <row r="273" ht="14.25" customHeight="1">
      <c r="J273" s="226"/>
    </row>
    <row r="274" ht="14.25" customHeight="1">
      <c r="J274" s="226"/>
    </row>
    <row r="275" ht="14.25" customHeight="1">
      <c r="J275" s="226"/>
    </row>
    <row r="276" ht="14.25" customHeight="1">
      <c r="J276" s="226"/>
    </row>
    <row r="277" ht="14.25" customHeight="1">
      <c r="J277" s="226"/>
    </row>
    <row r="278" ht="14.25" customHeight="1">
      <c r="J278" s="226"/>
    </row>
    <row r="279" ht="14.25" customHeight="1">
      <c r="J279" s="226"/>
    </row>
    <row r="280" ht="14.25" customHeight="1">
      <c r="J280" s="226"/>
    </row>
    <row r="281" ht="14.25" customHeight="1">
      <c r="J281" s="226"/>
    </row>
    <row r="282" ht="14.25" customHeight="1">
      <c r="J282" s="226"/>
    </row>
    <row r="283" ht="14.25" customHeight="1">
      <c r="J283" s="226"/>
    </row>
    <row r="284" ht="14.25" customHeight="1">
      <c r="J284" s="226"/>
    </row>
    <row r="285" ht="14.25" customHeight="1">
      <c r="J285" s="226"/>
    </row>
    <row r="286" ht="14.25" customHeight="1">
      <c r="J286" s="226"/>
    </row>
    <row r="287" ht="14.25" customHeight="1">
      <c r="J287" s="226"/>
    </row>
    <row r="288" ht="14.25" customHeight="1">
      <c r="J288" s="226"/>
    </row>
    <row r="289" ht="14.25" customHeight="1">
      <c r="J289" s="226"/>
    </row>
    <row r="290" ht="14.25" customHeight="1">
      <c r="J290" s="226"/>
    </row>
    <row r="291" ht="14.25" customHeight="1">
      <c r="J291" s="226"/>
    </row>
    <row r="292" ht="14.25" customHeight="1">
      <c r="J292" s="226"/>
    </row>
    <row r="293" ht="14.25" customHeight="1">
      <c r="J293" s="226"/>
    </row>
    <row r="294" ht="14.25" customHeight="1">
      <c r="J294" s="226"/>
    </row>
    <row r="295" ht="14.25" customHeight="1">
      <c r="J295" s="226"/>
    </row>
    <row r="296" ht="14.25" customHeight="1">
      <c r="J296" s="226"/>
    </row>
    <row r="297" ht="14.25" customHeight="1">
      <c r="J297" s="226"/>
    </row>
    <row r="298" ht="14.25" customHeight="1">
      <c r="J298" s="226"/>
    </row>
    <row r="299" ht="14.25" customHeight="1">
      <c r="J299" s="226"/>
    </row>
    <row r="300" ht="14.25" customHeight="1">
      <c r="J300" s="226"/>
    </row>
    <row r="301" ht="14.25" customHeight="1">
      <c r="J301" s="226"/>
    </row>
    <row r="302" ht="14.25" customHeight="1">
      <c r="J302" s="226"/>
    </row>
    <row r="303" ht="14.25" customHeight="1">
      <c r="J303" s="226"/>
    </row>
    <row r="304" ht="14.25" customHeight="1">
      <c r="J304" s="226"/>
    </row>
    <row r="305" ht="14.25" customHeight="1">
      <c r="J305" s="226"/>
    </row>
    <row r="306" ht="14.25" customHeight="1">
      <c r="J306" s="226"/>
    </row>
    <row r="307" ht="14.25" customHeight="1">
      <c r="J307" s="226"/>
    </row>
    <row r="308" ht="14.25" customHeight="1">
      <c r="J308" s="226"/>
    </row>
    <row r="309" ht="14.25" customHeight="1">
      <c r="J309" s="226"/>
    </row>
    <row r="310" ht="14.25" customHeight="1">
      <c r="J310" s="226"/>
    </row>
    <row r="311" ht="14.25" customHeight="1">
      <c r="J311" s="226"/>
    </row>
    <row r="312" ht="14.25" customHeight="1">
      <c r="J312" s="226"/>
    </row>
    <row r="313" ht="14.25" customHeight="1">
      <c r="J313" s="226"/>
    </row>
    <row r="314" ht="14.25" customHeight="1">
      <c r="J314" s="226"/>
    </row>
    <row r="315" ht="14.25" customHeight="1">
      <c r="J315" s="226"/>
    </row>
    <row r="316" ht="14.25" customHeight="1">
      <c r="J316" s="226"/>
    </row>
    <row r="317" ht="14.25" customHeight="1">
      <c r="J317" s="226"/>
    </row>
    <row r="318" ht="14.25" customHeight="1">
      <c r="J318" s="226"/>
    </row>
    <row r="319" ht="14.25" customHeight="1">
      <c r="J319" s="226"/>
    </row>
    <row r="320" ht="14.25" customHeight="1">
      <c r="J320" s="226"/>
    </row>
    <row r="321" ht="14.25" customHeight="1">
      <c r="J321" s="226"/>
    </row>
    <row r="322" ht="14.25" customHeight="1">
      <c r="J322" s="226"/>
    </row>
    <row r="323" ht="14.25" customHeight="1">
      <c r="J323" s="226"/>
    </row>
    <row r="324" ht="14.25" customHeight="1">
      <c r="J324" s="226"/>
    </row>
    <row r="325" ht="14.25" customHeight="1">
      <c r="J325" s="226"/>
    </row>
    <row r="326" ht="14.25" customHeight="1">
      <c r="J326" s="226"/>
    </row>
    <row r="327" ht="14.25" customHeight="1">
      <c r="J327" s="226"/>
    </row>
    <row r="328" ht="14.25" customHeight="1">
      <c r="J328" s="226"/>
    </row>
    <row r="329" ht="14.25" customHeight="1">
      <c r="J329" s="226"/>
    </row>
    <row r="330" ht="14.25" customHeight="1">
      <c r="J330" s="226"/>
    </row>
    <row r="331" ht="14.25" customHeight="1">
      <c r="J331" s="226"/>
    </row>
    <row r="332" ht="14.25" customHeight="1">
      <c r="J332" s="226"/>
    </row>
    <row r="333" ht="14.25" customHeight="1">
      <c r="J333" s="226"/>
    </row>
    <row r="334" ht="14.25" customHeight="1">
      <c r="J334" s="226"/>
    </row>
    <row r="335" ht="14.25" customHeight="1">
      <c r="J335" s="226"/>
    </row>
    <row r="336" ht="14.25" customHeight="1">
      <c r="J336" s="226"/>
    </row>
    <row r="337" ht="14.25" customHeight="1">
      <c r="J337" s="226"/>
    </row>
    <row r="338" ht="14.25" customHeight="1">
      <c r="J338" s="226"/>
    </row>
    <row r="339" ht="14.25" customHeight="1">
      <c r="J339" s="226"/>
    </row>
    <row r="340" ht="14.25" customHeight="1">
      <c r="J340" s="226"/>
    </row>
    <row r="341" ht="14.25" customHeight="1">
      <c r="J341" s="226"/>
    </row>
    <row r="342" ht="14.25" customHeight="1">
      <c r="J342" s="226"/>
    </row>
    <row r="343" ht="14.25" customHeight="1">
      <c r="J343" s="226"/>
    </row>
    <row r="344" ht="14.25" customHeight="1">
      <c r="J344" s="226"/>
    </row>
    <row r="345" ht="14.25" customHeight="1">
      <c r="J345" s="226"/>
    </row>
    <row r="346" ht="14.25" customHeight="1">
      <c r="J346" s="226"/>
    </row>
    <row r="347" ht="14.25" customHeight="1">
      <c r="J347" s="226"/>
    </row>
    <row r="348" ht="14.25" customHeight="1">
      <c r="J348" s="226"/>
    </row>
    <row r="349" ht="14.25" customHeight="1">
      <c r="J349" s="226"/>
    </row>
    <row r="350" ht="14.25" customHeight="1">
      <c r="J350" s="226"/>
    </row>
    <row r="351" ht="14.25" customHeight="1">
      <c r="J351" s="226"/>
    </row>
    <row r="352" ht="14.25" customHeight="1">
      <c r="J352" s="226"/>
    </row>
    <row r="353" ht="14.25" customHeight="1">
      <c r="J353" s="226"/>
    </row>
    <row r="354" ht="14.25" customHeight="1">
      <c r="J354" s="226"/>
    </row>
    <row r="355" ht="14.25" customHeight="1">
      <c r="J355" s="226"/>
    </row>
    <row r="356" ht="14.25" customHeight="1">
      <c r="J356" s="226"/>
    </row>
    <row r="357" ht="14.25" customHeight="1">
      <c r="J357" s="226"/>
    </row>
    <row r="358" ht="14.25" customHeight="1">
      <c r="J358" s="226"/>
    </row>
    <row r="359" ht="14.25" customHeight="1">
      <c r="J359" s="226"/>
    </row>
    <row r="360" ht="14.25" customHeight="1">
      <c r="J360" s="226"/>
    </row>
    <row r="361" ht="14.25" customHeight="1">
      <c r="J361" s="226"/>
    </row>
    <row r="362" ht="14.25" customHeight="1">
      <c r="J362" s="226"/>
    </row>
    <row r="363" ht="14.25" customHeight="1">
      <c r="J363" s="226"/>
    </row>
    <row r="364" ht="14.25" customHeight="1">
      <c r="J364" s="226"/>
    </row>
    <row r="365" ht="14.25" customHeight="1">
      <c r="J365" s="226"/>
    </row>
    <row r="366" ht="14.25" customHeight="1">
      <c r="J366" s="226"/>
    </row>
    <row r="367" ht="14.25" customHeight="1">
      <c r="J367" s="226"/>
    </row>
    <row r="368" ht="14.25" customHeight="1">
      <c r="J368" s="226"/>
    </row>
    <row r="369" ht="14.25" customHeight="1">
      <c r="J369" s="226"/>
    </row>
    <row r="370" ht="14.25" customHeight="1">
      <c r="J370" s="226"/>
    </row>
    <row r="371" ht="14.25" customHeight="1">
      <c r="J371" s="226"/>
    </row>
    <row r="372" ht="14.25" customHeight="1">
      <c r="J372" s="226"/>
    </row>
    <row r="373" ht="14.25" customHeight="1">
      <c r="J373" s="226"/>
    </row>
    <row r="374" ht="14.25" customHeight="1">
      <c r="J374" s="226"/>
    </row>
    <row r="375" ht="14.25" customHeight="1">
      <c r="J375" s="226"/>
    </row>
    <row r="376" ht="14.25" customHeight="1">
      <c r="J376" s="226"/>
    </row>
    <row r="377" ht="14.25" customHeight="1">
      <c r="J377" s="226"/>
    </row>
    <row r="378" ht="14.25" customHeight="1">
      <c r="J378" s="226"/>
    </row>
    <row r="379" ht="14.25" customHeight="1">
      <c r="J379" s="226"/>
    </row>
    <row r="380" ht="14.25" customHeight="1">
      <c r="J380" s="226"/>
    </row>
    <row r="381" ht="14.25" customHeight="1">
      <c r="J381" s="226"/>
    </row>
    <row r="382" ht="14.25" customHeight="1">
      <c r="J382" s="226"/>
    </row>
    <row r="383" ht="14.25" customHeight="1">
      <c r="J383" s="226"/>
    </row>
    <row r="384" ht="14.25" customHeight="1">
      <c r="J384" s="226"/>
    </row>
    <row r="385" ht="14.25" customHeight="1">
      <c r="J385" s="226"/>
    </row>
    <row r="386" ht="14.25" customHeight="1">
      <c r="J386" s="226"/>
    </row>
    <row r="387" ht="14.25" customHeight="1">
      <c r="J387" s="226"/>
    </row>
    <row r="388" ht="14.25" customHeight="1">
      <c r="J388" s="226"/>
    </row>
    <row r="389" ht="14.25" customHeight="1">
      <c r="J389" s="226"/>
    </row>
    <row r="390" ht="14.25" customHeight="1">
      <c r="J390" s="226"/>
    </row>
    <row r="391" ht="14.25" customHeight="1">
      <c r="J391" s="226"/>
    </row>
    <row r="392" ht="14.25" customHeight="1">
      <c r="J392" s="226"/>
    </row>
    <row r="393" ht="14.25" customHeight="1">
      <c r="J393" s="226"/>
    </row>
    <row r="394" ht="14.25" customHeight="1">
      <c r="J394" s="226"/>
    </row>
    <row r="395" ht="14.25" customHeight="1">
      <c r="J395" s="226"/>
    </row>
    <row r="396" ht="14.25" customHeight="1">
      <c r="J396" s="226"/>
    </row>
    <row r="397" ht="14.25" customHeight="1">
      <c r="J397" s="226"/>
    </row>
    <row r="398" ht="14.25" customHeight="1">
      <c r="J398" s="226"/>
    </row>
    <row r="399" ht="14.25" customHeight="1">
      <c r="J399" s="226"/>
    </row>
    <row r="400" ht="14.25" customHeight="1">
      <c r="J400" s="226"/>
    </row>
    <row r="401" ht="14.25" customHeight="1">
      <c r="J401" s="226"/>
    </row>
    <row r="402" ht="14.25" customHeight="1">
      <c r="J402" s="226"/>
    </row>
    <row r="403" ht="14.25" customHeight="1">
      <c r="J403" s="226"/>
    </row>
    <row r="404" ht="14.25" customHeight="1">
      <c r="J404" s="226"/>
    </row>
    <row r="405" ht="14.25" customHeight="1">
      <c r="J405" s="226"/>
    </row>
    <row r="406" ht="14.25" customHeight="1">
      <c r="J406" s="226"/>
    </row>
    <row r="407" ht="14.25" customHeight="1">
      <c r="J407" s="226"/>
    </row>
    <row r="408" ht="14.25" customHeight="1">
      <c r="J408" s="226"/>
    </row>
    <row r="409" ht="14.25" customHeight="1">
      <c r="J409" s="226"/>
    </row>
    <row r="410" ht="14.25" customHeight="1">
      <c r="J410" s="226"/>
    </row>
    <row r="411" ht="14.25" customHeight="1">
      <c r="J411" s="226"/>
    </row>
    <row r="412" ht="14.25" customHeight="1">
      <c r="J412" s="226"/>
    </row>
    <row r="413" ht="14.25" customHeight="1">
      <c r="J413" s="226"/>
    </row>
    <row r="414" ht="14.25" customHeight="1">
      <c r="J414" s="226"/>
    </row>
    <row r="415" ht="14.25" customHeight="1">
      <c r="J415" s="226"/>
    </row>
    <row r="416" ht="14.25" customHeight="1">
      <c r="J416" s="226"/>
    </row>
    <row r="417" ht="14.25" customHeight="1">
      <c r="J417" s="226"/>
    </row>
    <row r="418" ht="14.25" customHeight="1">
      <c r="J418" s="226"/>
    </row>
    <row r="419" ht="14.25" customHeight="1">
      <c r="J419" s="226"/>
    </row>
    <row r="420" ht="14.25" customHeight="1">
      <c r="J420" s="226"/>
    </row>
    <row r="421" ht="14.25" customHeight="1">
      <c r="J421" s="226"/>
    </row>
    <row r="422" ht="14.25" customHeight="1">
      <c r="J422" s="226"/>
    </row>
    <row r="423" ht="14.25" customHeight="1">
      <c r="J423" s="226"/>
    </row>
    <row r="424" ht="14.25" customHeight="1">
      <c r="J424" s="226"/>
    </row>
    <row r="425" ht="14.25" customHeight="1">
      <c r="J425" s="226"/>
    </row>
    <row r="426" ht="14.25" customHeight="1">
      <c r="J426" s="226"/>
    </row>
    <row r="427" ht="14.25" customHeight="1">
      <c r="J427" s="226"/>
    </row>
    <row r="428" ht="14.25" customHeight="1">
      <c r="J428" s="226"/>
    </row>
    <row r="429" ht="14.25" customHeight="1">
      <c r="J429" s="226"/>
    </row>
    <row r="430" ht="14.25" customHeight="1">
      <c r="J430" s="226"/>
    </row>
    <row r="431" ht="14.25" customHeight="1">
      <c r="J431" s="226"/>
    </row>
    <row r="432" ht="14.25" customHeight="1">
      <c r="J432" s="226"/>
    </row>
    <row r="433" ht="14.25" customHeight="1">
      <c r="J433" s="226"/>
    </row>
    <row r="434" ht="14.25" customHeight="1">
      <c r="J434" s="226"/>
    </row>
    <row r="435" ht="14.25" customHeight="1">
      <c r="J435" s="226"/>
    </row>
    <row r="436" ht="14.25" customHeight="1">
      <c r="J436" s="226"/>
    </row>
    <row r="437" ht="14.25" customHeight="1">
      <c r="J437" s="226"/>
    </row>
    <row r="438" ht="14.25" customHeight="1">
      <c r="J438" s="226"/>
    </row>
    <row r="439" ht="14.25" customHeight="1">
      <c r="J439" s="226"/>
    </row>
    <row r="440" ht="14.25" customHeight="1">
      <c r="J440" s="226"/>
    </row>
    <row r="441" ht="14.25" customHeight="1">
      <c r="J441" s="226"/>
    </row>
    <row r="442" ht="14.25" customHeight="1">
      <c r="J442" s="226"/>
    </row>
    <row r="443" ht="14.25" customHeight="1">
      <c r="J443" s="226"/>
    </row>
    <row r="444" ht="14.25" customHeight="1">
      <c r="J444" s="226"/>
    </row>
    <row r="445" ht="14.25" customHeight="1">
      <c r="J445" s="226"/>
    </row>
    <row r="446" ht="14.25" customHeight="1">
      <c r="J446" s="226"/>
    </row>
    <row r="447" ht="14.25" customHeight="1">
      <c r="J447" s="226"/>
    </row>
    <row r="448" ht="14.25" customHeight="1">
      <c r="J448" s="226"/>
    </row>
    <row r="449" ht="14.25" customHeight="1">
      <c r="J449" s="226"/>
    </row>
    <row r="450" ht="14.25" customHeight="1">
      <c r="J450" s="226"/>
    </row>
    <row r="451" ht="14.25" customHeight="1">
      <c r="J451" s="226"/>
    </row>
    <row r="452" ht="14.25" customHeight="1">
      <c r="J452" s="226"/>
    </row>
    <row r="453" ht="14.25" customHeight="1">
      <c r="J453" s="226"/>
    </row>
    <row r="454" ht="14.25" customHeight="1">
      <c r="J454" s="226"/>
    </row>
    <row r="455" ht="14.25" customHeight="1">
      <c r="J455" s="226"/>
    </row>
    <row r="456" ht="14.25" customHeight="1">
      <c r="J456" s="226"/>
    </row>
    <row r="457" ht="14.25" customHeight="1">
      <c r="J457" s="226"/>
    </row>
    <row r="458" ht="14.25" customHeight="1">
      <c r="J458" s="226"/>
    </row>
    <row r="459" ht="14.25" customHeight="1">
      <c r="J459" s="226"/>
    </row>
    <row r="460" ht="14.25" customHeight="1">
      <c r="J460" s="226"/>
    </row>
    <row r="461" ht="14.25" customHeight="1">
      <c r="J461" s="226"/>
    </row>
    <row r="462" ht="14.25" customHeight="1">
      <c r="J462" s="226"/>
    </row>
    <row r="463" ht="14.25" customHeight="1">
      <c r="J463" s="226"/>
    </row>
    <row r="464" ht="14.25" customHeight="1">
      <c r="J464" s="226"/>
    </row>
    <row r="465" ht="14.25" customHeight="1">
      <c r="J465" s="226"/>
    </row>
    <row r="466" ht="14.25" customHeight="1">
      <c r="J466" s="226"/>
    </row>
    <row r="467" ht="14.25" customHeight="1">
      <c r="J467" s="226"/>
    </row>
    <row r="468" ht="14.25" customHeight="1">
      <c r="J468" s="226"/>
    </row>
    <row r="469" ht="14.25" customHeight="1">
      <c r="J469" s="226"/>
    </row>
    <row r="470" ht="14.25" customHeight="1">
      <c r="J470" s="226"/>
    </row>
    <row r="471" ht="14.25" customHeight="1">
      <c r="J471" s="226"/>
    </row>
    <row r="472" ht="14.25" customHeight="1">
      <c r="J472" s="226"/>
    </row>
    <row r="473" ht="14.25" customHeight="1">
      <c r="J473" s="226"/>
    </row>
    <row r="474" ht="14.25" customHeight="1">
      <c r="J474" s="226"/>
    </row>
    <row r="475" ht="14.25" customHeight="1">
      <c r="J475" s="226"/>
    </row>
    <row r="476" ht="14.25" customHeight="1">
      <c r="J476" s="226"/>
    </row>
    <row r="477" ht="14.25" customHeight="1">
      <c r="J477" s="226"/>
    </row>
    <row r="478" ht="14.25" customHeight="1">
      <c r="J478" s="226"/>
    </row>
    <row r="479" ht="14.25" customHeight="1">
      <c r="J479" s="226"/>
    </row>
    <row r="480" ht="14.25" customHeight="1">
      <c r="J480" s="226"/>
    </row>
    <row r="481" ht="14.25" customHeight="1">
      <c r="J481" s="226"/>
    </row>
    <row r="482" ht="14.25" customHeight="1">
      <c r="J482" s="226"/>
    </row>
    <row r="483" ht="14.25" customHeight="1">
      <c r="J483" s="226"/>
    </row>
    <row r="484" ht="14.25" customHeight="1">
      <c r="J484" s="226"/>
    </row>
    <row r="485" ht="14.25" customHeight="1">
      <c r="J485" s="226"/>
    </row>
    <row r="486" ht="14.25" customHeight="1">
      <c r="J486" s="226"/>
    </row>
    <row r="487" ht="14.25" customHeight="1">
      <c r="J487" s="226"/>
    </row>
    <row r="488" ht="14.25" customHeight="1">
      <c r="J488" s="226"/>
    </row>
    <row r="489" ht="14.25" customHeight="1">
      <c r="J489" s="226"/>
    </row>
    <row r="490" ht="14.25" customHeight="1">
      <c r="J490" s="226"/>
    </row>
    <row r="491" ht="14.25" customHeight="1">
      <c r="J491" s="226"/>
    </row>
    <row r="492" ht="14.25" customHeight="1">
      <c r="J492" s="226"/>
    </row>
    <row r="493" ht="14.25" customHeight="1">
      <c r="J493" s="226"/>
    </row>
    <row r="494" ht="14.25" customHeight="1">
      <c r="J494" s="226"/>
    </row>
    <row r="495" ht="14.25" customHeight="1">
      <c r="J495" s="226"/>
    </row>
    <row r="496" ht="14.25" customHeight="1">
      <c r="J496" s="226"/>
    </row>
    <row r="497" ht="14.25" customHeight="1">
      <c r="J497" s="226"/>
    </row>
    <row r="498" ht="14.25" customHeight="1">
      <c r="J498" s="226"/>
    </row>
    <row r="499" ht="14.25" customHeight="1">
      <c r="J499" s="226"/>
    </row>
    <row r="500" ht="14.25" customHeight="1">
      <c r="J500" s="226"/>
    </row>
    <row r="501" ht="14.25" customHeight="1">
      <c r="J501" s="226"/>
    </row>
    <row r="502" ht="14.25" customHeight="1">
      <c r="J502" s="226"/>
    </row>
    <row r="503" ht="14.25" customHeight="1">
      <c r="J503" s="226"/>
    </row>
    <row r="504" ht="14.25" customHeight="1">
      <c r="J504" s="226"/>
    </row>
    <row r="505" ht="14.25" customHeight="1">
      <c r="J505" s="226"/>
    </row>
    <row r="506" ht="14.25" customHeight="1">
      <c r="J506" s="226"/>
    </row>
    <row r="507" ht="14.25" customHeight="1">
      <c r="J507" s="226"/>
    </row>
    <row r="508" ht="14.25" customHeight="1">
      <c r="J508" s="226"/>
    </row>
    <row r="509" ht="14.25" customHeight="1">
      <c r="J509" s="226"/>
    </row>
    <row r="510" ht="14.25" customHeight="1">
      <c r="J510" s="226"/>
    </row>
    <row r="511" ht="14.25" customHeight="1">
      <c r="J511" s="226"/>
    </row>
    <row r="512" ht="14.25" customHeight="1">
      <c r="J512" s="226"/>
    </row>
    <row r="513" ht="14.25" customHeight="1">
      <c r="J513" s="226"/>
    </row>
    <row r="514" ht="14.25" customHeight="1">
      <c r="J514" s="226"/>
    </row>
    <row r="515" ht="14.25" customHeight="1">
      <c r="J515" s="226"/>
    </row>
    <row r="516" ht="14.25" customHeight="1">
      <c r="J516" s="226"/>
    </row>
    <row r="517" ht="14.25" customHeight="1">
      <c r="J517" s="226"/>
    </row>
    <row r="518" ht="14.25" customHeight="1">
      <c r="J518" s="226"/>
    </row>
    <row r="519" ht="14.25" customHeight="1">
      <c r="J519" s="226"/>
    </row>
    <row r="520" ht="14.25" customHeight="1">
      <c r="J520" s="226"/>
    </row>
    <row r="521" ht="14.25" customHeight="1">
      <c r="J521" s="226"/>
    </row>
    <row r="522" ht="14.25" customHeight="1">
      <c r="J522" s="226"/>
    </row>
    <row r="523" ht="14.25" customHeight="1">
      <c r="J523" s="226"/>
    </row>
    <row r="524" ht="14.25" customHeight="1">
      <c r="J524" s="226"/>
    </row>
    <row r="525" ht="14.25" customHeight="1">
      <c r="J525" s="226"/>
    </row>
    <row r="526" ht="14.25" customHeight="1">
      <c r="J526" s="226"/>
    </row>
    <row r="527" ht="14.25" customHeight="1">
      <c r="J527" s="226"/>
    </row>
    <row r="528" ht="14.25" customHeight="1">
      <c r="J528" s="226"/>
    </row>
    <row r="529" ht="14.25" customHeight="1">
      <c r="J529" s="226"/>
    </row>
    <row r="530" ht="14.25" customHeight="1">
      <c r="J530" s="226"/>
    </row>
    <row r="531" ht="14.25" customHeight="1">
      <c r="J531" s="226"/>
    </row>
    <row r="532" ht="14.25" customHeight="1">
      <c r="J532" s="226"/>
    </row>
    <row r="533" ht="14.25" customHeight="1">
      <c r="J533" s="226"/>
    </row>
    <row r="534" ht="14.25" customHeight="1">
      <c r="J534" s="226"/>
    </row>
    <row r="535" ht="14.25" customHeight="1">
      <c r="J535" s="226"/>
    </row>
    <row r="536" ht="14.25" customHeight="1">
      <c r="J536" s="226"/>
    </row>
    <row r="537" ht="14.25" customHeight="1">
      <c r="J537" s="226"/>
    </row>
    <row r="538" ht="14.25" customHeight="1">
      <c r="J538" s="226"/>
    </row>
    <row r="539" ht="14.25" customHeight="1">
      <c r="J539" s="226"/>
    </row>
    <row r="540" ht="14.25" customHeight="1">
      <c r="J540" s="226"/>
    </row>
    <row r="541" ht="14.25" customHeight="1">
      <c r="J541" s="226"/>
    </row>
    <row r="542" ht="14.25" customHeight="1">
      <c r="J542" s="226"/>
    </row>
    <row r="543" ht="14.25" customHeight="1">
      <c r="J543" s="226"/>
    </row>
    <row r="544" ht="14.25" customHeight="1">
      <c r="J544" s="226"/>
    </row>
    <row r="545" ht="14.25" customHeight="1">
      <c r="J545" s="226"/>
    </row>
    <row r="546" ht="14.25" customHeight="1">
      <c r="J546" s="226"/>
    </row>
    <row r="547" ht="14.25" customHeight="1">
      <c r="J547" s="226"/>
    </row>
    <row r="548" ht="14.25" customHeight="1">
      <c r="J548" s="226"/>
    </row>
    <row r="549" ht="14.25" customHeight="1">
      <c r="J549" s="226"/>
    </row>
    <row r="550" ht="14.25" customHeight="1">
      <c r="J550" s="226"/>
    </row>
    <row r="551" ht="14.25" customHeight="1">
      <c r="J551" s="226"/>
    </row>
    <row r="552" ht="14.25" customHeight="1">
      <c r="J552" s="226"/>
    </row>
    <row r="553" ht="14.25" customHeight="1">
      <c r="J553" s="226"/>
    </row>
    <row r="554" ht="14.25" customHeight="1">
      <c r="J554" s="226"/>
    </row>
    <row r="555" ht="14.25" customHeight="1">
      <c r="J555" s="226"/>
    </row>
    <row r="556" ht="14.25" customHeight="1">
      <c r="J556" s="226"/>
    </row>
    <row r="557" ht="14.25" customHeight="1">
      <c r="J557" s="226"/>
    </row>
    <row r="558" ht="14.25" customHeight="1">
      <c r="J558" s="226"/>
    </row>
    <row r="559" ht="14.25" customHeight="1">
      <c r="J559" s="226"/>
    </row>
    <row r="560" ht="14.25" customHeight="1">
      <c r="J560" s="226"/>
    </row>
    <row r="561" ht="14.25" customHeight="1">
      <c r="J561" s="226"/>
    </row>
    <row r="562" ht="14.25" customHeight="1">
      <c r="J562" s="226"/>
    </row>
    <row r="563" ht="14.25" customHeight="1">
      <c r="J563" s="226"/>
    </row>
    <row r="564" ht="14.25" customHeight="1">
      <c r="J564" s="226"/>
    </row>
    <row r="565" ht="14.25" customHeight="1">
      <c r="J565" s="226"/>
    </row>
    <row r="566" ht="14.25" customHeight="1">
      <c r="J566" s="226"/>
    </row>
    <row r="567" ht="14.25" customHeight="1">
      <c r="J567" s="226"/>
    </row>
    <row r="568" ht="14.25" customHeight="1">
      <c r="J568" s="226"/>
    </row>
    <row r="569" ht="14.25" customHeight="1">
      <c r="J569" s="226"/>
    </row>
    <row r="570" ht="14.25" customHeight="1">
      <c r="J570" s="226"/>
    </row>
    <row r="571" ht="14.25" customHeight="1">
      <c r="J571" s="226"/>
    </row>
    <row r="572" ht="14.25" customHeight="1">
      <c r="J572" s="226"/>
    </row>
    <row r="573" ht="14.25" customHeight="1">
      <c r="J573" s="226"/>
    </row>
    <row r="574" ht="14.25" customHeight="1">
      <c r="J574" s="226"/>
    </row>
    <row r="575" ht="14.25" customHeight="1">
      <c r="J575" s="226"/>
    </row>
    <row r="576" ht="14.25" customHeight="1">
      <c r="J576" s="226"/>
    </row>
    <row r="577" ht="14.25" customHeight="1">
      <c r="J577" s="226"/>
    </row>
    <row r="578" ht="14.25" customHeight="1">
      <c r="J578" s="226"/>
    </row>
    <row r="579" ht="14.25" customHeight="1">
      <c r="J579" s="226"/>
    </row>
    <row r="580" ht="14.25" customHeight="1">
      <c r="J580" s="226"/>
    </row>
    <row r="581" ht="14.25" customHeight="1">
      <c r="J581" s="226"/>
    </row>
    <row r="582" ht="14.25" customHeight="1">
      <c r="J582" s="226"/>
    </row>
    <row r="583" ht="14.25" customHeight="1">
      <c r="J583" s="226"/>
    </row>
    <row r="584" ht="14.25" customHeight="1">
      <c r="J584" s="226"/>
    </row>
    <row r="585" ht="14.25" customHeight="1">
      <c r="J585" s="226"/>
    </row>
    <row r="586" ht="14.25" customHeight="1">
      <c r="J586" s="226"/>
    </row>
    <row r="587" ht="14.25" customHeight="1">
      <c r="J587" s="226"/>
    </row>
    <row r="588" ht="14.25" customHeight="1">
      <c r="J588" s="226"/>
    </row>
    <row r="589" ht="14.25" customHeight="1">
      <c r="J589" s="226"/>
    </row>
    <row r="590" ht="14.25" customHeight="1">
      <c r="J590" s="226"/>
    </row>
    <row r="591" ht="14.25" customHeight="1">
      <c r="J591" s="226"/>
    </row>
    <row r="592" ht="14.25" customHeight="1">
      <c r="J592" s="226"/>
    </row>
    <row r="593" ht="14.25" customHeight="1">
      <c r="J593" s="226"/>
    </row>
    <row r="594" ht="14.25" customHeight="1">
      <c r="J594" s="226"/>
    </row>
    <row r="595" ht="14.25" customHeight="1">
      <c r="J595" s="226"/>
    </row>
    <row r="596" ht="14.25" customHeight="1">
      <c r="J596" s="226"/>
    </row>
    <row r="597" ht="14.25" customHeight="1">
      <c r="J597" s="226"/>
    </row>
    <row r="598" ht="14.25" customHeight="1">
      <c r="J598" s="226"/>
    </row>
    <row r="599" ht="14.25" customHeight="1">
      <c r="J599" s="226"/>
    </row>
    <row r="600" ht="14.25" customHeight="1">
      <c r="J600" s="226"/>
    </row>
    <row r="601" ht="14.25" customHeight="1">
      <c r="J601" s="226"/>
    </row>
    <row r="602" ht="14.25" customHeight="1">
      <c r="J602" s="226"/>
    </row>
    <row r="603" ht="14.25" customHeight="1">
      <c r="J603" s="226"/>
    </row>
    <row r="604" ht="14.25" customHeight="1">
      <c r="J604" s="226"/>
    </row>
    <row r="605" ht="14.25" customHeight="1">
      <c r="J605" s="226"/>
    </row>
    <row r="606" ht="14.25" customHeight="1">
      <c r="J606" s="226"/>
    </row>
    <row r="607" ht="14.25" customHeight="1">
      <c r="J607" s="226"/>
    </row>
    <row r="608" ht="14.25" customHeight="1">
      <c r="J608" s="226"/>
    </row>
    <row r="609" ht="14.25" customHeight="1">
      <c r="J609" s="226"/>
    </row>
    <row r="610" ht="14.25" customHeight="1">
      <c r="J610" s="226"/>
    </row>
    <row r="611" ht="14.25" customHeight="1">
      <c r="J611" s="226"/>
    </row>
    <row r="612" ht="14.25" customHeight="1">
      <c r="J612" s="226"/>
    </row>
    <row r="613" ht="14.25" customHeight="1">
      <c r="J613" s="226"/>
    </row>
    <row r="614" ht="14.25" customHeight="1">
      <c r="J614" s="226"/>
    </row>
    <row r="615" ht="14.25" customHeight="1">
      <c r="J615" s="226"/>
    </row>
    <row r="616" ht="14.25" customHeight="1">
      <c r="J616" s="226"/>
    </row>
    <row r="617" ht="14.25" customHeight="1">
      <c r="J617" s="226"/>
    </row>
    <row r="618" ht="14.25" customHeight="1">
      <c r="J618" s="226"/>
    </row>
    <row r="619" ht="14.25" customHeight="1">
      <c r="J619" s="226"/>
    </row>
    <row r="620" ht="14.25" customHeight="1">
      <c r="J620" s="226"/>
    </row>
    <row r="621" ht="14.25" customHeight="1">
      <c r="J621" s="226"/>
    </row>
    <row r="622" ht="14.25" customHeight="1">
      <c r="J622" s="226"/>
    </row>
    <row r="623" ht="14.25" customHeight="1">
      <c r="J623" s="226"/>
    </row>
    <row r="624" ht="14.25" customHeight="1">
      <c r="J624" s="226"/>
    </row>
    <row r="625" ht="14.25" customHeight="1">
      <c r="J625" s="226"/>
    </row>
    <row r="626" ht="14.25" customHeight="1">
      <c r="J626" s="226"/>
    </row>
    <row r="627" ht="14.25" customHeight="1">
      <c r="J627" s="226"/>
    </row>
    <row r="628" ht="14.25" customHeight="1">
      <c r="J628" s="226"/>
    </row>
    <row r="629" ht="14.25" customHeight="1">
      <c r="J629" s="226"/>
    </row>
    <row r="630" ht="14.25" customHeight="1">
      <c r="J630" s="226"/>
    </row>
    <row r="631" ht="14.25" customHeight="1">
      <c r="J631" s="226"/>
    </row>
    <row r="632" ht="14.25" customHeight="1">
      <c r="J632" s="226"/>
    </row>
    <row r="633" ht="14.25" customHeight="1">
      <c r="J633" s="226"/>
    </row>
    <row r="634" ht="14.25" customHeight="1">
      <c r="J634" s="226"/>
    </row>
    <row r="635" ht="14.25" customHeight="1">
      <c r="J635" s="226"/>
    </row>
    <row r="636" ht="14.25" customHeight="1">
      <c r="J636" s="226"/>
    </row>
    <row r="637" ht="14.25" customHeight="1">
      <c r="J637" s="226"/>
    </row>
    <row r="638" ht="14.25" customHeight="1">
      <c r="J638" s="226"/>
    </row>
    <row r="639" ht="14.25" customHeight="1">
      <c r="J639" s="226"/>
    </row>
    <row r="640" ht="14.25" customHeight="1">
      <c r="J640" s="226"/>
    </row>
    <row r="641" ht="14.25" customHeight="1">
      <c r="J641" s="226"/>
    </row>
    <row r="642" ht="14.25" customHeight="1">
      <c r="J642" s="226"/>
    </row>
    <row r="643" ht="14.25" customHeight="1">
      <c r="J643" s="226"/>
    </row>
    <row r="644" ht="14.25" customHeight="1">
      <c r="J644" s="226"/>
    </row>
    <row r="645" ht="14.25" customHeight="1">
      <c r="J645" s="226"/>
    </row>
    <row r="646" ht="14.25" customHeight="1">
      <c r="J646" s="226"/>
    </row>
    <row r="647" ht="14.25" customHeight="1">
      <c r="J647" s="226"/>
    </row>
    <row r="648" ht="14.25" customHeight="1">
      <c r="J648" s="226"/>
    </row>
    <row r="649" ht="14.25" customHeight="1">
      <c r="J649" s="226"/>
    </row>
    <row r="650" ht="14.25" customHeight="1">
      <c r="J650" s="226"/>
    </row>
    <row r="651" ht="14.25" customHeight="1">
      <c r="J651" s="226"/>
    </row>
    <row r="652" ht="14.25" customHeight="1">
      <c r="J652" s="226"/>
    </row>
    <row r="653" ht="14.25" customHeight="1">
      <c r="J653" s="226"/>
    </row>
    <row r="654" ht="14.25" customHeight="1">
      <c r="J654" s="226"/>
    </row>
    <row r="655" ht="14.25" customHeight="1">
      <c r="J655" s="226"/>
    </row>
    <row r="656" ht="14.25" customHeight="1">
      <c r="J656" s="226"/>
    </row>
    <row r="657" ht="14.25" customHeight="1">
      <c r="J657" s="226"/>
    </row>
    <row r="658" ht="14.25" customHeight="1">
      <c r="J658" s="226"/>
    </row>
    <row r="659" ht="14.25" customHeight="1">
      <c r="J659" s="226"/>
    </row>
    <row r="660" ht="14.25" customHeight="1">
      <c r="J660" s="226"/>
    </row>
    <row r="661" ht="14.25" customHeight="1">
      <c r="J661" s="226"/>
    </row>
    <row r="662" ht="14.25" customHeight="1">
      <c r="J662" s="226"/>
    </row>
    <row r="663" ht="14.25" customHeight="1">
      <c r="J663" s="226"/>
    </row>
    <row r="664" ht="14.25" customHeight="1">
      <c r="J664" s="226"/>
    </row>
    <row r="665" ht="14.25" customHeight="1">
      <c r="J665" s="226"/>
    </row>
    <row r="666" ht="14.25" customHeight="1">
      <c r="J666" s="226"/>
    </row>
    <row r="667" ht="14.25" customHeight="1">
      <c r="J667" s="226"/>
    </row>
    <row r="668" ht="14.25" customHeight="1">
      <c r="J668" s="226"/>
    </row>
    <row r="669" ht="14.25" customHeight="1">
      <c r="J669" s="226"/>
    </row>
    <row r="670" ht="14.25" customHeight="1">
      <c r="J670" s="226"/>
    </row>
    <row r="671" ht="14.25" customHeight="1">
      <c r="J671" s="226"/>
    </row>
    <row r="672" ht="14.25" customHeight="1">
      <c r="J672" s="226"/>
    </row>
    <row r="673" ht="14.25" customHeight="1">
      <c r="J673" s="226"/>
    </row>
    <row r="674" ht="14.25" customHeight="1">
      <c r="J674" s="226"/>
    </row>
    <row r="675" ht="14.25" customHeight="1">
      <c r="J675" s="226"/>
    </row>
    <row r="676" ht="14.25" customHeight="1">
      <c r="J676" s="226"/>
    </row>
    <row r="677" ht="14.25" customHeight="1">
      <c r="J677" s="226"/>
    </row>
    <row r="678" ht="14.25" customHeight="1">
      <c r="J678" s="226"/>
    </row>
    <row r="679" ht="14.25" customHeight="1">
      <c r="J679" s="226"/>
    </row>
    <row r="680" ht="14.25" customHeight="1">
      <c r="J680" s="226"/>
    </row>
    <row r="681" ht="14.25" customHeight="1">
      <c r="J681" s="226"/>
    </row>
    <row r="682" ht="14.25" customHeight="1">
      <c r="J682" s="226"/>
    </row>
    <row r="683" ht="14.25" customHeight="1">
      <c r="J683" s="226"/>
    </row>
    <row r="684" ht="14.25" customHeight="1">
      <c r="J684" s="226"/>
    </row>
    <row r="685" ht="14.25" customHeight="1">
      <c r="J685" s="226"/>
    </row>
    <row r="686" ht="14.25" customHeight="1">
      <c r="J686" s="226"/>
    </row>
    <row r="687" ht="14.25" customHeight="1">
      <c r="J687" s="226"/>
    </row>
    <row r="688" ht="14.25" customHeight="1">
      <c r="J688" s="226"/>
    </row>
    <row r="689" ht="14.25" customHeight="1">
      <c r="J689" s="226"/>
    </row>
    <row r="690" ht="14.25" customHeight="1">
      <c r="J690" s="226"/>
    </row>
    <row r="691" ht="14.25" customHeight="1">
      <c r="J691" s="226"/>
    </row>
    <row r="692" ht="14.25" customHeight="1">
      <c r="J692" s="226"/>
    </row>
    <row r="693" ht="14.25" customHeight="1">
      <c r="J693" s="226"/>
    </row>
    <row r="694" ht="14.25" customHeight="1">
      <c r="J694" s="226"/>
    </row>
    <row r="695" ht="14.25" customHeight="1">
      <c r="J695" s="226"/>
    </row>
    <row r="696" ht="14.25" customHeight="1">
      <c r="J696" s="226"/>
    </row>
    <row r="697" ht="14.25" customHeight="1">
      <c r="J697" s="226"/>
    </row>
    <row r="698" ht="14.25" customHeight="1">
      <c r="J698" s="226"/>
    </row>
    <row r="699" ht="14.25" customHeight="1">
      <c r="J699" s="226"/>
    </row>
    <row r="700" ht="14.25" customHeight="1">
      <c r="J700" s="226"/>
    </row>
    <row r="701" ht="14.25" customHeight="1">
      <c r="J701" s="226"/>
    </row>
    <row r="702" ht="14.25" customHeight="1">
      <c r="J702" s="226"/>
    </row>
    <row r="703" ht="14.25" customHeight="1">
      <c r="J703" s="226"/>
    </row>
    <row r="704" ht="14.25" customHeight="1">
      <c r="J704" s="226"/>
    </row>
    <row r="705" ht="14.25" customHeight="1">
      <c r="J705" s="226"/>
    </row>
    <row r="706" ht="14.25" customHeight="1">
      <c r="J706" s="226"/>
    </row>
    <row r="707" ht="14.25" customHeight="1">
      <c r="J707" s="226"/>
    </row>
    <row r="708" ht="14.25" customHeight="1">
      <c r="J708" s="226"/>
    </row>
    <row r="709" ht="14.25" customHeight="1">
      <c r="J709" s="226"/>
    </row>
    <row r="710" ht="14.25" customHeight="1">
      <c r="J710" s="226"/>
    </row>
    <row r="711" ht="14.25" customHeight="1">
      <c r="J711" s="226"/>
    </row>
    <row r="712" ht="14.25" customHeight="1">
      <c r="J712" s="226"/>
    </row>
    <row r="713" ht="14.25" customHeight="1">
      <c r="J713" s="226"/>
    </row>
    <row r="714" ht="14.25" customHeight="1">
      <c r="J714" s="226"/>
    </row>
    <row r="715" ht="14.25" customHeight="1">
      <c r="J715" s="226"/>
    </row>
    <row r="716" ht="14.25" customHeight="1">
      <c r="J716" s="226"/>
    </row>
    <row r="717" ht="14.25" customHeight="1">
      <c r="J717" s="226"/>
    </row>
    <row r="718" ht="14.25" customHeight="1">
      <c r="J718" s="226"/>
    </row>
    <row r="719" ht="14.25" customHeight="1">
      <c r="J719" s="226"/>
    </row>
    <row r="720" ht="14.25" customHeight="1">
      <c r="J720" s="226"/>
    </row>
    <row r="721" ht="14.25" customHeight="1">
      <c r="J721" s="226"/>
    </row>
    <row r="722" ht="14.25" customHeight="1">
      <c r="J722" s="226"/>
    </row>
    <row r="723" ht="14.25" customHeight="1">
      <c r="J723" s="226"/>
    </row>
    <row r="724" ht="14.25" customHeight="1">
      <c r="J724" s="226"/>
    </row>
    <row r="725" ht="14.25" customHeight="1">
      <c r="J725" s="226"/>
    </row>
    <row r="726" ht="14.25" customHeight="1">
      <c r="J726" s="226"/>
    </row>
    <row r="727" ht="14.25" customHeight="1">
      <c r="J727" s="226"/>
    </row>
    <row r="728" ht="14.25" customHeight="1">
      <c r="J728" s="226"/>
    </row>
    <row r="729" ht="14.25" customHeight="1">
      <c r="J729" s="226"/>
    </row>
    <row r="730" ht="14.25" customHeight="1">
      <c r="J730" s="226"/>
    </row>
    <row r="731" ht="14.25" customHeight="1">
      <c r="J731" s="226"/>
    </row>
    <row r="732" ht="14.25" customHeight="1">
      <c r="J732" s="226"/>
    </row>
    <row r="733" ht="14.25" customHeight="1">
      <c r="J733" s="226"/>
    </row>
    <row r="734" ht="14.25" customHeight="1">
      <c r="J734" s="226"/>
    </row>
    <row r="735" ht="14.25" customHeight="1">
      <c r="J735" s="226"/>
    </row>
    <row r="736" ht="14.25" customHeight="1">
      <c r="J736" s="226"/>
    </row>
    <row r="737" ht="14.25" customHeight="1">
      <c r="J737" s="226"/>
    </row>
    <row r="738" ht="14.25" customHeight="1">
      <c r="J738" s="226"/>
    </row>
    <row r="739" ht="14.25" customHeight="1">
      <c r="J739" s="226"/>
    </row>
    <row r="740" ht="14.25" customHeight="1">
      <c r="J740" s="226"/>
    </row>
    <row r="741" ht="14.25" customHeight="1">
      <c r="J741" s="226"/>
    </row>
    <row r="742" ht="14.25" customHeight="1">
      <c r="J742" s="226"/>
    </row>
    <row r="743" ht="14.25" customHeight="1">
      <c r="J743" s="226"/>
    </row>
    <row r="744" ht="14.25" customHeight="1">
      <c r="J744" s="226"/>
    </row>
    <row r="745" ht="14.25" customHeight="1">
      <c r="J745" s="226"/>
    </row>
    <row r="746" ht="14.25" customHeight="1">
      <c r="J746" s="226"/>
    </row>
    <row r="747" ht="14.25" customHeight="1">
      <c r="J747" s="226"/>
    </row>
    <row r="748" ht="14.25" customHeight="1">
      <c r="J748" s="226"/>
    </row>
    <row r="749" ht="14.25" customHeight="1">
      <c r="J749" s="226"/>
    </row>
    <row r="750" ht="14.25" customHeight="1">
      <c r="J750" s="226"/>
    </row>
    <row r="751" ht="14.25" customHeight="1">
      <c r="J751" s="226"/>
    </row>
    <row r="752" ht="14.25" customHeight="1">
      <c r="J752" s="226"/>
    </row>
    <row r="753" ht="14.25" customHeight="1">
      <c r="J753" s="226"/>
    </row>
    <row r="754" ht="14.25" customHeight="1">
      <c r="J754" s="226"/>
    </row>
    <row r="755" ht="14.25" customHeight="1">
      <c r="J755" s="226"/>
    </row>
    <row r="756" ht="14.25" customHeight="1">
      <c r="J756" s="226"/>
    </row>
    <row r="757" ht="14.25" customHeight="1">
      <c r="J757" s="226"/>
    </row>
    <row r="758" ht="14.25" customHeight="1">
      <c r="J758" s="226"/>
    </row>
    <row r="759" ht="14.25" customHeight="1">
      <c r="J759" s="226"/>
    </row>
    <row r="760" ht="14.25" customHeight="1">
      <c r="J760" s="226"/>
    </row>
    <row r="761" ht="14.25" customHeight="1">
      <c r="J761" s="226"/>
    </row>
    <row r="762" ht="14.25" customHeight="1">
      <c r="J762" s="226"/>
    </row>
    <row r="763" ht="14.25" customHeight="1">
      <c r="J763" s="226"/>
    </row>
    <row r="764" ht="14.25" customHeight="1">
      <c r="J764" s="226"/>
    </row>
    <row r="765" ht="14.25" customHeight="1">
      <c r="J765" s="226"/>
    </row>
    <row r="766" ht="14.25" customHeight="1">
      <c r="J766" s="226"/>
    </row>
    <row r="767" ht="14.25" customHeight="1">
      <c r="J767" s="226"/>
    </row>
    <row r="768" ht="14.25" customHeight="1">
      <c r="J768" s="226"/>
    </row>
    <row r="769" ht="14.25" customHeight="1">
      <c r="J769" s="226"/>
    </row>
    <row r="770" ht="14.25" customHeight="1">
      <c r="J770" s="226"/>
    </row>
    <row r="771" ht="14.25" customHeight="1">
      <c r="J771" s="226"/>
    </row>
    <row r="772" ht="14.25" customHeight="1">
      <c r="J772" s="226"/>
    </row>
    <row r="773" ht="14.25" customHeight="1">
      <c r="J773" s="226"/>
    </row>
    <row r="774" ht="14.25" customHeight="1">
      <c r="J774" s="226"/>
    </row>
    <row r="775" ht="14.25" customHeight="1">
      <c r="J775" s="226"/>
    </row>
    <row r="776" ht="14.25" customHeight="1">
      <c r="J776" s="226"/>
    </row>
    <row r="777" ht="14.25" customHeight="1">
      <c r="J777" s="226"/>
    </row>
    <row r="778" ht="14.25" customHeight="1">
      <c r="J778" s="226"/>
    </row>
    <row r="779" ht="14.25" customHeight="1">
      <c r="J779" s="226"/>
    </row>
    <row r="780" ht="14.25" customHeight="1">
      <c r="J780" s="226"/>
    </row>
    <row r="781" ht="14.25" customHeight="1">
      <c r="J781" s="226"/>
    </row>
    <row r="782" ht="14.25" customHeight="1">
      <c r="J782" s="226"/>
    </row>
    <row r="783" ht="14.25" customHeight="1">
      <c r="J783" s="226"/>
    </row>
    <row r="784" ht="14.25" customHeight="1">
      <c r="J784" s="226"/>
    </row>
    <row r="785" ht="14.25" customHeight="1">
      <c r="J785" s="226"/>
    </row>
    <row r="786" ht="14.25" customHeight="1">
      <c r="J786" s="226"/>
    </row>
    <row r="787" ht="14.25" customHeight="1">
      <c r="J787" s="226"/>
    </row>
    <row r="788" ht="14.25" customHeight="1">
      <c r="J788" s="226"/>
    </row>
    <row r="789" ht="14.25" customHeight="1">
      <c r="J789" s="226"/>
    </row>
    <row r="790" ht="14.25" customHeight="1">
      <c r="J790" s="226"/>
    </row>
    <row r="791" ht="14.25" customHeight="1">
      <c r="J791" s="226"/>
    </row>
    <row r="792" ht="14.25" customHeight="1">
      <c r="J792" s="226"/>
    </row>
    <row r="793" ht="14.25" customHeight="1">
      <c r="J793" s="226"/>
    </row>
    <row r="794" ht="14.25" customHeight="1">
      <c r="J794" s="226"/>
    </row>
    <row r="795" ht="14.25" customHeight="1">
      <c r="J795" s="226"/>
    </row>
    <row r="796" ht="14.25" customHeight="1">
      <c r="J796" s="226"/>
    </row>
    <row r="797" ht="14.25" customHeight="1">
      <c r="J797" s="226"/>
    </row>
    <row r="798" ht="14.25" customHeight="1">
      <c r="J798" s="226"/>
    </row>
    <row r="799" ht="14.25" customHeight="1">
      <c r="J799" s="226"/>
    </row>
    <row r="800" ht="14.25" customHeight="1">
      <c r="J800" s="226"/>
    </row>
    <row r="801" ht="14.25" customHeight="1">
      <c r="J801" s="226"/>
    </row>
    <row r="802" ht="14.25" customHeight="1">
      <c r="J802" s="226"/>
    </row>
    <row r="803" ht="14.25" customHeight="1">
      <c r="J803" s="226"/>
    </row>
    <row r="804" ht="14.25" customHeight="1">
      <c r="J804" s="226"/>
    </row>
    <row r="805" ht="14.25" customHeight="1">
      <c r="J805" s="226"/>
    </row>
    <row r="806" ht="14.25" customHeight="1">
      <c r="J806" s="226"/>
    </row>
    <row r="807" ht="14.25" customHeight="1">
      <c r="J807" s="226"/>
    </row>
    <row r="808" ht="14.25" customHeight="1">
      <c r="J808" s="226"/>
    </row>
    <row r="809" ht="14.25" customHeight="1">
      <c r="J809" s="226"/>
    </row>
    <row r="810" ht="14.25" customHeight="1">
      <c r="J810" s="226"/>
    </row>
    <row r="811" ht="14.25" customHeight="1">
      <c r="J811" s="226"/>
    </row>
    <row r="812" ht="14.25" customHeight="1">
      <c r="J812" s="226"/>
    </row>
    <row r="813" ht="14.25" customHeight="1">
      <c r="J813" s="226"/>
    </row>
    <row r="814" ht="14.25" customHeight="1">
      <c r="J814" s="226"/>
    </row>
    <row r="815" ht="14.25" customHeight="1">
      <c r="J815" s="226"/>
    </row>
    <row r="816" ht="14.25" customHeight="1">
      <c r="J816" s="226"/>
    </row>
    <row r="817" ht="14.25" customHeight="1">
      <c r="J817" s="226"/>
    </row>
    <row r="818" ht="14.25" customHeight="1">
      <c r="J818" s="226"/>
    </row>
    <row r="819" ht="14.25" customHeight="1">
      <c r="J819" s="226"/>
    </row>
    <row r="820" ht="14.25" customHeight="1">
      <c r="J820" s="226"/>
    </row>
    <row r="821" ht="14.25" customHeight="1">
      <c r="J821" s="226"/>
    </row>
    <row r="822" ht="14.25" customHeight="1">
      <c r="J822" s="226"/>
    </row>
    <row r="823" ht="14.25" customHeight="1">
      <c r="J823" s="226"/>
    </row>
    <row r="824" ht="14.25" customHeight="1">
      <c r="J824" s="226"/>
    </row>
    <row r="825" ht="14.25" customHeight="1">
      <c r="J825" s="226"/>
    </row>
    <row r="826" ht="14.25" customHeight="1">
      <c r="J826" s="226"/>
    </row>
    <row r="827" ht="14.25" customHeight="1">
      <c r="J827" s="226"/>
    </row>
    <row r="828" ht="14.25" customHeight="1">
      <c r="J828" s="226"/>
    </row>
    <row r="829" ht="14.25" customHeight="1">
      <c r="J829" s="226"/>
    </row>
    <row r="830" ht="14.25" customHeight="1">
      <c r="J830" s="226"/>
    </row>
    <row r="831" ht="14.25" customHeight="1">
      <c r="J831" s="226"/>
    </row>
    <row r="832" ht="14.25" customHeight="1">
      <c r="J832" s="226"/>
    </row>
    <row r="833" ht="14.25" customHeight="1">
      <c r="J833" s="226"/>
    </row>
    <row r="834" ht="14.25" customHeight="1">
      <c r="J834" s="226"/>
    </row>
    <row r="835" ht="14.25" customHeight="1">
      <c r="J835" s="226"/>
    </row>
    <row r="836" ht="14.25" customHeight="1">
      <c r="J836" s="226"/>
    </row>
    <row r="837" ht="14.25" customHeight="1">
      <c r="J837" s="226"/>
    </row>
    <row r="838" ht="14.25" customHeight="1">
      <c r="J838" s="226"/>
    </row>
    <row r="839" ht="14.25" customHeight="1">
      <c r="J839" s="226"/>
    </row>
    <row r="840" ht="14.25" customHeight="1">
      <c r="J840" s="226"/>
    </row>
    <row r="841" ht="14.25" customHeight="1">
      <c r="J841" s="226"/>
    </row>
    <row r="842" ht="14.25" customHeight="1">
      <c r="J842" s="226"/>
    </row>
    <row r="843" ht="14.25" customHeight="1">
      <c r="J843" s="226"/>
    </row>
    <row r="844" ht="14.25" customHeight="1">
      <c r="J844" s="226"/>
    </row>
    <row r="845" ht="14.25" customHeight="1">
      <c r="J845" s="226"/>
    </row>
    <row r="846" ht="14.25" customHeight="1">
      <c r="J846" s="226"/>
    </row>
    <row r="847" ht="14.25" customHeight="1">
      <c r="J847" s="226"/>
    </row>
    <row r="848" ht="14.25" customHeight="1">
      <c r="J848" s="226"/>
    </row>
    <row r="849" ht="14.25" customHeight="1">
      <c r="J849" s="226"/>
    </row>
    <row r="850" ht="14.25" customHeight="1">
      <c r="J850" s="226"/>
    </row>
    <row r="851" ht="14.25" customHeight="1">
      <c r="J851" s="226"/>
    </row>
    <row r="852" ht="14.25" customHeight="1">
      <c r="J852" s="226"/>
    </row>
    <row r="853" ht="14.25" customHeight="1">
      <c r="J853" s="226"/>
    </row>
    <row r="854" ht="14.25" customHeight="1">
      <c r="J854" s="226"/>
    </row>
    <row r="855" ht="14.25" customHeight="1">
      <c r="J855" s="226"/>
    </row>
    <row r="856" ht="14.25" customHeight="1">
      <c r="J856" s="226"/>
    </row>
    <row r="857" ht="14.25" customHeight="1">
      <c r="J857" s="226"/>
    </row>
    <row r="858" ht="14.25" customHeight="1">
      <c r="J858" s="226"/>
    </row>
    <row r="859" ht="14.25" customHeight="1">
      <c r="J859" s="226"/>
    </row>
    <row r="860" ht="14.25" customHeight="1">
      <c r="J860" s="226"/>
    </row>
    <row r="861" ht="14.25" customHeight="1">
      <c r="J861" s="226"/>
    </row>
    <row r="862" ht="14.25" customHeight="1">
      <c r="J862" s="226"/>
    </row>
    <row r="863" ht="14.25" customHeight="1">
      <c r="J863" s="226"/>
    </row>
    <row r="864" ht="14.25" customHeight="1">
      <c r="J864" s="226"/>
    </row>
    <row r="865" ht="14.25" customHeight="1">
      <c r="J865" s="226"/>
    </row>
    <row r="866" ht="14.25" customHeight="1">
      <c r="J866" s="226"/>
    </row>
    <row r="867" ht="14.25" customHeight="1">
      <c r="J867" s="226"/>
    </row>
    <row r="868" ht="14.25" customHeight="1">
      <c r="J868" s="226"/>
    </row>
    <row r="869" ht="14.25" customHeight="1">
      <c r="J869" s="226"/>
    </row>
    <row r="870" ht="14.25" customHeight="1">
      <c r="J870" s="226"/>
    </row>
    <row r="871" ht="14.25" customHeight="1">
      <c r="J871" s="226"/>
    </row>
    <row r="872" ht="14.25" customHeight="1">
      <c r="J872" s="226"/>
    </row>
    <row r="873" ht="14.25" customHeight="1">
      <c r="J873" s="226"/>
    </row>
    <row r="874" ht="14.25" customHeight="1">
      <c r="J874" s="226"/>
    </row>
    <row r="875" ht="14.25" customHeight="1">
      <c r="J875" s="226"/>
    </row>
    <row r="876" ht="14.25" customHeight="1">
      <c r="J876" s="226"/>
    </row>
    <row r="877" ht="14.25" customHeight="1">
      <c r="J877" s="226"/>
    </row>
    <row r="878">
      <c r="J878" s="226"/>
    </row>
    <row r="879">
      <c r="J879" s="226"/>
    </row>
    <row r="880">
      <c r="J880" s="226"/>
    </row>
    <row r="881">
      <c r="J881" s="226"/>
    </row>
    <row r="882">
      <c r="J882" s="226"/>
    </row>
    <row r="883">
      <c r="J883" s="226"/>
    </row>
    <row r="884">
      <c r="J884" s="226"/>
    </row>
    <row r="885">
      <c r="J885" s="226"/>
    </row>
    <row r="886">
      <c r="J886" s="226"/>
    </row>
    <row r="887">
      <c r="J887" s="226"/>
    </row>
    <row r="888">
      <c r="J888" s="226"/>
    </row>
    <row r="889">
      <c r="J889" s="226"/>
    </row>
    <row r="890">
      <c r="J890" s="226"/>
    </row>
    <row r="891">
      <c r="J891" s="226"/>
    </row>
    <row r="892">
      <c r="J892" s="226"/>
    </row>
    <row r="893">
      <c r="J893" s="226"/>
    </row>
    <row r="894">
      <c r="J894" s="226"/>
    </row>
    <row r="895">
      <c r="J895" s="226"/>
    </row>
    <row r="896">
      <c r="J896" s="226"/>
    </row>
    <row r="897">
      <c r="J897" s="226"/>
    </row>
    <row r="898">
      <c r="J898" s="226"/>
    </row>
    <row r="899">
      <c r="J899" s="226"/>
    </row>
    <row r="900">
      <c r="J900" s="226"/>
    </row>
    <row r="901">
      <c r="J901" s="226"/>
    </row>
    <row r="902">
      <c r="J902" s="226"/>
    </row>
    <row r="903">
      <c r="J903" s="226"/>
    </row>
    <row r="904">
      <c r="J904" s="226"/>
    </row>
    <row r="905">
      <c r="J905" s="226"/>
    </row>
    <row r="906">
      <c r="J906" s="226"/>
    </row>
    <row r="907">
      <c r="J907" s="226"/>
    </row>
    <row r="908">
      <c r="J908" s="226"/>
    </row>
    <row r="909">
      <c r="J909" s="226"/>
    </row>
    <row r="910">
      <c r="J910" s="226"/>
    </row>
    <row r="911">
      <c r="J911" s="226"/>
    </row>
    <row r="912">
      <c r="J912" s="226"/>
    </row>
    <row r="913">
      <c r="J913" s="226"/>
    </row>
    <row r="914">
      <c r="J914" s="226"/>
    </row>
    <row r="915">
      <c r="J915" s="226"/>
    </row>
    <row r="916">
      <c r="J916" s="226"/>
    </row>
    <row r="917">
      <c r="J917" s="226"/>
    </row>
    <row r="918">
      <c r="J918" s="226"/>
    </row>
    <row r="919">
      <c r="J919" s="226"/>
    </row>
    <row r="920">
      <c r="J920" s="226"/>
    </row>
    <row r="921">
      <c r="J921" s="226"/>
    </row>
    <row r="922">
      <c r="J922" s="226"/>
    </row>
    <row r="923">
      <c r="J923" s="226"/>
    </row>
    <row r="924">
      <c r="J924" s="226"/>
    </row>
    <row r="925">
      <c r="J925" s="226"/>
    </row>
    <row r="926">
      <c r="J926" s="226"/>
    </row>
    <row r="927">
      <c r="J927" s="226"/>
    </row>
    <row r="928">
      <c r="J928" s="226"/>
    </row>
    <row r="929">
      <c r="J929" s="226"/>
    </row>
    <row r="930">
      <c r="J930" s="226"/>
    </row>
    <row r="931">
      <c r="J931" s="226"/>
    </row>
    <row r="932">
      <c r="J932" s="226"/>
    </row>
    <row r="933">
      <c r="J933" s="226"/>
    </row>
    <row r="934">
      <c r="J934" s="226"/>
    </row>
    <row r="935">
      <c r="J935" s="226"/>
    </row>
    <row r="936">
      <c r="J936" s="226"/>
    </row>
    <row r="937">
      <c r="J937" s="226"/>
    </row>
    <row r="938">
      <c r="J938" s="226"/>
    </row>
    <row r="939">
      <c r="J939" s="226"/>
    </row>
    <row r="940">
      <c r="J940" s="226"/>
    </row>
    <row r="941">
      <c r="J941" s="226"/>
    </row>
    <row r="942">
      <c r="J942" s="226"/>
    </row>
    <row r="943">
      <c r="J943" s="226"/>
    </row>
    <row r="944">
      <c r="J944" s="226"/>
    </row>
    <row r="945">
      <c r="J945" s="226"/>
    </row>
    <row r="946">
      <c r="J946" s="226"/>
    </row>
    <row r="947">
      <c r="J947" s="226"/>
    </row>
    <row r="948">
      <c r="J948" s="226"/>
    </row>
    <row r="949">
      <c r="J949" s="226"/>
    </row>
    <row r="950">
      <c r="J950" s="226"/>
    </row>
    <row r="951">
      <c r="J951" s="226"/>
    </row>
    <row r="952">
      <c r="J952" s="226"/>
    </row>
    <row r="953">
      <c r="J953" s="226"/>
    </row>
    <row r="954">
      <c r="J954" s="226"/>
    </row>
    <row r="955">
      <c r="J955" s="226"/>
    </row>
    <row r="956">
      <c r="J956" s="226"/>
    </row>
    <row r="957">
      <c r="J957" s="226"/>
    </row>
    <row r="958">
      <c r="J958" s="226"/>
    </row>
    <row r="959">
      <c r="J959" s="226"/>
    </row>
    <row r="960">
      <c r="J960" s="226"/>
    </row>
    <row r="961">
      <c r="J961" s="226"/>
    </row>
    <row r="962">
      <c r="J962" s="226"/>
    </row>
    <row r="963">
      <c r="J963" s="226"/>
    </row>
    <row r="964">
      <c r="J964" s="226"/>
    </row>
    <row r="965">
      <c r="J965" s="226"/>
    </row>
    <row r="966">
      <c r="J966" s="226"/>
    </row>
    <row r="967">
      <c r="J967" s="226"/>
    </row>
    <row r="968">
      <c r="J968" s="226"/>
    </row>
    <row r="969">
      <c r="J969" s="226"/>
    </row>
    <row r="970">
      <c r="J970" s="226"/>
    </row>
    <row r="971">
      <c r="J971" s="226"/>
    </row>
    <row r="972">
      <c r="J972" s="226"/>
    </row>
    <row r="973">
      <c r="J973" s="226"/>
    </row>
    <row r="974">
      <c r="J974" s="226"/>
    </row>
    <row r="975">
      <c r="J975" s="226"/>
    </row>
    <row r="976">
      <c r="J976" s="226"/>
    </row>
    <row r="977">
      <c r="J977" s="226"/>
    </row>
    <row r="978">
      <c r="J978" s="226"/>
    </row>
    <row r="979">
      <c r="J979" s="226"/>
    </row>
    <row r="980">
      <c r="J980" s="226"/>
    </row>
    <row r="981">
      <c r="J981" s="226"/>
    </row>
    <row r="982">
      <c r="J982" s="226"/>
    </row>
    <row r="983">
      <c r="J983" s="226"/>
    </row>
    <row r="984">
      <c r="J984" s="226"/>
    </row>
    <row r="985">
      <c r="J985" s="226"/>
    </row>
    <row r="986">
      <c r="J986" s="226"/>
    </row>
    <row r="987">
      <c r="J987" s="226"/>
    </row>
    <row r="988">
      <c r="J988" s="226"/>
    </row>
    <row r="989">
      <c r="J989" s="226"/>
    </row>
    <row r="990">
      <c r="J990" s="226"/>
    </row>
    <row r="991">
      <c r="J991" s="226"/>
    </row>
    <row r="992">
      <c r="J992" s="226"/>
    </row>
    <row r="993">
      <c r="J993" s="226"/>
    </row>
    <row r="994">
      <c r="J994" s="226"/>
    </row>
    <row r="995">
      <c r="J995" s="226"/>
    </row>
    <row r="996">
      <c r="J996" s="226"/>
    </row>
    <row r="997">
      <c r="J997" s="226"/>
    </row>
    <row r="998">
      <c r="J998" s="226"/>
    </row>
    <row r="999">
      <c r="J999" s="226"/>
    </row>
    <row r="1000">
      <c r="J1000" s="226"/>
    </row>
    <row r="1001" ht="15.75" customHeight="1">
      <c r="J1001" s="226"/>
    </row>
  </sheetData>
  <mergeCells count="17">
    <mergeCell ref="A1:K1"/>
    <mergeCell ref="A2:K2"/>
    <mergeCell ref="A3:K3"/>
    <mergeCell ref="A4:K4"/>
    <mergeCell ref="A6:K6"/>
    <mergeCell ref="A7:D7"/>
    <mergeCell ref="E7:K7"/>
    <mergeCell ref="D10:D11"/>
    <mergeCell ref="J10:J11"/>
    <mergeCell ref="A8:D8"/>
    <mergeCell ref="E8:K8"/>
    <mergeCell ref="A9:D9"/>
    <mergeCell ref="E9:K9"/>
    <mergeCell ref="A10:A11"/>
    <mergeCell ref="B10:B11"/>
    <mergeCell ref="C10:C11"/>
    <mergeCell ref="K10:K11"/>
  </mergeCells>
  <printOptions/>
  <pageMargins bottom="0.7086614173228347" footer="0.0" header="0.0" left="0.31496062992125984" right="0.31496062992125984" top="0.7086614173228347"/>
  <pageSetup paperSize="9"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3.0"/>
    <col customWidth="1" min="3" max="3" width="31.13"/>
    <col customWidth="1" min="4" max="4" width="20.75"/>
    <col customWidth="1" min="5" max="5" width="8.75"/>
    <col customWidth="1" min="6" max="7" width="5.63"/>
    <col customWidth="1" min="8" max="8" width="8.5"/>
    <col customWidth="1" min="9" max="9" width="17.88"/>
    <col customWidth="1" min="10" max="10" width="14.25"/>
    <col customWidth="1" min="11" max="11" width="19.63"/>
    <col customWidth="1" min="12" max="28" width="9.0"/>
  </cols>
  <sheetData>
    <row r="1" ht="14.25" customHeight="1">
      <c r="A1" s="227" t="str">
        <f>"PEMBOBOTAN NILAI ASESMEN "&amp;'Matriks Asesmen'!B2</f>
        <v>PEMBOBOTAN NILAI ASESMEN CPMK A</v>
      </c>
      <c r="B1" s="50"/>
      <c r="C1" s="50"/>
      <c r="D1" s="50"/>
      <c r="E1" s="50"/>
      <c r="F1" s="50"/>
      <c r="G1" s="50"/>
      <c r="H1" s="50"/>
      <c r="I1" s="50"/>
      <c r="J1" s="50"/>
      <c r="K1" s="9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</row>
    <row r="2" ht="14.25" customHeight="1">
      <c r="A2" s="229" t="str">
        <f>"Isikan bobot nilai tiap Asesmen "&amp;M1&amp;". Jumlah total bobot nilai dari seluruh asesmen harus sama dengan bobot nilai "&amp;M1</f>
        <v>Isikan bobot nilai tiap Asesmen . Jumlah total bobot nilai dari seluruh asesmen harus sama dengan bobot nilai </v>
      </c>
      <c r="B2" s="72"/>
      <c r="C2" s="72"/>
      <c r="D2" s="72"/>
      <c r="E2" s="72"/>
      <c r="F2" s="72"/>
      <c r="G2" s="72"/>
      <c r="H2" s="72"/>
      <c r="I2" s="72"/>
      <c r="J2" s="72"/>
      <c r="K2" s="130"/>
      <c r="L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</row>
    <row r="3" ht="12.75" customHeight="1">
      <c r="A3" s="230" t="str">
        <f>"Bobot "&amp;'Matriks Asesmen'!B2&amp;" terhadap total jumlah seluruh CPMK:"</f>
        <v>Bobot CPMK A terhadap total jumlah seluruh CPMK:</v>
      </c>
      <c r="B3" s="72"/>
      <c r="C3" s="72"/>
      <c r="D3" s="72"/>
      <c r="E3" s="72"/>
      <c r="F3" s="72"/>
      <c r="G3" s="72"/>
      <c r="H3" s="72"/>
      <c r="I3" s="72"/>
      <c r="J3" s="37"/>
      <c r="K3" s="231">
        <f>SUM(K4:K8)</f>
        <v>0.3</v>
      </c>
      <c r="L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</row>
    <row r="4" ht="12.75" customHeight="1">
      <c r="A4" s="230" t="s">
        <v>206</v>
      </c>
      <c r="B4" s="72"/>
      <c r="C4" s="72"/>
      <c r="D4" s="72"/>
      <c r="E4" s="72"/>
      <c r="F4" s="37"/>
      <c r="G4" s="3"/>
      <c r="H4" s="232" t="str">
        <f>'Matriks Asesmen'!A4</f>
        <v>UTS</v>
      </c>
      <c r="I4" s="72"/>
      <c r="J4" s="37"/>
      <c r="K4" s="231">
        <f>'Matriks Asesmen'!B4</f>
        <v>0.1</v>
      </c>
      <c r="L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</row>
    <row r="5" ht="12.75" customHeight="1">
      <c r="A5" s="230" t="s">
        <v>207</v>
      </c>
      <c r="B5" s="72"/>
      <c r="C5" s="72"/>
      <c r="D5" s="72"/>
      <c r="E5" s="72"/>
      <c r="F5" s="37"/>
      <c r="G5" s="3"/>
      <c r="H5" s="232" t="str">
        <f>'Matriks Asesmen'!A5</f>
        <v>UAS</v>
      </c>
      <c r="I5" s="72"/>
      <c r="J5" s="37"/>
      <c r="K5" s="231">
        <f>'Matriks Asesmen'!B5</f>
        <v>0.1</v>
      </c>
      <c r="L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</row>
    <row r="6" ht="12.75" customHeight="1">
      <c r="A6" s="230" t="s">
        <v>208</v>
      </c>
      <c r="B6" s="72"/>
      <c r="C6" s="72"/>
      <c r="D6" s="72"/>
      <c r="E6" s="72"/>
      <c r="F6" s="37"/>
      <c r="G6" s="3"/>
      <c r="H6" s="232" t="str">
        <f>'Matriks Asesmen'!A6</f>
        <v>Keaktifan</v>
      </c>
      <c r="I6" s="72"/>
      <c r="J6" s="37"/>
      <c r="K6" s="231">
        <f>'Matriks Asesmen'!B6</f>
        <v>0.05</v>
      </c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</row>
    <row r="7" ht="12.75" customHeight="1">
      <c r="A7" s="230" t="s">
        <v>209</v>
      </c>
      <c r="B7" s="72"/>
      <c r="C7" s="72"/>
      <c r="D7" s="72"/>
      <c r="E7" s="72"/>
      <c r="F7" s="37"/>
      <c r="G7" s="3"/>
      <c r="H7" s="232" t="str">
        <f>'Matriks Asesmen'!A7</f>
        <v>Tugas 1</v>
      </c>
      <c r="I7" s="72"/>
      <c r="J7" s="37"/>
      <c r="K7" s="231">
        <f>'Matriks Asesmen'!B7</f>
        <v>0.05</v>
      </c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</row>
    <row r="8" ht="12.75" customHeight="1">
      <c r="A8" s="230" t="s">
        <v>210</v>
      </c>
      <c r="B8" s="72"/>
      <c r="C8" s="72"/>
      <c r="D8" s="72"/>
      <c r="E8" s="72"/>
      <c r="F8" s="37"/>
      <c r="G8" s="3"/>
      <c r="H8" s="232" t="str">
        <f>'Matriks Asesmen'!A8</f>
        <v>Tugas 2</v>
      </c>
      <c r="I8" s="72"/>
      <c r="J8" s="37"/>
      <c r="K8" s="231" t="str">
        <f>'Matriks Asesmen'!B8</f>
        <v/>
      </c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</row>
    <row r="9" ht="12.75" customHeight="1">
      <c r="A9" s="230" t="s">
        <v>211</v>
      </c>
      <c r="B9" s="72"/>
      <c r="C9" s="72"/>
      <c r="D9" s="72"/>
      <c r="E9" s="72"/>
      <c r="F9" s="37"/>
      <c r="G9" s="3"/>
      <c r="H9" s="232" t="str">
        <f>'Matriks Asesmen'!A9</f>
        <v>Tugas 3</v>
      </c>
      <c r="I9" s="72"/>
      <c r="J9" s="37"/>
      <c r="K9" s="231" t="str">
        <f>'Matriks Asesmen'!B9</f>
        <v/>
      </c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</row>
    <row r="10" ht="12.75" customHeight="1">
      <c r="A10" s="230" t="s">
        <v>212</v>
      </c>
      <c r="B10" s="72"/>
      <c r="C10" s="72"/>
      <c r="D10" s="72"/>
      <c r="E10" s="72"/>
      <c r="F10" s="37"/>
      <c r="G10" s="3"/>
      <c r="H10" s="232" t="str">
        <f>'Matriks Asesmen'!A10</f>
        <v>Tugas 4</v>
      </c>
      <c r="I10" s="72"/>
      <c r="J10" s="37"/>
      <c r="K10" s="231" t="str">
        <f>'Matriks Asesmen'!B10</f>
        <v/>
      </c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</row>
    <row r="11" ht="12.75" customHeight="1">
      <c r="A11" s="230" t="s">
        <v>213</v>
      </c>
      <c r="B11" s="72"/>
      <c r="C11" s="72"/>
      <c r="D11" s="72"/>
      <c r="E11" s="72"/>
      <c r="F11" s="37"/>
      <c r="G11" s="209"/>
      <c r="H11" s="232" t="str">
        <f>'Matriks Asesmen'!A11</f>
        <v>(bentuk penilaian lainnya)</v>
      </c>
      <c r="I11" s="72"/>
      <c r="J11" s="37"/>
      <c r="K11" s="231" t="str">
        <f>'Matriks Asesmen'!B11</f>
        <v/>
      </c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  <c r="AB11" s="228"/>
    </row>
    <row r="12" ht="12.75" customHeight="1">
      <c r="A12" s="233" t="s">
        <v>214</v>
      </c>
      <c r="B12" s="76"/>
      <c r="C12" s="76"/>
      <c r="D12" s="76"/>
      <c r="E12" s="76"/>
      <c r="F12" s="77"/>
      <c r="G12" s="209"/>
      <c r="H12" s="232" t="str">
        <f>'Matriks Asesmen'!A12</f>
        <v>(bentuk penilaian lainnya)</v>
      </c>
      <c r="I12" s="72"/>
      <c r="J12" s="37"/>
      <c r="K12" s="231" t="str">
        <f>'Matriks Asesmen'!B12</f>
        <v/>
      </c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</row>
    <row r="13" ht="12.75" customHeight="1">
      <c r="A13" s="234" t="s">
        <v>215</v>
      </c>
      <c r="B13" s="72"/>
      <c r="C13" s="72"/>
      <c r="D13" s="72"/>
      <c r="E13" s="72"/>
      <c r="F13" s="37"/>
      <c r="G13" s="3"/>
      <c r="H13" s="232" t="str">
        <f>'Matriks Asesmen'!A13</f>
        <v>(bentuk penilaian lainnya)</v>
      </c>
      <c r="I13" s="72"/>
      <c r="J13" s="37"/>
      <c r="K13" s="231" t="str">
        <f>'Matriks Asesmen'!B13</f>
        <v/>
      </c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</row>
    <row r="14" ht="12.75" customHeight="1">
      <c r="A14" s="228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</row>
    <row r="15" ht="20.25" customHeight="1">
      <c r="A15" s="235" t="str">
        <f>"ASESMEN CAPAIAN PEMBELAJARAN "&amp;'Matriks Asesmen'!B2</f>
        <v>ASESMEN CAPAIAN PEMBELAJARAN CPMK A</v>
      </c>
      <c r="B15" s="72"/>
      <c r="C15" s="72"/>
      <c r="D15" s="72"/>
      <c r="E15" s="72"/>
      <c r="F15" s="72"/>
      <c r="G15" s="72"/>
      <c r="H15" s="72"/>
      <c r="I15" s="72"/>
      <c r="J15" s="72"/>
      <c r="K15" s="130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</row>
    <row r="16" ht="12.75" customHeight="1">
      <c r="A16" s="236" t="s">
        <v>82</v>
      </c>
      <c r="B16" s="236" t="s">
        <v>83</v>
      </c>
      <c r="C16" s="236" t="s">
        <v>84</v>
      </c>
      <c r="D16" s="237" t="str">
        <f>'7.Rekap Nilai'!D10</f>
        <v>Jumlah Minimal Presensi</v>
      </c>
      <c r="E16" s="237" t="str">
        <f>'7.Rekap Nilai'!E10</f>
        <v>UTS</v>
      </c>
      <c r="F16" s="237" t="str">
        <f>'7.Rekap Nilai'!F10</f>
        <v>UAS</v>
      </c>
      <c r="G16" s="237" t="str">
        <f>'7.Rekap Nilai'!G10</f>
        <v>Keaktifan</v>
      </c>
      <c r="H16" s="237" t="str">
        <f>'7.Rekap Nilai'!H10</f>
        <v>Tugas 1</v>
      </c>
      <c r="I16" s="237" t="str">
        <f>'7.Rekap Nilai'!I10</f>
        <v>Tugas 2</v>
      </c>
      <c r="J16" s="238" t="s">
        <v>216</v>
      </c>
      <c r="K16" s="238" t="s">
        <v>217</v>
      </c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</row>
    <row r="17" ht="12.75" customHeight="1">
      <c r="A17" s="239">
        <v>1.0</v>
      </c>
      <c r="B17" s="240" t="str">
        <f>'Master Data'!B21</f>
        <v/>
      </c>
      <c r="C17" s="240" t="str">
        <f>'Master Data'!C21</f>
        <v/>
      </c>
      <c r="D17" s="241" t="str">
        <f>'7.Rekap Nilai'!D12</f>
        <v>TIDAK BISA UAS</v>
      </c>
      <c r="E17" s="242">
        <f>'7.Rekap Nilai'!E12</f>
        <v>48.3</v>
      </c>
      <c r="F17" s="242">
        <f>'7.Rekap Nilai'!F12</f>
        <v>70</v>
      </c>
      <c r="G17" s="242">
        <f>'7.Rekap Nilai'!G12</f>
        <v>40</v>
      </c>
      <c r="H17" s="242">
        <f>'7.Rekap Nilai'!H12</f>
        <v>75</v>
      </c>
      <c r="I17" s="242">
        <f>'7.Rekap Nilai'!I12</f>
        <v>85</v>
      </c>
      <c r="J17" s="242">
        <f t="shared" ref="J17:J48" si="1">(E17*$K$4+F17*$K$5+IF(D17="OK",G17*$K$7,0)+H17*$K$6+I17*$K$8)/$K$3</f>
        <v>51.93333333</v>
      </c>
      <c r="K17" s="239" t="str">
        <f t="shared" ref="K17:K48" si="2">IF(J17&gt;=55,"LULUS ","TIDAK LULUS ")</f>
        <v>TIDAK LULUS </v>
      </c>
      <c r="L17" s="228"/>
      <c r="M17" s="243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</row>
    <row r="18" ht="12.75" customHeight="1">
      <c r="A18" s="239">
        <v>2.0</v>
      </c>
      <c r="B18" s="240" t="str">
        <f>'Master Data'!B22</f>
        <v/>
      </c>
      <c r="C18" s="240" t="str">
        <f>'Master Data'!C22</f>
        <v/>
      </c>
      <c r="D18" s="241" t="str">
        <f>'7.Rekap Nilai'!D13</f>
        <v>OK</v>
      </c>
      <c r="E18" s="242">
        <f>'7.Rekap Nilai'!E13</f>
        <v>80</v>
      </c>
      <c r="F18" s="242">
        <f>'7.Rekap Nilai'!F13</f>
        <v>75</v>
      </c>
      <c r="G18" s="242">
        <f>'7.Rekap Nilai'!G13</f>
        <v>55</v>
      </c>
      <c r="H18" s="242">
        <f>'7.Rekap Nilai'!H13</f>
        <v>80</v>
      </c>
      <c r="I18" s="242">
        <f>'7.Rekap Nilai'!I13</f>
        <v>87</v>
      </c>
      <c r="J18" s="242">
        <f t="shared" si="1"/>
        <v>74.16666667</v>
      </c>
      <c r="K18" s="239" t="str">
        <f t="shared" si="2"/>
        <v>LULUS </v>
      </c>
      <c r="L18" s="228"/>
      <c r="M18" s="243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</row>
    <row r="19" ht="12.75" customHeight="1">
      <c r="A19" s="239">
        <v>3.0</v>
      </c>
      <c r="B19" s="240" t="str">
        <f>'Master Data'!B23</f>
        <v/>
      </c>
      <c r="C19" s="240" t="str">
        <f>'Master Data'!C23</f>
        <v/>
      </c>
      <c r="D19" s="241" t="str">
        <f>'7.Rekap Nilai'!D14</f>
        <v>OK</v>
      </c>
      <c r="E19" s="242">
        <f>'7.Rekap Nilai'!E14</f>
        <v>56.3</v>
      </c>
      <c r="F19" s="242">
        <f>'7.Rekap Nilai'!F14</f>
        <v>46</v>
      </c>
      <c r="G19" s="242">
        <f>'7.Rekap Nilai'!G14</f>
        <v>47</v>
      </c>
      <c r="H19" s="242">
        <f>'7.Rekap Nilai'!H14</f>
        <v>80</v>
      </c>
      <c r="I19" s="242">
        <f>'7.Rekap Nilai'!I14</f>
        <v>85</v>
      </c>
      <c r="J19" s="242">
        <f t="shared" si="1"/>
        <v>55.26666667</v>
      </c>
      <c r="K19" s="239" t="str">
        <f t="shared" si="2"/>
        <v>LULUS </v>
      </c>
      <c r="L19" s="228"/>
      <c r="M19" s="243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</row>
    <row r="20" ht="12.75" customHeight="1">
      <c r="A20" s="239">
        <v>4.0</v>
      </c>
      <c r="B20" s="240" t="str">
        <f>'Master Data'!B24</f>
        <v/>
      </c>
      <c r="C20" s="240" t="str">
        <f>'Master Data'!C24</f>
        <v/>
      </c>
      <c r="D20" s="241" t="str">
        <f>'7.Rekap Nilai'!D15</f>
        <v>OK</v>
      </c>
      <c r="E20" s="242">
        <f>'7.Rekap Nilai'!E15</f>
        <v>75</v>
      </c>
      <c r="F20" s="242">
        <f>'7.Rekap Nilai'!F15</f>
        <v>75</v>
      </c>
      <c r="G20" s="242">
        <f>'7.Rekap Nilai'!G15</f>
        <v>60</v>
      </c>
      <c r="H20" s="242">
        <f>'7.Rekap Nilai'!H15</f>
        <v>80</v>
      </c>
      <c r="I20" s="242">
        <f>'7.Rekap Nilai'!I15</f>
        <v>85</v>
      </c>
      <c r="J20" s="242">
        <f t="shared" si="1"/>
        <v>73.33333333</v>
      </c>
      <c r="K20" s="239" t="str">
        <f t="shared" si="2"/>
        <v>LULUS </v>
      </c>
      <c r="L20" s="228"/>
      <c r="M20" s="243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</row>
    <row r="21" ht="12.75" customHeight="1">
      <c r="A21" s="239">
        <v>5.0</v>
      </c>
      <c r="B21" s="240" t="str">
        <f>'Master Data'!B25</f>
        <v/>
      </c>
      <c r="C21" s="240" t="str">
        <f>'Master Data'!C25</f>
        <v/>
      </c>
      <c r="D21" s="241" t="str">
        <f>'7.Rekap Nilai'!D16</f>
        <v>OK</v>
      </c>
      <c r="E21" s="242">
        <f>'7.Rekap Nilai'!E16</f>
        <v>82.6</v>
      </c>
      <c r="F21" s="242">
        <f>'7.Rekap Nilai'!F16</f>
        <v>80</v>
      </c>
      <c r="G21" s="242">
        <f>'7.Rekap Nilai'!G16</f>
        <v>52</v>
      </c>
      <c r="H21" s="242">
        <f>'7.Rekap Nilai'!H16</f>
        <v>80</v>
      </c>
      <c r="I21" s="242">
        <f>'7.Rekap Nilai'!I16</f>
        <v>90</v>
      </c>
      <c r="J21" s="242">
        <f t="shared" si="1"/>
        <v>76.2</v>
      </c>
      <c r="K21" s="239" t="str">
        <f t="shared" si="2"/>
        <v>LULUS </v>
      </c>
      <c r="L21" s="228"/>
      <c r="M21" s="243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</row>
    <row r="22" ht="12.75" customHeight="1">
      <c r="A22" s="239">
        <v>6.0</v>
      </c>
      <c r="B22" s="240" t="str">
        <f>'Master Data'!B26</f>
        <v/>
      </c>
      <c r="C22" s="240" t="str">
        <f>'Master Data'!C26</f>
        <v/>
      </c>
      <c r="D22" s="241" t="str">
        <f>'7.Rekap Nilai'!D17</f>
        <v>OK</v>
      </c>
      <c r="E22" s="242">
        <f>'7.Rekap Nilai'!E17</f>
        <v>75</v>
      </c>
      <c r="F22" s="242">
        <f>'7.Rekap Nilai'!F17</f>
        <v>75</v>
      </c>
      <c r="G22" s="242">
        <f>'7.Rekap Nilai'!G17</f>
        <v>65</v>
      </c>
      <c r="H22" s="242">
        <f>'7.Rekap Nilai'!H17</f>
        <v>80</v>
      </c>
      <c r="I22" s="242">
        <f>'7.Rekap Nilai'!I17</f>
        <v>85</v>
      </c>
      <c r="J22" s="242">
        <f t="shared" si="1"/>
        <v>74.16666667</v>
      </c>
      <c r="K22" s="239" t="str">
        <f t="shared" si="2"/>
        <v>LULUS </v>
      </c>
      <c r="L22" s="228"/>
      <c r="M22" s="243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</row>
    <row r="23" ht="12.75" customHeight="1">
      <c r="A23" s="239">
        <v>7.0</v>
      </c>
      <c r="B23" s="240" t="str">
        <f>'Master Data'!B27</f>
        <v/>
      </c>
      <c r="C23" s="240" t="str">
        <f>'Master Data'!C27</f>
        <v/>
      </c>
      <c r="D23" s="241" t="str">
        <f>'7.Rekap Nilai'!D18</f>
        <v>OK</v>
      </c>
      <c r="E23" s="242">
        <f>'7.Rekap Nilai'!E18</f>
        <v>56.6</v>
      </c>
      <c r="F23" s="242">
        <f>'7.Rekap Nilai'!F18</f>
        <v>80</v>
      </c>
      <c r="G23" s="242">
        <f>'7.Rekap Nilai'!G18</f>
        <v>55</v>
      </c>
      <c r="H23" s="242">
        <f>'7.Rekap Nilai'!H18</f>
        <v>80</v>
      </c>
      <c r="I23" s="242">
        <f>'7.Rekap Nilai'!I18</f>
        <v>87</v>
      </c>
      <c r="J23" s="242">
        <f t="shared" si="1"/>
        <v>68.03333333</v>
      </c>
      <c r="K23" s="239" t="str">
        <f t="shared" si="2"/>
        <v>LULUS </v>
      </c>
      <c r="L23" s="228"/>
      <c r="M23" s="243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</row>
    <row r="24" ht="12.75" customHeight="1">
      <c r="A24" s="239">
        <v>8.0</v>
      </c>
      <c r="B24" s="240" t="str">
        <f>'Master Data'!B28</f>
        <v/>
      </c>
      <c r="C24" s="240" t="str">
        <f>'Master Data'!C28</f>
        <v/>
      </c>
      <c r="D24" s="241" t="str">
        <f>'7.Rekap Nilai'!D19</f>
        <v>OK</v>
      </c>
      <c r="E24" s="242">
        <f>'7.Rekap Nilai'!E19</f>
        <v>83.3</v>
      </c>
      <c r="F24" s="242">
        <f>'7.Rekap Nilai'!F19</f>
        <v>75</v>
      </c>
      <c r="G24" s="242">
        <f>'7.Rekap Nilai'!G19</f>
        <v>40</v>
      </c>
      <c r="H24" s="242">
        <f>'7.Rekap Nilai'!H19</f>
        <v>80</v>
      </c>
      <c r="I24" s="242">
        <f>'7.Rekap Nilai'!I19</f>
        <v>85</v>
      </c>
      <c r="J24" s="242">
        <f t="shared" si="1"/>
        <v>72.76666667</v>
      </c>
      <c r="K24" s="239" t="str">
        <f t="shared" si="2"/>
        <v>LULUS </v>
      </c>
      <c r="L24" s="228"/>
      <c r="M24" s="243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</row>
    <row r="25" ht="12.75" customHeight="1">
      <c r="A25" s="239">
        <v>9.0</v>
      </c>
      <c r="B25" s="240" t="str">
        <f>'Master Data'!B29</f>
        <v/>
      </c>
      <c r="C25" s="240" t="str">
        <f>'Master Data'!C29</f>
        <v/>
      </c>
      <c r="D25" s="241" t="str">
        <f>'7.Rekap Nilai'!D20</f>
        <v>OK</v>
      </c>
      <c r="E25" s="242">
        <f>'7.Rekap Nilai'!E20</f>
        <v>75</v>
      </c>
      <c r="F25" s="242">
        <f>'7.Rekap Nilai'!F20</f>
        <v>57</v>
      </c>
      <c r="G25" s="242">
        <f>'7.Rekap Nilai'!G20</f>
        <v>75</v>
      </c>
      <c r="H25" s="242">
        <f>'7.Rekap Nilai'!H20</f>
        <v>80</v>
      </c>
      <c r="I25" s="242">
        <f>'7.Rekap Nilai'!I20</f>
        <v>85</v>
      </c>
      <c r="J25" s="242">
        <f t="shared" si="1"/>
        <v>69.83333333</v>
      </c>
      <c r="K25" s="239" t="str">
        <f t="shared" si="2"/>
        <v>LULUS </v>
      </c>
      <c r="L25" s="228"/>
      <c r="M25" s="243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</row>
    <row r="26" ht="12.75" customHeight="1">
      <c r="A26" s="239">
        <v>10.0</v>
      </c>
      <c r="B26" s="240" t="str">
        <f>'Master Data'!B30</f>
        <v/>
      </c>
      <c r="C26" s="240" t="str">
        <f>'Master Data'!C30</f>
        <v/>
      </c>
      <c r="D26" s="241" t="str">
        <f>'7.Rekap Nilai'!D21</f>
        <v>OK</v>
      </c>
      <c r="E26" s="242">
        <f>'7.Rekap Nilai'!E21</f>
        <v>80</v>
      </c>
      <c r="F26" s="242">
        <f>'7.Rekap Nilai'!F21</f>
        <v>70</v>
      </c>
      <c r="G26" s="242">
        <f>'7.Rekap Nilai'!G21</f>
        <v>58</v>
      </c>
      <c r="H26" s="242">
        <f>'7.Rekap Nilai'!H21</f>
        <v>80</v>
      </c>
      <c r="I26" s="242">
        <f>'7.Rekap Nilai'!I21</f>
        <v>87</v>
      </c>
      <c r="J26" s="242">
        <f t="shared" si="1"/>
        <v>73</v>
      </c>
      <c r="K26" s="239" t="str">
        <f t="shared" si="2"/>
        <v>LULUS </v>
      </c>
      <c r="L26" s="228"/>
      <c r="M26" s="243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</row>
    <row r="27" ht="12.75" customHeight="1">
      <c r="A27" s="239">
        <v>11.0</v>
      </c>
      <c r="B27" s="240" t="str">
        <f>'Master Data'!B31</f>
        <v/>
      </c>
      <c r="C27" s="240" t="str">
        <f>'Master Data'!C31</f>
        <v/>
      </c>
      <c r="D27" s="241" t="str">
        <f>'7.Rekap Nilai'!D22</f>
        <v>OK</v>
      </c>
      <c r="E27" s="242">
        <f>'7.Rekap Nilai'!E22</f>
        <v>83.3</v>
      </c>
      <c r="F27" s="242">
        <f>'7.Rekap Nilai'!F22</f>
        <v>80</v>
      </c>
      <c r="G27" s="242">
        <f>'7.Rekap Nilai'!G22</f>
        <v>95</v>
      </c>
      <c r="H27" s="242">
        <f>'7.Rekap Nilai'!H22</f>
        <v>80</v>
      </c>
      <c r="I27" s="242">
        <f>'7.Rekap Nilai'!I22</f>
        <v>90</v>
      </c>
      <c r="J27" s="242">
        <f t="shared" si="1"/>
        <v>83.6</v>
      </c>
      <c r="K27" s="239" t="str">
        <f t="shared" si="2"/>
        <v>LULUS </v>
      </c>
      <c r="L27" s="228"/>
      <c r="M27" s="243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</row>
    <row r="28" ht="12.75" customHeight="1">
      <c r="A28" s="239">
        <v>12.0</v>
      </c>
      <c r="B28" s="240" t="str">
        <f>'Master Data'!B32</f>
        <v/>
      </c>
      <c r="C28" s="240" t="str">
        <f>'Master Data'!C32</f>
        <v/>
      </c>
      <c r="D28" s="241" t="str">
        <f>'7.Rekap Nilai'!D23</f>
        <v>OK</v>
      </c>
      <c r="E28" s="242">
        <f>'7.Rekap Nilai'!E23</f>
        <v>80</v>
      </c>
      <c r="F28" s="242">
        <f>'7.Rekap Nilai'!F23</f>
        <v>75</v>
      </c>
      <c r="G28" s="242">
        <f>'7.Rekap Nilai'!G23</f>
        <v>30</v>
      </c>
      <c r="H28" s="242">
        <f>'7.Rekap Nilai'!H23</f>
        <v>80</v>
      </c>
      <c r="I28" s="242">
        <f>'7.Rekap Nilai'!I23</f>
        <v>85</v>
      </c>
      <c r="J28" s="242">
        <f t="shared" si="1"/>
        <v>70</v>
      </c>
      <c r="K28" s="239" t="str">
        <f t="shared" si="2"/>
        <v>LULUS </v>
      </c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</row>
    <row r="29" ht="12.75" customHeight="1">
      <c r="A29" s="239">
        <v>13.0</v>
      </c>
      <c r="B29" s="240" t="str">
        <f>'Master Data'!B33</f>
        <v/>
      </c>
      <c r="C29" s="240" t="str">
        <f>'Master Data'!C33</f>
        <v/>
      </c>
      <c r="D29" s="241" t="str">
        <f>'7.Rekap Nilai'!D24</f>
        <v>OK</v>
      </c>
      <c r="E29" s="242">
        <f>'7.Rekap Nilai'!E24</f>
        <v>58.3</v>
      </c>
      <c r="F29" s="242">
        <f>'7.Rekap Nilai'!F24</f>
        <v>80</v>
      </c>
      <c r="G29" s="242">
        <f>'7.Rekap Nilai'!G24</f>
        <v>63</v>
      </c>
      <c r="H29" s="242">
        <f>'7.Rekap Nilai'!H24</f>
        <v>80</v>
      </c>
      <c r="I29" s="242">
        <f>'7.Rekap Nilai'!I24</f>
        <v>87</v>
      </c>
      <c r="J29" s="242">
        <f t="shared" si="1"/>
        <v>69.93333333</v>
      </c>
      <c r="K29" s="239" t="str">
        <f t="shared" si="2"/>
        <v>LULUS </v>
      </c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</row>
    <row r="30" ht="12.75" customHeight="1">
      <c r="A30" s="239">
        <v>14.0</v>
      </c>
      <c r="B30" s="240" t="str">
        <f>'Master Data'!B34</f>
        <v/>
      </c>
      <c r="C30" s="240" t="str">
        <f>'Master Data'!C34</f>
        <v/>
      </c>
      <c r="D30" s="241" t="str">
        <f>'7.Rekap Nilai'!D25</f>
        <v>OK</v>
      </c>
      <c r="E30" s="242">
        <f>'7.Rekap Nilai'!E25</f>
        <v>81.6</v>
      </c>
      <c r="F30" s="242">
        <f>'7.Rekap Nilai'!F25</f>
        <v>80</v>
      </c>
      <c r="G30" s="242">
        <f>'7.Rekap Nilai'!G25</f>
        <v>40</v>
      </c>
      <c r="H30" s="242">
        <f>'7.Rekap Nilai'!H25</f>
        <v>80</v>
      </c>
      <c r="I30" s="242">
        <f>'7.Rekap Nilai'!I25</f>
        <v>85</v>
      </c>
      <c r="J30" s="242">
        <f t="shared" si="1"/>
        <v>73.86666667</v>
      </c>
      <c r="K30" s="239" t="str">
        <f t="shared" si="2"/>
        <v>LULUS </v>
      </c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</row>
    <row r="31" ht="12.75" customHeight="1">
      <c r="A31" s="239">
        <v>15.0</v>
      </c>
      <c r="B31" s="240" t="str">
        <f>'Master Data'!B35</f>
        <v/>
      </c>
      <c r="C31" s="240" t="str">
        <f>'Master Data'!C35</f>
        <v/>
      </c>
      <c r="D31" s="241" t="str">
        <f>'7.Rekap Nilai'!D26</f>
        <v>OK</v>
      </c>
      <c r="E31" s="242">
        <f>'7.Rekap Nilai'!E26</f>
        <v>81.6</v>
      </c>
      <c r="F31" s="242">
        <f>'7.Rekap Nilai'!F26</f>
        <v>75</v>
      </c>
      <c r="G31" s="242">
        <f>'7.Rekap Nilai'!G26</f>
        <v>45</v>
      </c>
      <c r="H31" s="242">
        <f>'7.Rekap Nilai'!H26</f>
        <v>80</v>
      </c>
      <c r="I31" s="242">
        <f>'7.Rekap Nilai'!I26</f>
        <v>85</v>
      </c>
      <c r="J31" s="242">
        <f t="shared" si="1"/>
        <v>73.03333333</v>
      </c>
      <c r="K31" s="239" t="str">
        <f t="shared" si="2"/>
        <v>LULUS </v>
      </c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</row>
    <row r="32" ht="12.75" customHeight="1">
      <c r="A32" s="239">
        <v>16.0</v>
      </c>
      <c r="B32" s="240" t="str">
        <f>'Master Data'!B36</f>
        <v/>
      </c>
      <c r="C32" s="240" t="str">
        <f>'Master Data'!C36</f>
        <v/>
      </c>
      <c r="D32" s="241" t="str">
        <f>'7.Rekap Nilai'!D27</f>
        <v>OK</v>
      </c>
      <c r="E32" s="242">
        <f>'7.Rekap Nilai'!E27</f>
        <v>76.6</v>
      </c>
      <c r="F32" s="242">
        <f>'7.Rekap Nilai'!F27</f>
        <v>75</v>
      </c>
      <c r="G32" s="242">
        <f>'7.Rekap Nilai'!G27</f>
        <v>45</v>
      </c>
      <c r="H32" s="242">
        <f>'7.Rekap Nilai'!H27</f>
        <v>80</v>
      </c>
      <c r="I32" s="242">
        <f>'7.Rekap Nilai'!I27</f>
        <v>85</v>
      </c>
      <c r="J32" s="242">
        <f t="shared" si="1"/>
        <v>71.36666667</v>
      </c>
      <c r="K32" s="239" t="str">
        <f t="shared" si="2"/>
        <v>LULUS </v>
      </c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</row>
    <row r="33" ht="12.75" customHeight="1">
      <c r="A33" s="239">
        <v>17.0</v>
      </c>
      <c r="B33" s="240" t="str">
        <f>'Master Data'!B37</f>
        <v/>
      </c>
      <c r="C33" s="240" t="str">
        <f>'Master Data'!C37</f>
        <v/>
      </c>
      <c r="D33" s="241" t="str">
        <f>'7.Rekap Nilai'!D28</f>
        <v>OK</v>
      </c>
      <c r="E33" s="242">
        <f>'7.Rekap Nilai'!E28</f>
        <v>83</v>
      </c>
      <c r="F33" s="242">
        <f>'7.Rekap Nilai'!F28</f>
        <v>75</v>
      </c>
      <c r="G33" s="242">
        <f>'7.Rekap Nilai'!G28</f>
        <v>50</v>
      </c>
      <c r="H33" s="242">
        <f>'7.Rekap Nilai'!H28</f>
        <v>80</v>
      </c>
      <c r="I33" s="242">
        <f>'7.Rekap Nilai'!I28</f>
        <v>90</v>
      </c>
      <c r="J33" s="242">
        <f t="shared" si="1"/>
        <v>74.33333333</v>
      </c>
      <c r="K33" s="239" t="str">
        <f t="shared" si="2"/>
        <v>LULUS </v>
      </c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</row>
    <row r="34" ht="12.75" customHeight="1">
      <c r="A34" s="239">
        <v>18.0</v>
      </c>
      <c r="B34" s="240" t="str">
        <f>'Master Data'!B38</f>
        <v/>
      </c>
      <c r="C34" s="240" t="str">
        <f>'Master Data'!C38</f>
        <v/>
      </c>
      <c r="D34" s="241" t="str">
        <f>'7.Rekap Nilai'!D29</f>
        <v>OK</v>
      </c>
      <c r="E34" s="242">
        <f>'7.Rekap Nilai'!E29</f>
        <v>80</v>
      </c>
      <c r="F34" s="242">
        <f>'7.Rekap Nilai'!F29</f>
        <v>80</v>
      </c>
      <c r="G34" s="242">
        <f>'7.Rekap Nilai'!G29</f>
        <v>58</v>
      </c>
      <c r="H34" s="242">
        <f>'7.Rekap Nilai'!H29</f>
        <v>80</v>
      </c>
      <c r="I34" s="242">
        <f>'7.Rekap Nilai'!I29</f>
        <v>90</v>
      </c>
      <c r="J34" s="242">
        <f t="shared" si="1"/>
        <v>76.33333333</v>
      </c>
      <c r="K34" s="239" t="str">
        <f t="shared" si="2"/>
        <v>LULUS </v>
      </c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</row>
    <row r="35" ht="12.75" customHeight="1">
      <c r="A35" s="239">
        <v>19.0</v>
      </c>
      <c r="B35" s="240" t="str">
        <f>'Master Data'!B39</f>
        <v/>
      </c>
      <c r="C35" s="240" t="str">
        <f>'Master Data'!C39</f>
        <v/>
      </c>
      <c r="D35" s="241" t="str">
        <f>'7.Rekap Nilai'!D30</f>
        <v>OK</v>
      </c>
      <c r="E35" s="242">
        <f>'7.Rekap Nilai'!E30</f>
        <v>81.7</v>
      </c>
      <c r="F35" s="242">
        <f>'7.Rekap Nilai'!F30</f>
        <v>90</v>
      </c>
      <c r="G35" s="242">
        <f>'7.Rekap Nilai'!G30</f>
        <v>75</v>
      </c>
      <c r="H35" s="242">
        <f>'7.Rekap Nilai'!H30</f>
        <v>80</v>
      </c>
      <c r="I35" s="242">
        <f>'7.Rekap Nilai'!I30</f>
        <v>90</v>
      </c>
      <c r="J35" s="242">
        <f t="shared" si="1"/>
        <v>83.06666667</v>
      </c>
      <c r="K35" s="239" t="str">
        <f t="shared" si="2"/>
        <v>LULUS </v>
      </c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</row>
    <row r="36" ht="12.75" customHeight="1">
      <c r="A36" s="239">
        <v>20.0</v>
      </c>
      <c r="B36" s="240" t="str">
        <f>'Master Data'!B40</f>
        <v/>
      </c>
      <c r="C36" s="240" t="str">
        <f>'Master Data'!C40</f>
        <v/>
      </c>
      <c r="D36" s="241" t="str">
        <f>'7.Rekap Nilai'!D31</f>
        <v>TIDAK BISA UAS</v>
      </c>
      <c r="E36" s="242">
        <f>'7.Rekap Nilai'!E31</f>
        <v>0</v>
      </c>
      <c r="F36" s="242">
        <f>'7.Rekap Nilai'!F31</f>
        <v>0</v>
      </c>
      <c r="G36" s="242">
        <f>'7.Rekap Nilai'!G31</f>
        <v>0</v>
      </c>
      <c r="H36" s="242">
        <f>'7.Rekap Nilai'!H31</f>
        <v>0</v>
      </c>
      <c r="I36" s="242">
        <f>'7.Rekap Nilai'!I31</f>
        <v>0</v>
      </c>
      <c r="J36" s="242">
        <f t="shared" si="1"/>
        <v>0</v>
      </c>
      <c r="K36" s="244" t="str">
        <f t="shared" si="2"/>
        <v>TIDAK LULUS </v>
      </c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</row>
    <row r="37" ht="12.75" customHeight="1">
      <c r="A37" s="239">
        <v>21.0</v>
      </c>
      <c r="B37" s="240" t="str">
        <f>'Master Data'!B41</f>
        <v/>
      </c>
      <c r="C37" s="240" t="str">
        <f>'Master Data'!C41</f>
        <v/>
      </c>
      <c r="D37" s="241" t="str">
        <f>'7.Rekap Nilai'!D32</f>
        <v>OK</v>
      </c>
      <c r="E37" s="242">
        <f>'7.Rekap Nilai'!E32</f>
        <v>76.6</v>
      </c>
      <c r="F37" s="242">
        <f>'7.Rekap Nilai'!F32</f>
        <v>80</v>
      </c>
      <c r="G37" s="242">
        <f>'7.Rekap Nilai'!G32</f>
        <v>70</v>
      </c>
      <c r="H37" s="242">
        <f>'7.Rekap Nilai'!H32</f>
        <v>80</v>
      </c>
      <c r="I37" s="242">
        <f>'7.Rekap Nilai'!I32</f>
        <v>85</v>
      </c>
      <c r="J37" s="242">
        <f t="shared" si="1"/>
        <v>77.2</v>
      </c>
      <c r="K37" s="239" t="str">
        <f t="shared" si="2"/>
        <v>LULUS </v>
      </c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</row>
    <row r="38" ht="12.75" customHeight="1">
      <c r="A38" s="239">
        <v>22.0</v>
      </c>
      <c r="B38" s="240" t="str">
        <f>'Master Data'!B42</f>
        <v/>
      </c>
      <c r="C38" s="240" t="str">
        <f>'Master Data'!C42</f>
        <v/>
      </c>
      <c r="D38" s="241" t="str">
        <f>'7.Rekap Nilai'!D33</f>
        <v>OK</v>
      </c>
      <c r="E38" s="242">
        <f>'7.Rekap Nilai'!E33</f>
        <v>80</v>
      </c>
      <c r="F38" s="242">
        <f>'7.Rekap Nilai'!F33</f>
        <v>70</v>
      </c>
      <c r="G38" s="242">
        <f>'7.Rekap Nilai'!G33</f>
        <v>30</v>
      </c>
      <c r="H38" s="242">
        <f>'7.Rekap Nilai'!H33</f>
        <v>80</v>
      </c>
      <c r="I38" s="242">
        <f>'7.Rekap Nilai'!I33</f>
        <v>87</v>
      </c>
      <c r="J38" s="242">
        <f t="shared" si="1"/>
        <v>68.33333333</v>
      </c>
      <c r="K38" s="239" t="str">
        <f t="shared" si="2"/>
        <v>LULUS </v>
      </c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</row>
    <row r="39" ht="12.75" customHeight="1">
      <c r="A39" s="239">
        <v>23.0</v>
      </c>
      <c r="B39" s="240" t="str">
        <f>'Master Data'!B43</f>
        <v/>
      </c>
      <c r="C39" s="240" t="str">
        <f>'Master Data'!C43</f>
        <v/>
      </c>
      <c r="D39" s="241" t="str">
        <f>'7.Rekap Nilai'!D34</f>
        <v>OK</v>
      </c>
      <c r="E39" s="242">
        <f>'7.Rekap Nilai'!E34</f>
        <v>88.7</v>
      </c>
      <c r="F39" s="242">
        <f>'7.Rekap Nilai'!F34</f>
        <v>80</v>
      </c>
      <c r="G39" s="242">
        <f>'7.Rekap Nilai'!G34</f>
        <v>58</v>
      </c>
      <c r="H39" s="242">
        <f>'7.Rekap Nilai'!H34</f>
        <v>80</v>
      </c>
      <c r="I39" s="242">
        <f>'7.Rekap Nilai'!I34</f>
        <v>85</v>
      </c>
      <c r="J39" s="242">
        <f t="shared" si="1"/>
        <v>79.23333333</v>
      </c>
      <c r="K39" s="239" t="str">
        <f t="shared" si="2"/>
        <v>LULUS </v>
      </c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</row>
    <row r="40" ht="12.75" customHeight="1">
      <c r="A40" s="239">
        <v>24.0</v>
      </c>
      <c r="B40" s="240" t="str">
        <f>'Master Data'!B44</f>
        <v/>
      </c>
      <c r="C40" s="240" t="str">
        <f>'Master Data'!C44</f>
        <v/>
      </c>
      <c r="D40" s="241" t="str">
        <f>'7.Rekap Nilai'!D35</f>
        <v>OK</v>
      </c>
      <c r="E40" s="242">
        <f>'7.Rekap Nilai'!E35</f>
        <v>78.3</v>
      </c>
      <c r="F40" s="242">
        <f>'7.Rekap Nilai'!F35</f>
        <v>80</v>
      </c>
      <c r="G40" s="242">
        <f>'7.Rekap Nilai'!G35</f>
        <v>40</v>
      </c>
      <c r="H40" s="242">
        <f>'7.Rekap Nilai'!H35</f>
        <v>80</v>
      </c>
      <c r="I40" s="242">
        <f>'7.Rekap Nilai'!I35</f>
        <v>90</v>
      </c>
      <c r="J40" s="242">
        <f t="shared" si="1"/>
        <v>72.76666667</v>
      </c>
      <c r="K40" s="239" t="str">
        <f t="shared" si="2"/>
        <v>LULUS </v>
      </c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</row>
    <row r="41" ht="12.75" customHeight="1">
      <c r="A41" s="239">
        <v>25.0</v>
      </c>
      <c r="B41" s="240" t="str">
        <f>'Master Data'!B45</f>
        <v/>
      </c>
      <c r="C41" s="240" t="str">
        <f>'Master Data'!C45</f>
        <v/>
      </c>
      <c r="D41" s="241" t="str">
        <f>'7.Rekap Nilai'!D36</f>
        <v>OK</v>
      </c>
      <c r="E41" s="242">
        <f>'7.Rekap Nilai'!E36</f>
        <v>78.3</v>
      </c>
      <c r="F41" s="242">
        <f>'7.Rekap Nilai'!F36</f>
        <v>63</v>
      </c>
      <c r="G41" s="242">
        <f>'7.Rekap Nilai'!G36</f>
        <v>40</v>
      </c>
      <c r="H41" s="242">
        <f>'7.Rekap Nilai'!H36</f>
        <v>80</v>
      </c>
      <c r="I41" s="242">
        <f>'7.Rekap Nilai'!I36</f>
        <v>85</v>
      </c>
      <c r="J41" s="242">
        <f t="shared" si="1"/>
        <v>67.1</v>
      </c>
      <c r="K41" s="239" t="str">
        <f t="shared" si="2"/>
        <v>LULUS </v>
      </c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</row>
    <row r="42" ht="12.75" customHeight="1">
      <c r="A42" s="239">
        <v>26.0</v>
      </c>
      <c r="B42" s="240" t="str">
        <f>'Master Data'!B46</f>
        <v/>
      </c>
      <c r="C42" s="240" t="str">
        <f>'Master Data'!C46</f>
        <v/>
      </c>
      <c r="D42" s="241" t="str">
        <f>'7.Rekap Nilai'!D37</f>
        <v>OK</v>
      </c>
      <c r="E42" s="242">
        <f>'7.Rekap Nilai'!E37</f>
        <v>85</v>
      </c>
      <c r="F42" s="242">
        <f>'7.Rekap Nilai'!F37</f>
        <v>80</v>
      </c>
      <c r="G42" s="242">
        <f>'7.Rekap Nilai'!G37</f>
        <v>75</v>
      </c>
      <c r="H42" s="242">
        <f>'7.Rekap Nilai'!H37</f>
        <v>80</v>
      </c>
      <c r="I42" s="242">
        <f>'7.Rekap Nilai'!I37</f>
        <v>90</v>
      </c>
      <c r="J42" s="242">
        <f t="shared" si="1"/>
        <v>80.83333333</v>
      </c>
      <c r="K42" s="239" t="str">
        <f t="shared" si="2"/>
        <v>LULUS </v>
      </c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</row>
    <row r="43" ht="12.75" customHeight="1">
      <c r="A43" s="239">
        <v>27.0</v>
      </c>
      <c r="B43" s="240" t="str">
        <f>'Master Data'!B47</f>
        <v/>
      </c>
      <c r="C43" s="240" t="str">
        <f>'Master Data'!C47</f>
        <v/>
      </c>
      <c r="D43" s="241" t="str">
        <f>'7.Rekap Nilai'!D38</f>
        <v>OK</v>
      </c>
      <c r="E43" s="242">
        <f>'7.Rekap Nilai'!E38</f>
        <v>78.3</v>
      </c>
      <c r="F43" s="242">
        <f>'7.Rekap Nilai'!F38</f>
        <v>70</v>
      </c>
      <c r="G43" s="242">
        <f>'7.Rekap Nilai'!G38</f>
        <v>70</v>
      </c>
      <c r="H43" s="242">
        <f>'7.Rekap Nilai'!H38</f>
        <v>80</v>
      </c>
      <c r="I43" s="242">
        <f>'7.Rekap Nilai'!I38</f>
        <v>85</v>
      </c>
      <c r="J43" s="242">
        <f t="shared" si="1"/>
        <v>74.43333333</v>
      </c>
      <c r="K43" s="239" t="str">
        <f t="shared" si="2"/>
        <v>LULUS </v>
      </c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</row>
    <row r="44" ht="12.75" customHeight="1">
      <c r="A44" s="239">
        <v>28.0</v>
      </c>
      <c r="B44" s="240" t="str">
        <f>'Master Data'!B48</f>
        <v/>
      </c>
      <c r="C44" s="240" t="str">
        <f>'Master Data'!C48</f>
        <v/>
      </c>
      <c r="D44" s="241" t="str">
        <f>'7.Rekap Nilai'!D39</f>
        <v>OK</v>
      </c>
      <c r="E44" s="242">
        <f>'7.Rekap Nilai'!E39</f>
        <v>82.7</v>
      </c>
      <c r="F44" s="242">
        <f>'7.Rekap Nilai'!F39</f>
        <v>70</v>
      </c>
      <c r="G44" s="242">
        <f>'7.Rekap Nilai'!G39</f>
        <v>65</v>
      </c>
      <c r="H44" s="242">
        <f>'7.Rekap Nilai'!H39</f>
        <v>80</v>
      </c>
      <c r="I44" s="242">
        <f>'7.Rekap Nilai'!I39</f>
        <v>87</v>
      </c>
      <c r="J44" s="242">
        <f t="shared" si="1"/>
        <v>75.06666667</v>
      </c>
      <c r="K44" s="239" t="str">
        <f t="shared" si="2"/>
        <v>LULUS </v>
      </c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</row>
    <row r="45" ht="12.75" customHeight="1">
      <c r="A45" s="239">
        <v>29.0</v>
      </c>
      <c r="B45" s="240" t="str">
        <f>'Master Data'!B49</f>
        <v/>
      </c>
      <c r="C45" s="240" t="str">
        <f>'Master Data'!C49</f>
        <v/>
      </c>
      <c r="D45" s="241" t="str">
        <f>'7.Rekap Nilai'!D40</f>
        <v>OK</v>
      </c>
      <c r="E45" s="242">
        <f>'7.Rekap Nilai'!E40</f>
        <v>78.3</v>
      </c>
      <c r="F45" s="242">
        <f>'7.Rekap Nilai'!F40</f>
        <v>73</v>
      </c>
      <c r="G45" s="242">
        <f>'7.Rekap Nilai'!G40</f>
        <v>40</v>
      </c>
      <c r="H45" s="242">
        <f>'7.Rekap Nilai'!H40</f>
        <v>80</v>
      </c>
      <c r="I45" s="242">
        <f>'7.Rekap Nilai'!I40</f>
        <v>85</v>
      </c>
      <c r="J45" s="242">
        <f t="shared" si="1"/>
        <v>70.43333333</v>
      </c>
      <c r="K45" s="239" t="str">
        <f t="shared" si="2"/>
        <v>LULUS </v>
      </c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</row>
    <row r="46" ht="12.75" customHeight="1">
      <c r="A46" s="239">
        <v>30.0</v>
      </c>
      <c r="B46" s="240" t="str">
        <f>'Master Data'!B50</f>
        <v/>
      </c>
      <c r="C46" s="240" t="str">
        <f>'Master Data'!C50</f>
        <v/>
      </c>
      <c r="D46" s="241" t="str">
        <f>'7.Rekap Nilai'!D41</f>
        <v>OK</v>
      </c>
      <c r="E46" s="242">
        <f>'7.Rekap Nilai'!E41</f>
        <v>80</v>
      </c>
      <c r="F46" s="242">
        <f>'7.Rekap Nilai'!F41</f>
        <v>75</v>
      </c>
      <c r="G46" s="242">
        <f>'7.Rekap Nilai'!G41</f>
        <v>75</v>
      </c>
      <c r="H46" s="242">
        <f>'7.Rekap Nilai'!H41</f>
        <v>80</v>
      </c>
      <c r="I46" s="242">
        <f>'7.Rekap Nilai'!I41</f>
        <v>90</v>
      </c>
      <c r="J46" s="242">
        <f t="shared" si="1"/>
        <v>77.5</v>
      </c>
      <c r="K46" s="239" t="str">
        <f t="shared" si="2"/>
        <v>LULUS </v>
      </c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</row>
    <row r="47" ht="12.75" customHeight="1">
      <c r="A47" s="239">
        <v>31.0</v>
      </c>
      <c r="B47" s="240" t="str">
        <f>'Master Data'!B51</f>
        <v/>
      </c>
      <c r="C47" s="240" t="str">
        <f>'Master Data'!C51</f>
        <v/>
      </c>
      <c r="D47" s="241" t="str">
        <f>'7.Rekap Nilai'!D42</f>
        <v>TIDAK BISA UAS</v>
      </c>
      <c r="E47" s="242">
        <f>'7.Rekap Nilai'!E42</f>
        <v>50</v>
      </c>
      <c r="F47" s="242">
        <f>'7.Rekap Nilai'!F42</f>
        <v>0</v>
      </c>
      <c r="G47" s="242">
        <f>'7.Rekap Nilai'!G42</f>
        <v>0</v>
      </c>
      <c r="H47" s="242">
        <f>'7.Rekap Nilai'!H42</f>
        <v>80</v>
      </c>
      <c r="I47" s="242">
        <f>'7.Rekap Nilai'!I42</f>
        <v>0</v>
      </c>
      <c r="J47" s="242">
        <f t="shared" si="1"/>
        <v>30</v>
      </c>
      <c r="K47" s="244" t="str">
        <f t="shared" si="2"/>
        <v>TIDAK LULUS </v>
      </c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</row>
    <row r="48" ht="12.75" customHeight="1">
      <c r="A48" s="239">
        <v>32.0</v>
      </c>
      <c r="B48" s="240" t="str">
        <f>'Master Data'!B52</f>
        <v/>
      </c>
      <c r="C48" s="240" t="str">
        <f>'Master Data'!C52</f>
        <v/>
      </c>
      <c r="D48" s="241" t="str">
        <f>'7.Rekap Nilai'!D43</f>
        <v>OK</v>
      </c>
      <c r="E48" s="242">
        <f>'7.Rekap Nilai'!E43</f>
        <v>82.7</v>
      </c>
      <c r="F48" s="242">
        <f>'7.Rekap Nilai'!F43</f>
        <v>80</v>
      </c>
      <c r="G48" s="242">
        <f>'7.Rekap Nilai'!G43</f>
        <v>45</v>
      </c>
      <c r="H48" s="242">
        <f>'7.Rekap Nilai'!H43</f>
        <v>80</v>
      </c>
      <c r="I48" s="242">
        <f>'7.Rekap Nilai'!I43</f>
        <v>90</v>
      </c>
      <c r="J48" s="242">
        <f t="shared" si="1"/>
        <v>75.06666667</v>
      </c>
      <c r="K48" s="239" t="str">
        <f t="shared" si="2"/>
        <v>LULUS </v>
      </c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</row>
    <row r="49" ht="12.75" customHeight="1">
      <c r="A49" s="239"/>
      <c r="B49" s="240"/>
      <c r="C49" s="240"/>
      <c r="D49" s="241"/>
      <c r="E49" s="242"/>
      <c r="F49" s="242"/>
      <c r="G49" s="242"/>
      <c r="H49" s="242"/>
      <c r="I49" s="242"/>
      <c r="J49" s="242"/>
      <c r="K49" s="239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</row>
    <row r="50" ht="12.7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</row>
    <row r="51" ht="12.7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</row>
    <row r="52" ht="12.7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</row>
    <row r="53" ht="12.7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</row>
    <row r="54" ht="12.7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</row>
    <row r="55" ht="12.7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</row>
    <row r="56" ht="12.7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</row>
    <row r="57" ht="12.7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</row>
    <row r="58" ht="12.7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</row>
    <row r="59" ht="12.7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</row>
    <row r="60" ht="12.7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</row>
    <row r="61" ht="12.7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</row>
    <row r="62" ht="12.7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</row>
    <row r="63" ht="12.7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</row>
    <row r="64" ht="12.7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</row>
    <row r="65" ht="12.7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</row>
    <row r="66" ht="12.7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</row>
    <row r="67" ht="12.7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</row>
    <row r="68" ht="12.7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</row>
    <row r="69" ht="12.7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</row>
    <row r="70" ht="12.7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</row>
    <row r="71" ht="12.7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</row>
    <row r="72" ht="12.7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</row>
    <row r="73" ht="12.7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</row>
    <row r="74" ht="12.7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</row>
    <row r="75" ht="12.7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</row>
    <row r="76" ht="12.7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</row>
    <row r="77" ht="12.7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</row>
    <row r="78" ht="12.7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</row>
    <row r="79" ht="12.7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</row>
    <row r="80" ht="12.7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</row>
    <row r="81" ht="12.7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</row>
    <row r="82" ht="12.7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</row>
    <row r="83" ht="12.7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</row>
    <row r="84" ht="12.7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</row>
    <row r="85" ht="12.7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</row>
    <row r="86" ht="12.7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</row>
    <row r="87" ht="12.7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</row>
    <row r="88" ht="12.7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</row>
    <row r="89" ht="12.7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</row>
    <row r="90" ht="12.7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</row>
    <row r="91" ht="12.7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</row>
    <row r="92" ht="12.7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</row>
    <row r="93" ht="12.7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</row>
    <row r="94" ht="12.7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</row>
    <row r="95" ht="12.7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</row>
    <row r="96" ht="12.7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</row>
    <row r="97" ht="12.7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</row>
    <row r="98" ht="12.7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</row>
    <row r="99" ht="12.7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</row>
    <row r="100" ht="12.7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</row>
    <row r="101" ht="12.7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</row>
    <row r="102" ht="12.7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</row>
    <row r="103" ht="12.7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</row>
    <row r="104" ht="12.7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</row>
    <row r="105" ht="12.7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</row>
    <row r="106" ht="12.7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</row>
    <row r="107" ht="12.7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</row>
    <row r="108" ht="12.7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</row>
    <row r="109" ht="12.7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</row>
    <row r="110" ht="12.7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</row>
    <row r="111" ht="12.7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</row>
    <row r="112" ht="12.7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</row>
    <row r="113" ht="12.7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</row>
    <row r="114" ht="12.7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</row>
    <row r="115" ht="12.7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</row>
    <row r="116" ht="12.7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</row>
    <row r="117" ht="12.7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</row>
    <row r="118" ht="12.7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</row>
    <row r="119" ht="12.7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</row>
    <row r="120" ht="12.7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</row>
    <row r="121" ht="12.7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</row>
    <row r="122" ht="12.7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</row>
    <row r="123" ht="12.7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</row>
    <row r="124" ht="12.7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</row>
    <row r="125" ht="12.7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</row>
    <row r="126" ht="12.7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</row>
    <row r="127" ht="12.7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</row>
    <row r="128" ht="12.7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</row>
    <row r="129" ht="12.7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</row>
    <row r="130" ht="12.7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</row>
    <row r="131" ht="12.7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</row>
    <row r="132" ht="12.7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</row>
    <row r="133" ht="12.7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</row>
    <row r="134" ht="12.7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</row>
    <row r="135" ht="12.7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</row>
    <row r="136" ht="12.7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</row>
    <row r="137" ht="12.7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</row>
    <row r="138" ht="12.7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</row>
    <row r="139" ht="12.7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</row>
    <row r="140" ht="12.7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</row>
    <row r="141" ht="12.7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</row>
    <row r="142" ht="12.7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</row>
    <row r="143" ht="12.7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</row>
    <row r="144" ht="12.7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</row>
    <row r="145" ht="12.7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</row>
    <row r="146" ht="12.7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</row>
    <row r="147" ht="12.7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</row>
    <row r="148" ht="12.7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</row>
    <row r="149" ht="12.7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</row>
    <row r="150" ht="12.7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</row>
    <row r="151" ht="12.7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</row>
    <row r="152" ht="12.7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</row>
    <row r="153" ht="12.7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</row>
    <row r="154" ht="12.7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</row>
    <row r="155" ht="12.7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</row>
    <row r="156" ht="12.7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</row>
    <row r="157" ht="12.7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</row>
    <row r="158" ht="12.7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</row>
    <row r="159" ht="12.7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</row>
    <row r="160" ht="12.7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</row>
    <row r="161" ht="12.7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</row>
    <row r="162" ht="12.7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</row>
    <row r="163" ht="12.7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</row>
    <row r="164" ht="12.7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</row>
    <row r="165" ht="12.7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</row>
    <row r="166" ht="12.7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</row>
    <row r="167" ht="12.7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</row>
    <row r="168" ht="12.7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</row>
    <row r="169" ht="12.7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</row>
    <row r="170" ht="12.7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</row>
    <row r="171" ht="12.7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</row>
    <row r="172" ht="12.7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</row>
    <row r="173" ht="12.7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</row>
    <row r="174" ht="12.7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</row>
    <row r="175" ht="12.7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</row>
    <row r="176" ht="12.7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</row>
    <row r="177" ht="12.7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</row>
    <row r="178" ht="12.7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</row>
    <row r="179" ht="12.7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</row>
    <row r="180" ht="12.7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</row>
    <row r="181" ht="12.7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</row>
    <row r="182" ht="12.7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</row>
    <row r="183" ht="12.7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</row>
    <row r="184" ht="12.7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</row>
    <row r="185" ht="12.7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</row>
    <row r="186" ht="12.7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</row>
    <row r="187" ht="12.7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</row>
    <row r="188" ht="12.7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</row>
    <row r="189" ht="12.7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</row>
    <row r="190" ht="12.7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</row>
    <row r="191" ht="12.7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</row>
    <row r="192" ht="12.7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</row>
    <row r="193" ht="12.7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</row>
    <row r="194" ht="12.7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</row>
    <row r="195" ht="12.7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</row>
    <row r="196" ht="12.7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</row>
    <row r="197" ht="12.7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</row>
    <row r="198" ht="12.7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</row>
    <row r="199" ht="12.7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</row>
    <row r="200" ht="12.7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</row>
    <row r="201" ht="12.7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</row>
    <row r="202" ht="12.7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</row>
    <row r="203" ht="12.7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</row>
    <row r="204" ht="12.7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</row>
    <row r="205" ht="12.7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</row>
    <row r="206" ht="12.7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</row>
    <row r="207" ht="12.7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</row>
    <row r="208" ht="12.7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</row>
    <row r="209" ht="12.7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</row>
    <row r="210" ht="12.7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</row>
    <row r="211" ht="12.7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</row>
    <row r="212" ht="12.7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</row>
    <row r="213" ht="12.7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</row>
    <row r="214" ht="12.7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</row>
    <row r="215" ht="12.7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</row>
    <row r="216" ht="12.7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</row>
    <row r="217" ht="12.7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</row>
    <row r="218" ht="12.7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</row>
    <row r="219" ht="12.7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  <c r="AB219" s="228"/>
    </row>
    <row r="220" ht="12.75" customHeight="1">
      <c r="A220" s="228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  <c r="AB220" s="228"/>
    </row>
    <row r="221" ht="12.75" customHeight="1">
      <c r="A221" s="228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  <c r="AB221" s="228"/>
    </row>
    <row r="222" ht="12.75" customHeight="1">
      <c r="A222" s="228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  <c r="AB222" s="228"/>
    </row>
    <row r="223" ht="12.75" customHeight="1">
      <c r="A223" s="228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  <c r="AB223" s="228"/>
    </row>
    <row r="224" ht="12.75" customHeight="1">
      <c r="A224" s="228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  <c r="AB224" s="228"/>
    </row>
    <row r="225" ht="12.75" customHeight="1">
      <c r="A225" s="228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  <c r="AB225" s="228"/>
    </row>
    <row r="226" ht="12.75" customHeight="1">
      <c r="A226" s="228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  <c r="AB226" s="228"/>
    </row>
    <row r="227" ht="12.75" customHeight="1">
      <c r="A227" s="228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  <c r="AB227" s="228"/>
    </row>
    <row r="228" ht="12.75" customHeight="1">
      <c r="A228" s="228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  <c r="AB228" s="228"/>
    </row>
    <row r="229" ht="12.75" customHeight="1">
      <c r="A229" s="228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  <c r="AB229" s="228"/>
    </row>
    <row r="230" ht="12.75" customHeight="1">
      <c r="A230" s="228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  <c r="AB230" s="228"/>
    </row>
    <row r="231" ht="12.75" customHeight="1">
      <c r="A231" s="228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  <c r="AB231" s="228"/>
    </row>
    <row r="232" ht="12.75" customHeight="1">
      <c r="A232" s="228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  <c r="AB232" s="228"/>
    </row>
    <row r="233" ht="12.75" customHeight="1">
      <c r="A233" s="228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  <c r="AB233" s="228"/>
    </row>
    <row r="234" ht="12.75" customHeight="1">
      <c r="A234" s="228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  <c r="AB234" s="228"/>
    </row>
    <row r="235" ht="12.75" customHeight="1">
      <c r="A235" s="228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  <c r="AB235" s="228"/>
    </row>
    <row r="236" ht="12.75" customHeight="1">
      <c r="A236" s="228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  <c r="AB236" s="228"/>
    </row>
    <row r="237" ht="12.75" customHeight="1">
      <c r="A237" s="228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  <c r="AB237" s="228"/>
    </row>
    <row r="238" ht="12.75" customHeight="1">
      <c r="A238" s="228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  <c r="AB238" s="228"/>
    </row>
    <row r="239" ht="12.75" customHeight="1">
      <c r="A239" s="228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  <c r="AB239" s="228"/>
    </row>
    <row r="240" ht="12.75" customHeight="1">
      <c r="A240" s="228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  <c r="AB240" s="228"/>
    </row>
    <row r="241" ht="12.75" customHeight="1">
      <c r="A241" s="228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  <c r="AB241" s="228"/>
    </row>
    <row r="242" ht="12.75" customHeight="1">
      <c r="A242" s="228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  <c r="AB242" s="228"/>
    </row>
    <row r="243" ht="12.75" customHeight="1">
      <c r="A243" s="228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  <c r="AB243" s="228"/>
    </row>
    <row r="244" ht="12.75" customHeight="1">
      <c r="A244" s="228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  <c r="AB244" s="228"/>
    </row>
    <row r="245" ht="12.75" customHeight="1">
      <c r="A245" s="228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  <c r="AB245" s="228"/>
    </row>
    <row r="246" ht="12.75" customHeight="1">
      <c r="A246" s="228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  <c r="AB246" s="228"/>
    </row>
    <row r="247" ht="12.75" customHeight="1">
      <c r="A247" s="228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  <c r="AB247" s="228"/>
    </row>
    <row r="248" ht="12.75" customHeight="1">
      <c r="A248" s="228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  <c r="AB248" s="228"/>
    </row>
    <row r="249" ht="12.75" customHeight="1">
      <c r="A249" s="228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  <c r="AB249" s="228"/>
    </row>
    <row r="250" ht="12.75" customHeight="1">
      <c r="A250" s="228"/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  <c r="AB250" s="228"/>
    </row>
    <row r="251" ht="12.75" customHeight="1">
      <c r="A251" s="228"/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  <c r="AA251" s="228"/>
      <c r="AB251" s="228"/>
    </row>
    <row r="252" ht="12.75" customHeight="1">
      <c r="A252" s="228"/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  <c r="AA252" s="228"/>
      <c r="AB252" s="228"/>
    </row>
    <row r="253" ht="12.75" customHeight="1">
      <c r="A253" s="228"/>
      <c r="B253" s="228"/>
      <c r="C253" s="228"/>
      <c r="D253" s="228"/>
      <c r="E253" s="228"/>
      <c r="F253" s="228"/>
      <c r="G253" s="228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  <c r="AA253" s="228"/>
      <c r="AB253" s="228"/>
    </row>
    <row r="254" ht="12.75" customHeight="1">
      <c r="A254" s="228"/>
      <c r="B254" s="228"/>
      <c r="C254" s="228"/>
      <c r="D254" s="228"/>
      <c r="E254" s="228"/>
      <c r="F254" s="228"/>
      <c r="G254" s="228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  <c r="AA254" s="228"/>
      <c r="AB254" s="228"/>
    </row>
    <row r="255" ht="12.75" customHeight="1">
      <c r="A255" s="228"/>
      <c r="B255" s="228"/>
      <c r="C255" s="228"/>
      <c r="D255" s="228"/>
      <c r="E255" s="228"/>
      <c r="F255" s="228"/>
      <c r="G255" s="228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  <c r="AA255" s="228"/>
      <c r="AB255" s="228"/>
    </row>
    <row r="256" ht="12.75" customHeight="1">
      <c r="A256" s="228"/>
      <c r="B256" s="228"/>
      <c r="C256" s="228"/>
      <c r="D256" s="228"/>
      <c r="E256" s="228"/>
      <c r="F256" s="228"/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  <c r="AB256" s="228"/>
    </row>
    <row r="257" ht="12.75" customHeight="1">
      <c r="A257" s="228"/>
      <c r="B257" s="228"/>
      <c r="C257" s="228"/>
      <c r="D257" s="228"/>
      <c r="E257" s="228"/>
      <c r="F257" s="228"/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  <c r="AA257" s="228"/>
      <c r="AB257" s="228"/>
    </row>
    <row r="258" ht="12.75" customHeight="1">
      <c r="A258" s="228"/>
      <c r="B258" s="228"/>
      <c r="C258" s="228"/>
      <c r="D258" s="228"/>
      <c r="E258" s="228"/>
      <c r="F258" s="228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  <c r="AA258" s="228"/>
      <c r="AB258" s="228"/>
    </row>
    <row r="259" ht="12.75" customHeight="1">
      <c r="A259" s="228"/>
      <c r="B259" s="228"/>
      <c r="C259" s="228"/>
      <c r="D259" s="228"/>
      <c r="E259" s="228"/>
      <c r="F259" s="228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  <c r="AA259" s="228"/>
      <c r="AB259" s="228"/>
    </row>
    <row r="260" ht="12.75" customHeight="1">
      <c r="A260" s="228"/>
      <c r="B260" s="228"/>
      <c r="C260" s="228"/>
      <c r="D260" s="228"/>
      <c r="E260" s="228"/>
      <c r="F260" s="228"/>
      <c r="G260" s="228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  <c r="AA260" s="228"/>
      <c r="AB260" s="228"/>
    </row>
    <row r="261" ht="12.75" customHeight="1">
      <c r="A261" s="228"/>
      <c r="B261" s="228"/>
      <c r="C261" s="228"/>
      <c r="D261" s="228"/>
      <c r="E261" s="228"/>
      <c r="F261" s="228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  <c r="AA261" s="228"/>
      <c r="AB261" s="228"/>
    </row>
    <row r="262" ht="12.75" customHeight="1">
      <c r="A262" s="228"/>
      <c r="B262" s="228"/>
      <c r="C262" s="228"/>
      <c r="D262" s="228"/>
      <c r="E262" s="228"/>
      <c r="F262" s="228"/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  <c r="AA262" s="228"/>
      <c r="AB262" s="228"/>
    </row>
    <row r="263" ht="12.75" customHeight="1">
      <c r="A263" s="228"/>
      <c r="B263" s="228"/>
      <c r="C263" s="228"/>
      <c r="D263" s="228"/>
      <c r="E263" s="228"/>
      <c r="F263" s="228"/>
      <c r="G263" s="228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  <c r="AA263" s="228"/>
      <c r="AB263" s="228"/>
    </row>
    <row r="264" ht="12.75" customHeight="1">
      <c r="A264" s="228"/>
      <c r="B264" s="228"/>
      <c r="C264" s="228"/>
      <c r="D264" s="228"/>
      <c r="E264" s="228"/>
      <c r="F264" s="228"/>
      <c r="G264" s="228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  <c r="AA264" s="228"/>
      <c r="AB264" s="228"/>
    </row>
    <row r="265" ht="12.75" customHeight="1">
      <c r="A265" s="228"/>
      <c r="B265" s="228"/>
      <c r="C265" s="228"/>
      <c r="D265" s="228"/>
      <c r="E265" s="228"/>
      <c r="F265" s="228"/>
      <c r="G265" s="228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  <c r="AA265" s="228"/>
      <c r="AB265" s="228"/>
    </row>
    <row r="266" ht="12.75" customHeight="1">
      <c r="A266" s="228"/>
      <c r="B266" s="228"/>
      <c r="C266" s="228"/>
      <c r="D266" s="228"/>
      <c r="E266" s="228"/>
      <c r="F266" s="228"/>
      <c r="G266" s="228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  <c r="AA266" s="228"/>
      <c r="AB266" s="228"/>
    </row>
    <row r="267" ht="12.75" customHeight="1">
      <c r="A267" s="228"/>
      <c r="B267" s="228"/>
      <c r="C267" s="228"/>
      <c r="D267" s="228"/>
      <c r="E267" s="228"/>
      <c r="F267" s="228"/>
      <c r="G267" s="228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  <c r="AA267" s="228"/>
      <c r="AB267" s="228"/>
    </row>
    <row r="268" ht="12.75" customHeight="1">
      <c r="A268" s="228"/>
      <c r="B268" s="228"/>
      <c r="C268" s="228"/>
      <c r="D268" s="228"/>
      <c r="E268" s="228"/>
      <c r="F268" s="228"/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  <c r="AA268" s="228"/>
      <c r="AB268" s="228"/>
    </row>
    <row r="269" ht="12.75" customHeight="1">
      <c r="A269" s="228"/>
      <c r="B269" s="228"/>
      <c r="C269" s="228"/>
      <c r="D269" s="228"/>
      <c r="E269" s="228"/>
      <c r="F269" s="228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  <c r="AA269" s="228"/>
      <c r="AB269" s="228"/>
    </row>
    <row r="270" ht="12.75" customHeight="1">
      <c r="A270" s="228"/>
      <c r="B270" s="228"/>
      <c r="C270" s="228"/>
      <c r="D270" s="228"/>
      <c r="E270" s="228"/>
      <c r="F270" s="228"/>
      <c r="G270" s="228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  <c r="AA270" s="228"/>
      <c r="AB270" s="228"/>
    </row>
    <row r="271" ht="12.75" customHeight="1">
      <c r="A271" s="228"/>
      <c r="B271" s="228"/>
      <c r="C271" s="228"/>
      <c r="D271" s="228"/>
      <c r="E271" s="228"/>
      <c r="F271" s="228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  <c r="AA271" s="228"/>
      <c r="AB271" s="228"/>
    </row>
    <row r="272" ht="12.75" customHeight="1">
      <c r="A272" s="228"/>
      <c r="B272" s="228"/>
      <c r="C272" s="228"/>
      <c r="D272" s="228"/>
      <c r="E272" s="228"/>
      <c r="F272" s="228"/>
      <c r="G272" s="228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8"/>
      <c r="Z272" s="228"/>
      <c r="AA272" s="228"/>
      <c r="AB272" s="228"/>
    </row>
    <row r="273" ht="12.75" customHeight="1">
      <c r="A273" s="228"/>
      <c r="B273" s="228"/>
      <c r="C273" s="228"/>
      <c r="D273" s="228"/>
      <c r="E273" s="228"/>
      <c r="F273" s="228"/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  <c r="AA273" s="228"/>
      <c r="AB273" s="228"/>
    </row>
    <row r="274" ht="12.75" customHeight="1">
      <c r="A274" s="228"/>
      <c r="B274" s="228"/>
      <c r="C274" s="228"/>
      <c r="D274" s="228"/>
      <c r="E274" s="228"/>
      <c r="F274" s="228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8"/>
      <c r="AB274" s="228"/>
    </row>
    <row r="275" ht="12.75" customHeight="1">
      <c r="A275" s="228"/>
      <c r="B275" s="228"/>
      <c r="C275" s="228"/>
      <c r="D275" s="228"/>
      <c r="E275" s="228"/>
      <c r="F275" s="228"/>
      <c r="G275" s="228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8"/>
      <c r="AB275" s="228"/>
    </row>
    <row r="276" ht="12.75" customHeight="1">
      <c r="A276" s="228"/>
      <c r="B276" s="228"/>
      <c r="C276" s="228"/>
      <c r="D276" s="228"/>
      <c r="E276" s="228"/>
      <c r="F276" s="228"/>
      <c r="G276" s="228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  <c r="AA276" s="228"/>
      <c r="AB276" s="228"/>
    </row>
    <row r="277" ht="12.75" customHeight="1">
      <c r="A277" s="228"/>
      <c r="B277" s="228"/>
      <c r="C277" s="228"/>
      <c r="D277" s="228"/>
      <c r="E277" s="228"/>
      <c r="F277" s="228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  <c r="AA277" s="228"/>
      <c r="AB277" s="228"/>
    </row>
    <row r="278" ht="12.75" customHeight="1">
      <c r="A278" s="228"/>
      <c r="B278" s="228"/>
      <c r="C278" s="228"/>
      <c r="D278" s="228"/>
      <c r="E278" s="228"/>
      <c r="F278" s="228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8"/>
      <c r="Z278" s="228"/>
      <c r="AA278" s="228"/>
      <c r="AB278" s="228"/>
    </row>
    <row r="279" ht="12.75" customHeight="1">
      <c r="A279" s="228"/>
      <c r="B279" s="228"/>
      <c r="C279" s="228"/>
      <c r="D279" s="228"/>
      <c r="E279" s="228"/>
      <c r="F279" s="228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8"/>
      <c r="Z279" s="228"/>
      <c r="AA279" s="228"/>
      <c r="AB279" s="228"/>
    </row>
    <row r="280" ht="12.75" customHeight="1">
      <c r="A280" s="228"/>
      <c r="B280" s="228"/>
      <c r="C280" s="228"/>
      <c r="D280" s="228"/>
      <c r="E280" s="228"/>
      <c r="F280" s="228"/>
      <c r="G280" s="228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  <c r="AA280" s="228"/>
      <c r="AB280" s="228"/>
    </row>
    <row r="281" ht="12.75" customHeight="1">
      <c r="A281" s="228"/>
      <c r="B281" s="228"/>
      <c r="C281" s="228"/>
      <c r="D281" s="228"/>
      <c r="E281" s="228"/>
      <c r="F281" s="228"/>
      <c r="G281" s="228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  <c r="AA281" s="228"/>
      <c r="AB281" s="228"/>
    </row>
    <row r="282" ht="12.75" customHeight="1">
      <c r="A282" s="228"/>
      <c r="B282" s="228"/>
      <c r="C282" s="228"/>
      <c r="D282" s="228"/>
      <c r="E282" s="228"/>
      <c r="F282" s="228"/>
      <c r="G282" s="228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  <c r="AA282" s="228"/>
      <c r="AB282" s="228"/>
    </row>
    <row r="283" ht="12.75" customHeight="1">
      <c r="A283" s="228"/>
      <c r="B283" s="228"/>
      <c r="C283" s="228"/>
      <c r="D283" s="228"/>
      <c r="E283" s="228"/>
      <c r="F283" s="228"/>
      <c r="G283" s="228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  <c r="AA283" s="228"/>
      <c r="AB283" s="228"/>
    </row>
    <row r="284" ht="12.75" customHeight="1">
      <c r="A284" s="228"/>
      <c r="B284" s="228"/>
      <c r="C284" s="228"/>
      <c r="D284" s="228"/>
      <c r="E284" s="228"/>
      <c r="F284" s="228"/>
      <c r="G284" s="228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8"/>
      <c r="Z284" s="228"/>
      <c r="AA284" s="228"/>
      <c r="AB284" s="228"/>
    </row>
    <row r="285" ht="12.75" customHeight="1">
      <c r="A285" s="228"/>
      <c r="B285" s="228"/>
      <c r="C285" s="228"/>
      <c r="D285" s="228"/>
      <c r="E285" s="228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8"/>
      <c r="Z285" s="228"/>
      <c r="AA285" s="228"/>
      <c r="AB285" s="228"/>
    </row>
    <row r="286" ht="12.75" customHeight="1">
      <c r="A286" s="228"/>
      <c r="B286" s="228"/>
      <c r="C286" s="228"/>
      <c r="D286" s="228"/>
      <c r="E286" s="228"/>
      <c r="F286" s="228"/>
      <c r="G286" s="228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8"/>
      <c r="Z286" s="228"/>
      <c r="AA286" s="228"/>
      <c r="AB286" s="228"/>
    </row>
    <row r="287" ht="12.75" customHeight="1">
      <c r="A287" s="228"/>
      <c r="B287" s="228"/>
      <c r="C287" s="228"/>
      <c r="D287" s="228"/>
      <c r="E287" s="228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8"/>
      <c r="Z287" s="228"/>
      <c r="AA287" s="228"/>
      <c r="AB287" s="228"/>
    </row>
    <row r="288" ht="12.75" customHeight="1">
      <c r="A288" s="228"/>
      <c r="B288" s="228"/>
      <c r="C288" s="228"/>
      <c r="D288" s="228"/>
      <c r="E288" s="228"/>
      <c r="F288" s="228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8"/>
      <c r="Z288" s="228"/>
      <c r="AA288" s="228"/>
      <c r="AB288" s="228"/>
    </row>
    <row r="289" ht="12.75" customHeight="1">
      <c r="A289" s="228"/>
      <c r="B289" s="228"/>
      <c r="C289" s="228"/>
      <c r="D289" s="228"/>
      <c r="E289" s="228"/>
      <c r="F289" s="228"/>
      <c r="G289" s="228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8"/>
      <c r="Z289" s="228"/>
      <c r="AA289" s="228"/>
      <c r="AB289" s="228"/>
    </row>
    <row r="290" ht="12.75" customHeight="1">
      <c r="A290" s="228"/>
      <c r="B290" s="228"/>
      <c r="C290" s="228"/>
      <c r="D290" s="228"/>
      <c r="E290" s="228"/>
      <c r="F290" s="228"/>
      <c r="G290" s="228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8"/>
      <c r="Z290" s="228"/>
      <c r="AA290" s="228"/>
      <c r="AB290" s="228"/>
    </row>
    <row r="291" ht="12.75" customHeight="1">
      <c r="A291" s="228"/>
      <c r="B291" s="228"/>
      <c r="C291" s="228"/>
      <c r="D291" s="228"/>
      <c r="E291" s="228"/>
      <c r="F291" s="228"/>
      <c r="G291" s="228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8"/>
      <c r="Z291" s="228"/>
      <c r="AA291" s="228"/>
      <c r="AB291" s="228"/>
    </row>
    <row r="292" ht="12.75" customHeight="1">
      <c r="A292" s="228"/>
      <c r="B292" s="228"/>
      <c r="C292" s="228"/>
      <c r="D292" s="228"/>
      <c r="E292" s="228"/>
      <c r="F292" s="228"/>
      <c r="G292" s="228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8"/>
      <c r="Z292" s="228"/>
      <c r="AA292" s="228"/>
      <c r="AB292" s="228"/>
    </row>
    <row r="293" ht="12.75" customHeight="1">
      <c r="A293" s="228"/>
      <c r="B293" s="228"/>
      <c r="C293" s="228"/>
      <c r="D293" s="228"/>
      <c r="E293" s="228"/>
      <c r="F293" s="228"/>
      <c r="G293" s="228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8"/>
      <c r="Z293" s="228"/>
      <c r="AA293" s="228"/>
      <c r="AB293" s="228"/>
    </row>
    <row r="294" ht="12.75" customHeight="1">
      <c r="A294" s="228"/>
      <c r="B294" s="228"/>
      <c r="C294" s="228"/>
      <c r="D294" s="228"/>
      <c r="E294" s="228"/>
      <c r="F294" s="228"/>
      <c r="G294" s="228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/>
      <c r="AA294" s="228"/>
      <c r="AB294" s="228"/>
    </row>
    <row r="295" ht="12.75" customHeight="1">
      <c r="A295" s="228"/>
      <c r="B295" s="228"/>
      <c r="C295" s="228"/>
      <c r="D295" s="228"/>
      <c r="E295" s="228"/>
      <c r="F295" s="228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8"/>
      <c r="Z295" s="228"/>
      <c r="AA295" s="228"/>
      <c r="AB295" s="228"/>
    </row>
    <row r="296" ht="12.75" customHeight="1">
      <c r="A296" s="228"/>
      <c r="B296" s="228"/>
      <c r="C296" s="228"/>
      <c r="D296" s="228"/>
      <c r="E296" s="228"/>
      <c r="F296" s="228"/>
      <c r="G296" s="228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8"/>
      <c r="Z296" s="228"/>
      <c r="AA296" s="228"/>
      <c r="AB296" s="228"/>
    </row>
    <row r="297" ht="12.75" customHeight="1">
      <c r="A297" s="228"/>
      <c r="B297" s="228"/>
      <c r="C297" s="228"/>
      <c r="D297" s="228"/>
      <c r="E297" s="228"/>
      <c r="F297" s="228"/>
      <c r="G297" s="228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8"/>
      <c r="Z297" s="228"/>
      <c r="AA297" s="228"/>
      <c r="AB297" s="228"/>
    </row>
    <row r="298" ht="12.75" customHeight="1">
      <c r="A298" s="228"/>
      <c r="B298" s="228"/>
      <c r="C298" s="228"/>
      <c r="D298" s="228"/>
      <c r="E298" s="228"/>
      <c r="F298" s="228"/>
      <c r="G298" s="228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8"/>
      <c r="Z298" s="228"/>
      <c r="AA298" s="228"/>
      <c r="AB298" s="228"/>
    </row>
    <row r="299" ht="12.75" customHeight="1">
      <c r="A299" s="228"/>
      <c r="B299" s="228"/>
      <c r="C299" s="228"/>
      <c r="D299" s="228"/>
      <c r="E299" s="228"/>
      <c r="F299" s="228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8"/>
      <c r="Z299" s="228"/>
      <c r="AA299" s="228"/>
      <c r="AB299" s="228"/>
    </row>
    <row r="300" ht="12.75" customHeight="1">
      <c r="A300" s="228"/>
      <c r="B300" s="228"/>
      <c r="C300" s="228"/>
      <c r="D300" s="228"/>
      <c r="E300" s="228"/>
      <c r="F300" s="228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8"/>
      <c r="Z300" s="228"/>
      <c r="AA300" s="228"/>
      <c r="AB300" s="228"/>
    </row>
    <row r="301" ht="12.75" customHeight="1">
      <c r="A301" s="228"/>
      <c r="B301" s="228"/>
      <c r="C301" s="228"/>
      <c r="D301" s="228"/>
      <c r="E301" s="228"/>
      <c r="F301" s="228"/>
      <c r="G301" s="228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8"/>
      <c r="Z301" s="228"/>
      <c r="AA301" s="228"/>
      <c r="AB301" s="228"/>
    </row>
    <row r="302" ht="12.75" customHeight="1">
      <c r="A302" s="228"/>
      <c r="B302" s="228"/>
      <c r="C302" s="228"/>
      <c r="D302" s="228"/>
      <c r="E302" s="228"/>
      <c r="F302" s="228"/>
      <c r="G302" s="228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8"/>
      <c r="Z302" s="228"/>
      <c r="AA302" s="228"/>
      <c r="AB302" s="228"/>
    </row>
    <row r="303" ht="12.75" customHeight="1">
      <c r="A303" s="228"/>
      <c r="B303" s="228"/>
      <c r="C303" s="228"/>
      <c r="D303" s="228"/>
      <c r="E303" s="228"/>
      <c r="F303" s="228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  <c r="AA303" s="228"/>
      <c r="AB303" s="228"/>
    </row>
    <row r="304" ht="12.75" customHeight="1">
      <c r="A304" s="228"/>
      <c r="B304" s="228"/>
      <c r="C304" s="228"/>
      <c r="D304" s="228"/>
      <c r="E304" s="228"/>
      <c r="F304" s="228"/>
      <c r="G304" s="228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8"/>
      <c r="Z304" s="228"/>
      <c r="AA304" s="228"/>
      <c r="AB304" s="228"/>
    </row>
    <row r="305" ht="12.75" customHeight="1">
      <c r="A305" s="228"/>
      <c r="B305" s="228"/>
      <c r="C305" s="228"/>
      <c r="D305" s="228"/>
      <c r="E305" s="228"/>
      <c r="F305" s="228"/>
      <c r="G305" s="228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  <c r="AA305" s="228"/>
      <c r="AB305" s="228"/>
    </row>
    <row r="306" ht="12.75" customHeight="1">
      <c r="A306" s="228"/>
      <c r="B306" s="228"/>
      <c r="C306" s="228"/>
      <c r="D306" s="228"/>
      <c r="E306" s="228"/>
      <c r="F306" s="228"/>
      <c r="G306" s="228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8"/>
      <c r="Z306" s="228"/>
      <c r="AA306" s="228"/>
      <c r="AB306" s="228"/>
    </row>
    <row r="307" ht="12.75" customHeight="1">
      <c r="A307" s="228"/>
      <c r="B307" s="228"/>
      <c r="C307" s="228"/>
      <c r="D307" s="228"/>
      <c r="E307" s="228"/>
      <c r="F307" s="228"/>
      <c r="G307" s="228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8"/>
      <c r="Z307" s="228"/>
      <c r="AA307" s="228"/>
      <c r="AB307" s="228"/>
    </row>
    <row r="308" ht="12.75" customHeight="1">
      <c r="A308" s="228"/>
      <c r="B308" s="228"/>
      <c r="C308" s="228"/>
      <c r="D308" s="228"/>
      <c r="E308" s="228"/>
      <c r="F308" s="228"/>
      <c r="G308" s="228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8"/>
      <c r="Z308" s="228"/>
      <c r="AA308" s="228"/>
      <c r="AB308" s="228"/>
    </row>
    <row r="309" ht="12.75" customHeight="1">
      <c r="A309" s="228"/>
      <c r="B309" s="228"/>
      <c r="C309" s="228"/>
      <c r="D309" s="228"/>
      <c r="E309" s="228"/>
      <c r="F309" s="228"/>
      <c r="G309" s="228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8"/>
      <c r="Z309" s="228"/>
      <c r="AA309" s="228"/>
      <c r="AB309" s="228"/>
    </row>
    <row r="310" ht="12.75" customHeight="1">
      <c r="A310" s="228"/>
      <c r="B310" s="228"/>
      <c r="C310" s="228"/>
      <c r="D310" s="228"/>
      <c r="E310" s="228"/>
      <c r="F310" s="228"/>
      <c r="G310" s="228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8"/>
      <c r="Z310" s="228"/>
      <c r="AA310" s="228"/>
      <c r="AB310" s="228"/>
    </row>
    <row r="311" ht="12.75" customHeight="1">
      <c r="A311" s="228"/>
      <c r="B311" s="228"/>
      <c r="C311" s="228"/>
      <c r="D311" s="228"/>
      <c r="E311" s="228"/>
      <c r="F311" s="228"/>
      <c r="G311" s="228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8"/>
      <c r="Z311" s="228"/>
      <c r="AA311" s="228"/>
      <c r="AB311" s="228"/>
    </row>
    <row r="312" ht="12.75" customHeight="1">
      <c r="A312" s="228"/>
      <c r="B312" s="228"/>
      <c r="C312" s="228"/>
      <c r="D312" s="228"/>
      <c r="E312" s="228"/>
      <c r="F312" s="228"/>
      <c r="G312" s="228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8"/>
      <c r="Z312" s="228"/>
      <c r="AA312" s="228"/>
      <c r="AB312" s="228"/>
    </row>
    <row r="313" ht="12.75" customHeight="1">
      <c r="A313" s="228"/>
      <c r="B313" s="228"/>
      <c r="C313" s="228"/>
      <c r="D313" s="228"/>
      <c r="E313" s="228"/>
      <c r="F313" s="228"/>
      <c r="G313" s="228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8"/>
      <c r="Z313" s="228"/>
      <c r="AA313" s="228"/>
      <c r="AB313" s="228"/>
    </row>
    <row r="314" ht="12.75" customHeight="1">
      <c r="A314" s="228"/>
      <c r="B314" s="228"/>
      <c r="C314" s="228"/>
      <c r="D314" s="228"/>
      <c r="E314" s="228"/>
      <c r="F314" s="228"/>
      <c r="G314" s="228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8"/>
      <c r="Z314" s="228"/>
      <c r="AA314" s="228"/>
      <c r="AB314" s="228"/>
    </row>
    <row r="315" ht="12.75" customHeight="1">
      <c r="A315" s="228"/>
      <c r="B315" s="228"/>
      <c r="C315" s="228"/>
      <c r="D315" s="228"/>
      <c r="E315" s="228"/>
      <c r="F315" s="228"/>
      <c r="G315" s="228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8"/>
      <c r="Z315" s="228"/>
      <c r="AA315" s="228"/>
      <c r="AB315" s="228"/>
    </row>
    <row r="316" ht="12.75" customHeight="1">
      <c r="A316" s="228"/>
      <c r="B316" s="228"/>
      <c r="C316" s="228"/>
      <c r="D316" s="228"/>
      <c r="E316" s="228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8"/>
      <c r="Z316" s="228"/>
      <c r="AA316" s="228"/>
      <c r="AB316" s="228"/>
    </row>
    <row r="317" ht="12.75" customHeight="1">
      <c r="A317" s="228"/>
      <c r="B317" s="228"/>
      <c r="C317" s="228"/>
      <c r="D317" s="228"/>
      <c r="E317" s="228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  <c r="AA317" s="228"/>
      <c r="AB317" s="228"/>
    </row>
    <row r="318" ht="12.75" customHeight="1">
      <c r="A318" s="228"/>
      <c r="B318" s="228"/>
      <c r="C318" s="228"/>
      <c r="D318" s="228"/>
      <c r="E318" s="228"/>
      <c r="F318" s="228"/>
      <c r="G318" s="228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8"/>
      <c r="Z318" s="228"/>
      <c r="AA318" s="228"/>
      <c r="AB318" s="228"/>
    </row>
    <row r="319" ht="12.75" customHeight="1">
      <c r="A319" s="228"/>
      <c r="B319" s="228"/>
      <c r="C319" s="228"/>
      <c r="D319" s="228"/>
      <c r="E319" s="228"/>
      <c r="F319" s="228"/>
      <c r="G319" s="228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8"/>
      <c r="Z319" s="228"/>
      <c r="AA319" s="228"/>
      <c r="AB319" s="228"/>
    </row>
    <row r="320" ht="12.75" customHeight="1">
      <c r="A320" s="228"/>
      <c r="B320" s="228"/>
      <c r="C320" s="228"/>
      <c r="D320" s="228"/>
      <c r="E320" s="228"/>
      <c r="F320" s="228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8"/>
      <c r="Z320" s="228"/>
      <c r="AA320" s="228"/>
      <c r="AB320" s="228"/>
    </row>
    <row r="321" ht="12.75" customHeight="1">
      <c r="A321" s="228"/>
      <c r="B321" s="228"/>
      <c r="C321" s="228"/>
      <c r="D321" s="228"/>
      <c r="E321" s="228"/>
      <c r="F321" s="228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8"/>
      <c r="Z321" s="228"/>
      <c r="AA321" s="228"/>
      <c r="AB321" s="228"/>
    </row>
    <row r="322" ht="12.75" customHeight="1">
      <c r="A322" s="228"/>
      <c r="B322" s="228"/>
      <c r="C322" s="228"/>
      <c r="D322" s="228"/>
      <c r="E322" s="228"/>
      <c r="F322" s="228"/>
      <c r="G322" s="228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8"/>
      <c r="Z322" s="228"/>
      <c r="AA322" s="228"/>
      <c r="AB322" s="228"/>
    </row>
    <row r="323" ht="12.75" customHeight="1">
      <c r="A323" s="228"/>
      <c r="B323" s="228"/>
      <c r="C323" s="228"/>
      <c r="D323" s="228"/>
      <c r="E323" s="228"/>
      <c r="F323" s="228"/>
      <c r="G323" s="228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8"/>
      <c r="Z323" s="228"/>
      <c r="AA323" s="228"/>
      <c r="AB323" s="228"/>
    </row>
    <row r="324" ht="12.75" customHeight="1">
      <c r="A324" s="228"/>
      <c r="B324" s="228"/>
      <c r="C324" s="228"/>
      <c r="D324" s="228"/>
      <c r="E324" s="228"/>
      <c r="F324" s="228"/>
      <c r="G324" s="228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8"/>
      <c r="Z324" s="228"/>
      <c r="AA324" s="228"/>
      <c r="AB324" s="228"/>
    </row>
    <row r="325" ht="12.75" customHeight="1">
      <c r="A325" s="228"/>
      <c r="B325" s="228"/>
      <c r="C325" s="228"/>
      <c r="D325" s="228"/>
      <c r="E325" s="228"/>
      <c r="F325" s="228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8"/>
      <c r="Z325" s="228"/>
      <c r="AA325" s="228"/>
      <c r="AB325" s="228"/>
    </row>
    <row r="326" ht="12.75" customHeight="1">
      <c r="A326" s="228"/>
      <c r="B326" s="228"/>
      <c r="C326" s="228"/>
      <c r="D326" s="228"/>
      <c r="E326" s="228"/>
      <c r="F326" s="228"/>
      <c r="G326" s="228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8"/>
      <c r="Z326" s="228"/>
      <c r="AA326" s="228"/>
      <c r="AB326" s="228"/>
    </row>
    <row r="327" ht="12.75" customHeight="1">
      <c r="A327" s="228"/>
      <c r="B327" s="228"/>
      <c r="C327" s="228"/>
      <c r="D327" s="228"/>
      <c r="E327" s="228"/>
      <c r="F327" s="228"/>
      <c r="G327" s="228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8"/>
      <c r="Z327" s="228"/>
      <c r="AA327" s="228"/>
      <c r="AB327" s="228"/>
    </row>
    <row r="328" ht="12.75" customHeight="1">
      <c r="A328" s="228"/>
      <c r="B328" s="228"/>
      <c r="C328" s="228"/>
      <c r="D328" s="228"/>
      <c r="E328" s="228"/>
      <c r="F328" s="228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  <c r="AA328" s="228"/>
      <c r="AB328" s="228"/>
    </row>
    <row r="329" ht="12.75" customHeight="1">
      <c r="A329" s="228"/>
      <c r="B329" s="228"/>
      <c r="C329" s="228"/>
      <c r="D329" s="228"/>
      <c r="E329" s="228"/>
      <c r="F329" s="228"/>
      <c r="G329" s="228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8"/>
      <c r="Z329" s="228"/>
      <c r="AA329" s="228"/>
      <c r="AB329" s="228"/>
    </row>
    <row r="330" ht="12.75" customHeight="1">
      <c r="A330" s="228"/>
      <c r="B330" s="228"/>
      <c r="C330" s="228"/>
      <c r="D330" s="228"/>
      <c r="E330" s="228"/>
      <c r="F330" s="228"/>
      <c r="G330" s="228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8"/>
      <c r="Z330" s="228"/>
      <c r="AA330" s="228"/>
      <c r="AB330" s="228"/>
    </row>
    <row r="331" ht="12.75" customHeight="1">
      <c r="A331" s="228"/>
      <c r="B331" s="228"/>
      <c r="C331" s="228"/>
      <c r="D331" s="228"/>
      <c r="E331" s="228"/>
      <c r="F331" s="228"/>
      <c r="G331" s="228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8"/>
      <c r="Z331" s="228"/>
      <c r="AA331" s="228"/>
      <c r="AB331" s="228"/>
    </row>
    <row r="332" ht="12.75" customHeight="1">
      <c r="A332" s="228"/>
      <c r="B332" s="228"/>
      <c r="C332" s="228"/>
      <c r="D332" s="228"/>
      <c r="E332" s="228"/>
      <c r="F332" s="228"/>
      <c r="G332" s="228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8"/>
      <c r="Z332" s="228"/>
      <c r="AA332" s="228"/>
      <c r="AB332" s="228"/>
    </row>
    <row r="333" ht="12.75" customHeight="1">
      <c r="A333" s="228"/>
      <c r="B333" s="228"/>
      <c r="C333" s="228"/>
      <c r="D333" s="228"/>
      <c r="E333" s="228"/>
      <c r="F333" s="228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8"/>
      <c r="Z333" s="228"/>
      <c r="AA333" s="228"/>
      <c r="AB333" s="228"/>
    </row>
    <row r="334" ht="12.75" customHeight="1">
      <c r="A334" s="228"/>
      <c r="B334" s="228"/>
      <c r="C334" s="228"/>
      <c r="D334" s="228"/>
      <c r="E334" s="228"/>
      <c r="F334" s="228"/>
      <c r="G334" s="228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8"/>
      <c r="Z334" s="228"/>
      <c r="AA334" s="228"/>
      <c r="AB334" s="228"/>
    </row>
    <row r="335" ht="12.75" customHeight="1">
      <c r="A335" s="228"/>
      <c r="B335" s="228"/>
      <c r="C335" s="228"/>
      <c r="D335" s="228"/>
      <c r="E335" s="228"/>
      <c r="F335" s="228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8"/>
      <c r="Z335" s="228"/>
      <c r="AA335" s="228"/>
      <c r="AB335" s="228"/>
    </row>
    <row r="336" ht="12.75" customHeight="1">
      <c r="A336" s="228"/>
      <c r="B336" s="228"/>
      <c r="C336" s="228"/>
      <c r="D336" s="228"/>
      <c r="E336" s="228"/>
      <c r="F336" s="228"/>
      <c r="G336" s="228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8"/>
      <c r="Z336" s="228"/>
      <c r="AA336" s="228"/>
      <c r="AB336" s="228"/>
    </row>
    <row r="337" ht="12.75" customHeight="1">
      <c r="A337" s="228"/>
      <c r="B337" s="228"/>
      <c r="C337" s="228"/>
      <c r="D337" s="228"/>
      <c r="E337" s="228"/>
      <c r="F337" s="228"/>
      <c r="G337" s="228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8"/>
      <c r="Z337" s="228"/>
      <c r="AA337" s="228"/>
      <c r="AB337" s="228"/>
    </row>
    <row r="338" ht="12.75" customHeight="1">
      <c r="A338" s="228"/>
      <c r="B338" s="228"/>
      <c r="C338" s="228"/>
      <c r="D338" s="228"/>
      <c r="E338" s="228"/>
      <c r="F338" s="228"/>
      <c r="G338" s="228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8"/>
      <c r="Z338" s="228"/>
      <c r="AA338" s="228"/>
      <c r="AB338" s="228"/>
    </row>
    <row r="339" ht="12.75" customHeight="1">
      <c r="A339" s="228"/>
      <c r="B339" s="228"/>
      <c r="C339" s="228"/>
      <c r="D339" s="228"/>
      <c r="E339" s="228"/>
      <c r="F339" s="228"/>
      <c r="G339" s="228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8"/>
      <c r="Z339" s="228"/>
      <c r="AA339" s="228"/>
      <c r="AB339" s="228"/>
    </row>
    <row r="340" ht="12.75" customHeight="1">
      <c r="A340" s="228"/>
      <c r="B340" s="228"/>
      <c r="C340" s="228"/>
      <c r="D340" s="228"/>
      <c r="E340" s="228"/>
      <c r="F340" s="228"/>
      <c r="G340" s="228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8"/>
      <c r="Z340" s="228"/>
      <c r="AA340" s="228"/>
      <c r="AB340" s="228"/>
    </row>
    <row r="341" ht="12.75" customHeight="1">
      <c r="A341" s="228"/>
      <c r="B341" s="228"/>
      <c r="C341" s="228"/>
      <c r="D341" s="228"/>
      <c r="E341" s="228"/>
      <c r="F341" s="228"/>
      <c r="G341" s="228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8"/>
      <c r="Z341" s="228"/>
      <c r="AA341" s="228"/>
      <c r="AB341" s="228"/>
    </row>
    <row r="342" ht="12.75" customHeight="1">
      <c r="A342" s="228"/>
      <c r="B342" s="228"/>
      <c r="C342" s="228"/>
      <c r="D342" s="228"/>
      <c r="E342" s="228"/>
      <c r="F342" s="228"/>
      <c r="G342" s="228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  <c r="AA342" s="228"/>
      <c r="AB342" s="228"/>
    </row>
    <row r="343" ht="12.75" customHeight="1">
      <c r="A343" s="228"/>
      <c r="B343" s="228"/>
      <c r="C343" s="228"/>
      <c r="D343" s="228"/>
      <c r="E343" s="228"/>
      <c r="F343" s="228"/>
      <c r="G343" s="228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8"/>
      <c r="Z343" s="228"/>
      <c r="AA343" s="228"/>
      <c r="AB343" s="228"/>
    </row>
    <row r="344" ht="12.75" customHeight="1">
      <c r="A344" s="228"/>
      <c r="B344" s="228"/>
      <c r="C344" s="228"/>
      <c r="D344" s="228"/>
      <c r="E344" s="228"/>
      <c r="F344" s="228"/>
      <c r="G344" s="228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8"/>
      <c r="Z344" s="228"/>
      <c r="AA344" s="228"/>
      <c r="AB344" s="228"/>
    </row>
    <row r="345" ht="12.75" customHeight="1">
      <c r="A345" s="228"/>
      <c r="B345" s="228"/>
      <c r="C345" s="228"/>
      <c r="D345" s="228"/>
      <c r="E345" s="228"/>
      <c r="F345" s="228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8"/>
      <c r="Z345" s="228"/>
      <c r="AA345" s="228"/>
      <c r="AB345" s="228"/>
    </row>
    <row r="346" ht="12.75" customHeight="1">
      <c r="A346" s="228"/>
      <c r="B346" s="228"/>
      <c r="C346" s="228"/>
      <c r="D346" s="228"/>
      <c r="E346" s="228"/>
      <c r="F346" s="228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8"/>
      <c r="Z346" s="228"/>
      <c r="AA346" s="228"/>
      <c r="AB346" s="228"/>
    </row>
    <row r="347" ht="12.75" customHeight="1">
      <c r="A347" s="228"/>
      <c r="B347" s="228"/>
      <c r="C347" s="228"/>
      <c r="D347" s="228"/>
      <c r="E347" s="228"/>
      <c r="F347" s="228"/>
      <c r="G347" s="228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8"/>
      <c r="Z347" s="228"/>
      <c r="AA347" s="228"/>
      <c r="AB347" s="228"/>
    </row>
    <row r="348" ht="12.75" customHeight="1">
      <c r="A348" s="228"/>
      <c r="B348" s="228"/>
      <c r="C348" s="228"/>
      <c r="D348" s="228"/>
      <c r="E348" s="228"/>
      <c r="F348" s="228"/>
      <c r="G348" s="228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8"/>
      <c r="Z348" s="228"/>
      <c r="AA348" s="228"/>
      <c r="AB348" s="228"/>
    </row>
    <row r="349" ht="12.75" customHeight="1">
      <c r="A349" s="228"/>
      <c r="B349" s="228"/>
      <c r="C349" s="228"/>
      <c r="D349" s="228"/>
      <c r="E349" s="228"/>
      <c r="F349" s="228"/>
      <c r="G349" s="228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8"/>
      <c r="Z349" s="228"/>
      <c r="AA349" s="228"/>
      <c r="AB349" s="228"/>
    </row>
    <row r="350" ht="12.75" customHeight="1">
      <c r="A350" s="228"/>
      <c r="B350" s="228"/>
      <c r="C350" s="228"/>
      <c r="D350" s="228"/>
      <c r="E350" s="228"/>
      <c r="F350" s="228"/>
      <c r="G350" s="228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  <c r="AA350" s="228"/>
      <c r="AB350" s="228"/>
    </row>
    <row r="351" ht="12.75" customHeight="1">
      <c r="A351" s="228"/>
      <c r="B351" s="228"/>
      <c r="C351" s="228"/>
      <c r="D351" s="228"/>
      <c r="E351" s="228"/>
      <c r="F351" s="228"/>
      <c r="G351" s="228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8"/>
      <c r="Z351" s="228"/>
      <c r="AA351" s="228"/>
      <c r="AB351" s="228"/>
    </row>
    <row r="352" ht="12.75" customHeight="1">
      <c r="A352" s="228"/>
      <c r="B352" s="228"/>
      <c r="C352" s="228"/>
      <c r="D352" s="228"/>
      <c r="E352" s="228"/>
      <c r="F352" s="228"/>
      <c r="G352" s="228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8"/>
      <c r="Z352" s="228"/>
      <c r="AA352" s="228"/>
      <c r="AB352" s="228"/>
    </row>
    <row r="353" ht="12.75" customHeight="1">
      <c r="A353" s="228"/>
      <c r="B353" s="228"/>
      <c r="C353" s="228"/>
      <c r="D353" s="228"/>
      <c r="E353" s="228"/>
      <c r="F353" s="228"/>
      <c r="G353" s="228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8"/>
      <c r="Z353" s="228"/>
      <c r="AA353" s="228"/>
      <c r="AB353" s="228"/>
    </row>
    <row r="354" ht="12.75" customHeight="1">
      <c r="A354" s="228"/>
      <c r="B354" s="228"/>
      <c r="C354" s="228"/>
      <c r="D354" s="228"/>
      <c r="E354" s="228"/>
      <c r="F354" s="228"/>
      <c r="G354" s="228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8"/>
      <c r="Z354" s="228"/>
      <c r="AA354" s="228"/>
      <c r="AB354" s="228"/>
    </row>
    <row r="355" ht="12.75" customHeight="1">
      <c r="A355" s="228"/>
      <c r="B355" s="228"/>
      <c r="C355" s="228"/>
      <c r="D355" s="228"/>
      <c r="E355" s="228"/>
      <c r="F355" s="228"/>
      <c r="G355" s="228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8"/>
      <c r="Z355" s="228"/>
      <c r="AA355" s="228"/>
      <c r="AB355" s="228"/>
    </row>
    <row r="356" ht="12.75" customHeight="1">
      <c r="A356" s="228"/>
      <c r="B356" s="228"/>
      <c r="C356" s="228"/>
      <c r="D356" s="228"/>
      <c r="E356" s="228"/>
      <c r="F356" s="228"/>
      <c r="G356" s="228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8"/>
      <c r="Z356" s="228"/>
      <c r="AA356" s="228"/>
      <c r="AB356" s="228"/>
    </row>
    <row r="357" ht="12.75" customHeight="1">
      <c r="A357" s="228"/>
      <c r="B357" s="228"/>
      <c r="C357" s="228"/>
      <c r="D357" s="228"/>
      <c r="E357" s="228"/>
      <c r="F357" s="228"/>
      <c r="G357" s="228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8"/>
      <c r="Z357" s="228"/>
      <c r="AA357" s="228"/>
      <c r="AB357" s="228"/>
    </row>
    <row r="358" ht="12.75" customHeight="1">
      <c r="A358" s="228"/>
      <c r="B358" s="228"/>
      <c r="C358" s="228"/>
      <c r="D358" s="228"/>
      <c r="E358" s="228"/>
      <c r="F358" s="228"/>
      <c r="G358" s="228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8"/>
      <c r="Z358" s="228"/>
      <c r="AA358" s="228"/>
      <c r="AB358" s="228"/>
    </row>
    <row r="359" ht="12.75" customHeight="1">
      <c r="A359" s="228"/>
      <c r="B359" s="228"/>
      <c r="C359" s="228"/>
      <c r="D359" s="228"/>
      <c r="E359" s="228"/>
      <c r="F359" s="228"/>
      <c r="G359" s="228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8"/>
      <c r="Z359" s="228"/>
      <c r="AA359" s="228"/>
      <c r="AB359" s="228"/>
    </row>
    <row r="360" ht="12.75" customHeight="1">
      <c r="A360" s="228"/>
      <c r="B360" s="228"/>
      <c r="C360" s="228"/>
      <c r="D360" s="228"/>
      <c r="E360" s="228"/>
      <c r="F360" s="228"/>
      <c r="G360" s="228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8"/>
      <c r="Z360" s="228"/>
      <c r="AA360" s="228"/>
      <c r="AB360" s="228"/>
    </row>
    <row r="361" ht="12.75" customHeight="1">
      <c r="A361" s="228"/>
      <c r="B361" s="228"/>
      <c r="C361" s="228"/>
      <c r="D361" s="228"/>
      <c r="E361" s="228"/>
      <c r="F361" s="228"/>
      <c r="G361" s="228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  <c r="AA361" s="228"/>
      <c r="AB361" s="228"/>
    </row>
    <row r="362" ht="12.75" customHeight="1">
      <c r="A362" s="228"/>
      <c r="B362" s="228"/>
      <c r="C362" s="228"/>
      <c r="D362" s="228"/>
      <c r="E362" s="228"/>
      <c r="F362" s="228"/>
      <c r="G362" s="228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8"/>
      <c r="Z362" s="228"/>
      <c r="AA362" s="228"/>
      <c r="AB362" s="228"/>
    </row>
    <row r="363" ht="12.75" customHeight="1">
      <c r="A363" s="228"/>
      <c r="B363" s="228"/>
      <c r="C363" s="228"/>
      <c r="D363" s="228"/>
      <c r="E363" s="228"/>
      <c r="F363" s="228"/>
      <c r="G363" s="228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8"/>
      <c r="Z363" s="228"/>
      <c r="AA363" s="228"/>
      <c r="AB363" s="228"/>
    </row>
    <row r="364" ht="12.75" customHeight="1">
      <c r="A364" s="228"/>
      <c r="B364" s="228"/>
      <c r="C364" s="228"/>
      <c r="D364" s="228"/>
      <c r="E364" s="228"/>
      <c r="F364" s="228"/>
      <c r="G364" s="228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8"/>
      <c r="Z364" s="228"/>
      <c r="AA364" s="228"/>
      <c r="AB364" s="228"/>
    </row>
    <row r="365" ht="12.75" customHeight="1">
      <c r="A365" s="228"/>
      <c r="B365" s="228"/>
      <c r="C365" s="228"/>
      <c r="D365" s="228"/>
      <c r="E365" s="228"/>
      <c r="F365" s="228"/>
      <c r="G365" s="228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8"/>
      <c r="Z365" s="228"/>
      <c r="AA365" s="228"/>
      <c r="AB365" s="228"/>
    </row>
    <row r="366" ht="12.75" customHeight="1">
      <c r="A366" s="228"/>
      <c r="B366" s="228"/>
      <c r="C366" s="228"/>
      <c r="D366" s="228"/>
      <c r="E366" s="228"/>
      <c r="F366" s="228"/>
      <c r="G366" s="228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8"/>
      <c r="Z366" s="228"/>
      <c r="AA366" s="228"/>
      <c r="AB366" s="228"/>
    </row>
    <row r="367" ht="12.75" customHeight="1">
      <c r="A367" s="228"/>
      <c r="B367" s="228"/>
      <c r="C367" s="228"/>
      <c r="D367" s="228"/>
      <c r="E367" s="228"/>
      <c r="F367" s="228"/>
      <c r="G367" s="228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8"/>
      <c r="Z367" s="228"/>
      <c r="AA367" s="228"/>
      <c r="AB367" s="228"/>
    </row>
    <row r="368" ht="12.75" customHeight="1">
      <c r="A368" s="228"/>
      <c r="B368" s="228"/>
      <c r="C368" s="228"/>
      <c r="D368" s="228"/>
      <c r="E368" s="228"/>
      <c r="F368" s="228"/>
      <c r="G368" s="228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8"/>
      <c r="Z368" s="228"/>
      <c r="AA368" s="228"/>
      <c r="AB368" s="228"/>
    </row>
    <row r="369" ht="12.75" customHeight="1">
      <c r="A369" s="228"/>
      <c r="B369" s="228"/>
      <c r="C369" s="228"/>
      <c r="D369" s="228"/>
      <c r="E369" s="228"/>
      <c r="F369" s="228"/>
      <c r="G369" s="228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8"/>
      <c r="Z369" s="228"/>
      <c r="AA369" s="228"/>
      <c r="AB369" s="228"/>
    </row>
    <row r="370" ht="12.75" customHeight="1">
      <c r="A370" s="228"/>
      <c r="B370" s="228"/>
      <c r="C370" s="228"/>
      <c r="D370" s="228"/>
      <c r="E370" s="228"/>
      <c r="F370" s="228"/>
      <c r="G370" s="228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8"/>
      <c r="Z370" s="228"/>
      <c r="AA370" s="228"/>
      <c r="AB370" s="228"/>
    </row>
    <row r="371" ht="12.75" customHeight="1">
      <c r="A371" s="228"/>
      <c r="B371" s="228"/>
      <c r="C371" s="228"/>
      <c r="D371" s="228"/>
      <c r="E371" s="228"/>
      <c r="F371" s="228"/>
      <c r="G371" s="228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8"/>
      <c r="Z371" s="228"/>
      <c r="AA371" s="228"/>
      <c r="AB371" s="228"/>
    </row>
    <row r="372" ht="12.75" customHeight="1">
      <c r="A372" s="228"/>
      <c r="B372" s="228"/>
      <c r="C372" s="228"/>
      <c r="D372" s="228"/>
      <c r="E372" s="228"/>
      <c r="F372" s="228"/>
      <c r="G372" s="228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  <c r="AA372" s="228"/>
      <c r="AB372" s="228"/>
    </row>
    <row r="373" ht="12.75" customHeight="1">
      <c r="A373" s="228"/>
      <c r="B373" s="228"/>
      <c r="C373" s="228"/>
      <c r="D373" s="228"/>
      <c r="E373" s="228"/>
      <c r="F373" s="228"/>
      <c r="G373" s="228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  <c r="AA373" s="228"/>
      <c r="AB373" s="228"/>
    </row>
    <row r="374" ht="12.75" customHeight="1">
      <c r="A374" s="228"/>
      <c r="B374" s="228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  <c r="AA374" s="228"/>
      <c r="AB374" s="228"/>
    </row>
    <row r="375" ht="12.75" customHeight="1">
      <c r="A375" s="228"/>
      <c r="B375" s="228"/>
      <c r="C375" s="228"/>
      <c r="D375" s="228"/>
      <c r="E375" s="228"/>
      <c r="F375" s="228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  <c r="AA375" s="228"/>
      <c r="AB375" s="228"/>
    </row>
    <row r="376" ht="12.75" customHeight="1">
      <c r="A376" s="228"/>
      <c r="B376" s="228"/>
      <c r="C376" s="228"/>
      <c r="D376" s="228"/>
      <c r="E376" s="228"/>
      <c r="F376" s="228"/>
      <c r="G376" s="228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  <c r="AA376" s="228"/>
      <c r="AB376" s="228"/>
    </row>
    <row r="377" ht="12.75" customHeight="1">
      <c r="A377" s="228"/>
      <c r="B377" s="228"/>
      <c r="C377" s="228"/>
      <c r="D377" s="228"/>
      <c r="E377" s="228"/>
      <c r="F377" s="228"/>
      <c r="G377" s="228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  <c r="AA377" s="228"/>
      <c r="AB377" s="228"/>
    </row>
    <row r="378" ht="12.75" customHeight="1">
      <c r="A378" s="228"/>
      <c r="B378" s="228"/>
      <c r="C378" s="228"/>
      <c r="D378" s="228"/>
      <c r="E378" s="228"/>
      <c r="F378" s="228"/>
      <c r="G378" s="228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  <c r="AA378" s="228"/>
      <c r="AB378" s="228"/>
    </row>
    <row r="379" ht="12.75" customHeight="1">
      <c r="A379" s="228"/>
      <c r="B379" s="228"/>
      <c r="C379" s="228"/>
      <c r="D379" s="228"/>
      <c r="E379" s="228"/>
      <c r="F379" s="228"/>
      <c r="G379" s="228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8"/>
      <c r="Z379" s="228"/>
      <c r="AA379" s="228"/>
      <c r="AB379" s="228"/>
    </row>
    <row r="380" ht="12.75" customHeight="1">
      <c r="A380" s="228"/>
      <c r="B380" s="228"/>
      <c r="C380" s="228"/>
      <c r="D380" s="228"/>
      <c r="E380" s="228"/>
      <c r="F380" s="228"/>
      <c r="G380" s="228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8"/>
      <c r="Z380" s="228"/>
      <c r="AA380" s="228"/>
      <c r="AB380" s="228"/>
    </row>
    <row r="381" ht="12.75" customHeight="1">
      <c r="A381" s="228"/>
      <c r="B381" s="228"/>
      <c r="C381" s="228"/>
      <c r="D381" s="228"/>
      <c r="E381" s="228"/>
      <c r="F381" s="228"/>
      <c r="G381" s="228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8"/>
      <c r="Z381" s="228"/>
      <c r="AA381" s="228"/>
      <c r="AB381" s="228"/>
    </row>
    <row r="382" ht="12.75" customHeight="1">
      <c r="A382" s="228"/>
      <c r="B382" s="228"/>
      <c r="C382" s="228"/>
      <c r="D382" s="228"/>
      <c r="E382" s="228"/>
      <c r="F382" s="228"/>
      <c r="G382" s="228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  <c r="V382" s="228"/>
      <c r="W382" s="228"/>
      <c r="X382" s="228"/>
      <c r="Y382" s="228"/>
      <c r="Z382" s="228"/>
      <c r="AA382" s="228"/>
      <c r="AB382" s="228"/>
    </row>
    <row r="383" ht="12.75" customHeight="1">
      <c r="A383" s="228"/>
      <c r="B383" s="228"/>
      <c r="C383" s="228"/>
      <c r="D383" s="228"/>
      <c r="E383" s="228"/>
      <c r="F383" s="228"/>
      <c r="G383" s="228"/>
      <c r="H383" s="228"/>
      <c r="I383" s="228"/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  <c r="V383" s="228"/>
      <c r="W383" s="228"/>
      <c r="X383" s="228"/>
      <c r="Y383" s="228"/>
      <c r="Z383" s="228"/>
      <c r="AA383" s="228"/>
      <c r="AB383" s="228"/>
    </row>
    <row r="384" ht="12.75" customHeight="1">
      <c r="A384" s="228"/>
      <c r="B384" s="228"/>
      <c r="C384" s="228"/>
      <c r="D384" s="228"/>
      <c r="E384" s="228"/>
      <c r="F384" s="228"/>
      <c r="G384" s="228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  <c r="V384" s="228"/>
      <c r="W384" s="228"/>
      <c r="X384" s="228"/>
      <c r="Y384" s="228"/>
      <c r="Z384" s="228"/>
      <c r="AA384" s="228"/>
      <c r="AB384" s="228"/>
    </row>
    <row r="385" ht="12.75" customHeight="1">
      <c r="A385" s="228"/>
      <c r="B385" s="228"/>
      <c r="C385" s="228"/>
      <c r="D385" s="228"/>
      <c r="E385" s="228"/>
      <c r="F385" s="228"/>
      <c r="G385" s="228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8"/>
      <c r="Z385" s="228"/>
      <c r="AA385" s="228"/>
      <c r="AB385" s="228"/>
    </row>
    <row r="386" ht="12.75" customHeight="1">
      <c r="A386" s="228"/>
      <c r="B386" s="228"/>
      <c r="C386" s="228"/>
      <c r="D386" s="228"/>
      <c r="E386" s="228"/>
      <c r="F386" s="228"/>
      <c r="G386" s="228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8"/>
      <c r="Z386" s="228"/>
      <c r="AA386" s="228"/>
      <c r="AB386" s="228"/>
    </row>
    <row r="387" ht="12.75" customHeight="1">
      <c r="A387" s="228"/>
      <c r="B387" s="228"/>
      <c r="C387" s="228"/>
      <c r="D387" s="228"/>
      <c r="E387" s="228"/>
      <c r="F387" s="228"/>
      <c r="G387" s="228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8"/>
      <c r="Z387" s="228"/>
      <c r="AA387" s="228"/>
      <c r="AB387" s="228"/>
    </row>
    <row r="388" ht="12.75" customHeight="1">
      <c r="A388" s="228"/>
      <c r="B388" s="228"/>
      <c r="C388" s="228"/>
      <c r="D388" s="228"/>
      <c r="E388" s="228"/>
      <c r="F388" s="228"/>
      <c r="G388" s="228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8"/>
      <c r="Z388" s="228"/>
      <c r="AA388" s="228"/>
      <c r="AB388" s="228"/>
    </row>
    <row r="389" ht="12.75" customHeight="1">
      <c r="A389" s="228"/>
      <c r="B389" s="228"/>
      <c r="C389" s="228"/>
      <c r="D389" s="228"/>
      <c r="E389" s="228"/>
      <c r="F389" s="228"/>
      <c r="G389" s="228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  <c r="V389" s="228"/>
      <c r="W389" s="228"/>
      <c r="X389" s="228"/>
      <c r="Y389" s="228"/>
      <c r="Z389" s="228"/>
      <c r="AA389" s="228"/>
      <c r="AB389" s="228"/>
    </row>
    <row r="390" ht="12.75" customHeight="1">
      <c r="A390" s="228"/>
      <c r="B390" s="228"/>
      <c r="C390" s="228"/>
      <c r="D390" s="228"/>
      <c r="E390" s="228"/>
      <c r="F390" s="228"/>
      <c r="G390" s="228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  <c r="V390" s="228"/>
      <c r="W390" s="228"/>
      <c r="X390" s="228"/>
      <c r="Y390" s="228"/>
      <c r="Z390" s="228"/>
      <c r="AA390" s="228"/>
      <c r="AB390" s="228"/>
    </row>
    <row r="391" ht="12.75" customHeight="1">
      <c r="A391" s="228"/>
      <c r="B391" s="228"/>
      <c r="C391" s="228"/>
      <c r="D391" s="228"/>
      <c r="E391" s="228"/>
      <c r="F391" s="228"/>
      <c r="G391" s="228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  <c r="V391" s="228"/>
      <c r="W391" s="228"/>
      <c r="X391" s="228"/>
      <c r="Y391" s="228"/>
      <c r="Z391" s="228"/>
      <c r="AA391" s="228"/>
      <c r="AB391" s="228"/>
    </row>
    <row r="392" ht="12.75" customHeight="1">
      <c r="A392" s="228"/>
      <c r="B392" s="228"/>
      <c r="C392" s="228"/>
      <c r="D392" s="228"/>
      <c r="E392" s="228"/>
      <c r="F392" s="228"/>
      <c r="G392" s="228"/>
      <c r="H392" s="228"/>
      <c r="I392" s="228"/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8"/>
      <c r="Z392" s="228"/>
      <c r="AA392" s="228"/>
      <c r="AB392" s="228"/>
    </row>
    <row r="393" ht="12.75" customHeight="1">
      <c r="A393" s="228"/>
      <c r="B393" s="228"/>
      <c r="C393" s="228"/>
      <c r="D393" s="228"/>
      <c r="E393" s="228"/>
      <c r="F393" s="228"/>
      <c r="G393" s="228"/>
      <c r="H393" s="228"/>
      <c r="I393" s="228"/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8"/>
      <c r="Z393" s="228"/>
      <c r="AA393" s="228"/>
      <c r="AB393" s="228"/>
    </row>
    <row r="394" ht="12.75" customHeight="1">
      <c r="A394" s="228"/>
      <c r="B394" s="228"/>
      <c r="C394" s="228"/>
      <c r="D394" s="228"/>
      <c r="E394" s="228"/>
      <c r="F394" s="228"/>
      <c r="G394" s="228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8"/>
      <c r="Z394" s="228"/>
      <c r="AA394" s="228"/>
      <c r="AB394" s="228"/>
    </row>
    <row r="395" ht="12.75" customHeight="1">
      <c r="A395" s="228"/>
      <c r="B395" s="228"/>
      <c r="C395" s="228"/>
      <c r="D395" s="228"/>
      <c r="E395" s="228"/>
      <c r="F395" s="228"/>
      <c r="G395" s="228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8"/>
      <c r="Z395" s="228"/>
      <c r="AA395" s="228"/>
      <c r="AB395" s="228"/>
    </row>
    <row r="396" ht="12.75" customHeight="1">
      <c r="A396" s="228"/>
      <c r="B396" s="228"/>
      <c r="C396" s="228"/>
      <c r="D396" s="228"/>
      <c r="E396" s="228"/>
      <c r="F396" s="228"/>
      <c r="G396" s="228"/>
      <c r="H396" s="228"/>
      <c r="I396" s="228"/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  <c r="V396" s="228"/>
      <c r="W396" s="228"/>
      <c r="X396" s="228"/>
      <c r="Y396" s="228"/>
      <c r="Z396" s="228"/>
      <c r="AA396" s="228"/>
      <c r="AB396" s="228"/>
    </row>
    <row r="397" ht="12.75" customHeight="1">
      <c r="A397" s="228"/>
      <c r="B397" s="228"/>
      <c r="C397" s="228"/>
      <c r="D397" s="228"/>
      <c r="E397" s="228"/>
      <c r="F397" s="228"/>
      <c r="G397" s="228"/>
      <c r="H397" s="228"/>
      <c r="I397" s="228"/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  <c r="V397" s="228"/>
      <c r="W397" s="228"/>
      <c r="X397" s="228"/>
      <c r="Y397" s="228"/>
      <c r="Z397" s="228"/>
      <c r="AA397" s="228"/>
      <c r="AB397" s="228"/>
    </row>
    <row r="398" ht="12.75" customHeight="1">
      <c r="A398" s="228"/>
      <c r="B398" s="228"/>
      <c r="C398" s="228"/>
      <c r="D398" s="228"/>
      <c r="E398" s="228"/>
      <c r="F398" s="228"/>
      <c r="G398" s="228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  <c r="V398" s="228"/>
      <c r="W398" s="228"/>
      <c r="X398" s="228"/>
      <c r="Y398" s="228"/>
      <c r="Z398" s="228"/>
      <c r="AA398" s="228"/>
      <c r="AB398" s="228"/>
    </row>
    <row r="399" ht="12.75" customHeight="1">
      <c r="A399" s="228"/>
      <c r="B399" s="228"/>
      <c r="C399" s="228"/>
      <c r="D399" s="228"/>
      <c r="E399" s="228"/>
      <c r="F399" s="228"/>
      <c r="G399" s="228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8"/>
      <c r="Z399" s="228"/>
      <c r="AA399" s="228"/>
      <c r="AB399" s="228"/>
    </row>
    <row r="400" ht="12.75" customHeight="1">
      <c r="A400" s="228"/>
      <c r="B400" s="228"/>
      <c r="C400" s="228"/>
      <c r="D400" s="228"/>
      <c r="E400" s="228"/>
      <c r="F400" s="228"/>
      <c r="G400" s="228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  <c r="V400" s="228"/>
      <c r="W400" s="228"/>
      <c r="X400" s="228"/>
      <c r="Y400" s="228"/>
      <c r="Z400" s="228"/>
      <c r="AA400" s="228"/>
      <c r="AB400" s="228"/>
    </row>
    <row r="401" ht="12.75" customHeight="1">
      <c r="A401" s="228"/>
      <c r="B401" s="228"/>
      <c r="C401" s="228"/>
      <c r="D401" s="228"/>
      <c r="E401" s="228"/>
      <c r="F401" s="228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  <c r="AA401" s="228"/>
      <c r="AB401" s="228"/>
    </row>
    <row r="402" ht="12.75" customHeight="1">
      <c r="A402" s="228"/>
      <c r="B402" s="228"/>
      <c r="C402" s="228"/>
      <c r="D402" s="228"/>
      <c r="E402" s="228"/>
      <c r="F402" s="228"/>
      <c r="G402" s="228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  <c r="V402" s="228"/>
      <c r="W402" s="228"/>
      <c r="X402" s="228"/>
      <c r="Y402" s="228"/>
      <c r="Z402" s="228"/>
      <c r="AA402" s="228"/>
      <c r="AB402" s="228"/>
    </row>
    <row r="403" ht="12.75" customHeight="1">
      <c r="A403" s="228"/>
      <c r="B403" s="228"/>
      <c r="C403" s="228"/>
      <c r="D403" s="228"/>
      <c r="E403" s="228"/>
      <c r="F403" s="228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  <c r="V403" s="228"/>
      <c r="W403" s="228"/>
      <c r="X403" s="228"/>
      <c r="Y403" s="228"/>
      <c r="Z403" s="228"/>
      <c r="AA403" s="228"/>
      <c r="AB403" s="228"/>
    </row>
    <row r="404" ht="12.75" customHeight="1">
      <c r="A404" s="228"/>
      <c r="B404" s="228"/>
      <c r="C404" s="228"/>
      <c r="D404" s="228"/>
      <c r="E404" s="228"/>
      <c r="F404" s="228"/>
      <c r="G404" s="228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  <c r="V404" s="228"/>
      <c r="W404" s="228"/>
      <c r="X404" s="228"/>
      <c r="Y404" s="228"/>
      <c r="Z404" s="228"/>
      <c r="AA404" s="228"/>
      <c r="AB404" s="228"/>
    </row>
    <row r="405" ht="12.75" customHeight="1">
      <c r="A405" s="228"/>
      <c r="B405" s="228"/>
      <c r="C405" s="228"/>
      <c r="D405" s="228"/>
      <c r="E405" s="228"/>
      <c r="F405" s="228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  <c r="V405" s="228"/>
      <c r="W405" s="228"/>
      <c r="X405" s="228"/>
      <c r="Y405" s="228"/>
      <c r="Z405" s="228"/>
      <c r="AA405" s="228"/>
      <c r="AB405" s="228"/>
    </row>
    <row r="406" ht="12.75" customHeight="1">
      <c r="A406" s="228"/>
      <c r="B406" s="228"/>
      <c r="C406" s="228"/>
      <c r="D406" s="228"/>
      <c r="E406" s="228"/>
      <c r="F406" s="228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  <c r="V406" s="228"/>
      <c r="W406" s="228"/>
      <c r="X406" s="228"/>
      <c r="Y406" s="228"/>
      <c r="Z406" s="228"/>
      <c r="AA406" s="228"/>
      <c r="AB406" s="228"/>
    </row>
    <row r="407" ht="12.75" customHeight="1">
      <c r="A407" s="228"/>
      <c r="B407" s="228"/>
      <c r="C407" s="228"/>
      <c r="D407" s="228"/>
      <c r="E407" s="228"/>
      <c r="F407" s="228"/>
      <c r="G407" s="228"/>
      <c r="H407" s="228"/>
      <c r="I407" s="228"/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  <c r="V407" s="228"/>
      <c r="W407" s="228"/>
      <c r="X407" s="228"/>
      <c r="Y407" s="228"/>
      <c r="Z407" s="228"/>
      <c r="AA407" s="228"/>
      <c r="AB407" s="228"/>
    </row>
    <row r="408" ht="12.75" customHeight="1">
      <c r="A408" s="228"/>
      <c r="B408" s="228"/>
      <c r="C408" s="228"/>
      <c r="D408" s="228"/>
      <c r="E408" s="228"/>
      <c r="F408" s="228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  <c r="V408" s="228"/>
      <c r="W408" s="228"/>
      <c r="X408" s="228"/>
      <c r="Y408" s="228"/>
      <c r="Z408" s="228"/>
      <c r="AA408" s="228"/>
      <c r="AB408" s="228"/>
    </row>
    <row r="409" ht="12.75" customHeight="1">
      <c r="A409" s="228"/>
      <c r="B409" s="228"/>
      <c r="C409" s="228"/>
      <c r="D409" s="228"/>
      <c r="E409" s="228"/>
      <c r="F409" s="228"/>
      <c r="G409" s="228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  <c r="V409" s="228"/>
      <c r="W409" s="228"/>
      <c r="X409" s="228"/>
      <c r="Y409" s="228"/>
      <c r="Z409" s="228"/>
      <c r="AA409" s="228"/>
      <c r="AB409" s="228"/>
    </row>
    <row r="410" ht="12.75" customHeight="1">
      <c r="A410" s="228"/>
      <c r="B410" s="228"/>
      <c r="C410" s="228"/>
      <c r="D410" s="228"/>
      <c r="E410" s="228"/>
      <c r="F410" s="228"/>
      <c r="G410" s="228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  <c r="V410" s="228"/>
      <c r="W410" s="228"/>
      <c r="X410" s="228"/>
      <c r="Y410" s="228"/>
      <c r="Z410" s="228"/>
      <c r="AA410" s="228"/>
      <c r="AB410" s="228"/>
    </row>
    <row r="411" ht="12.75" customHeight="1">
      <c r="A411" s="228"/>
      <c r="B411" s="228"/>
      <c r="C411" s="228"/>
      <c r="D411" s="228"/>
      <c r="E411" s="228"/>
      <c r="F411" s="228"/>
      <c r="G411" s="228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  <c r="V411" s="228"/>
      <c r="W411" s="228"/>
      <c r="X411" s="228"/>
      <c r="Y411" s="228"/>
      <c r="Z411" s="228"/>
      <c r="AA411" s="228"/>
      <c r="AB411" s="228"/>
    </row>
    <row r="412" ht="12.75" customHeight="1">
      <c r="A412" s="228"/>
      <c r="B412" s="228"/>
      <c r="C412" s="228"/>
      <c r="D412" s="228"/>
      <c r="E412" s="228"/>
      <c r="F412" s="228"/>
      <c r="G412" s="228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  <c r="V412" s="228"/>
      <c r="W412" s="228"/>
      <c r="X412" s="228"/>
      <c r="Y412" s="228"/>
      <c r="Z412" s="228"/>
      <c r="AA412" s="228"/>
      <c r="AB412" s="228"/>
    </row>
    <row r="413" ht="12.75" customHeight="1">
      <c r="A413" s="228"/>
      <c r="B413" s="228"/>
      <c r="C413" s="228"/>
      <c r="D413" s="228"/>
      <c r="E413" s="228"/>
      <c r="F413" s="228"/>
      <c r="G413" s="228"/>
      <c r="H413" s="228"/>
      <c r="I413" s="228"/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  <c r="V413" s="228"/>
      <c r="W413" s="228"/>
      <c r="X413" s="228"/>
      <c r="Y413" s="228"/>
      <c r="Z413" s="228"/>
      <c r="AA413" s="228"/>
      <c r="AB413" s="228"/>
    </row>
    <row r="414" ht="12.75" customHeight="1">
      <c r="A414" s="228"/>
      <c r="B414" s="228"/>
      <c r="C414" s="228"/>
      <c r="D414" s="228"/>
      <c r="E414" s="228"/>
      <c r="F414" s="228"/>
      <c r="G414" s="228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  <c r="V414" s="228"/>
      <c r="W414" s="228"/>
      <c r="X414" s="228"/>
      <c r="Y414" s="228"/>
      <c r="Z414" s="228"/>
      <c r="AA414" s="228"/>
      <c r="AB414" s="228"/>
    </row>
    <row r="415" ht="12.75" customHeight="1">
      <c r="A415" s="228"/>
      <c r="B415" s="228"/>
      <c r="C415" s="228"/>
      <c r="D415" s="228"/>
      <c r="E415" s="228"/>
      <c r="F415" s="228"/>
      <c r="G415" s="228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  <c r="V415" s="228"/>
      <c r="W415" s="228"/>
      <c r="X415" s="228"/>
      <c r="Y415" s="228"/>
      <c r="Z415" s="228"/>
      <c r="AA415" s="228"/>
      <c r="AB415" s="228"/>
    </row>
    <row r="416" ht="12.75" customHeight="1">
      <c r="A416" s="228"/>
      <c r="B416" s="228"/>
      <c r="C416" s="228"/>
      <c r="D416" s="228"/>
      <c r="E416" s="228"/>
      <c r="F416" s="228"/>
      <c r="G416" s="228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  <c r="V416" s="228"/>
      <c r="W416" s="228"/>
      <c r="X416" s="228"/>
      <c r="Y416" s="228"/>
      <c r="Z416" s="228"/>
      <c r="AA416" s="228"/>
      <c r="AB416" s="228"/>
    </row>
    <row r="417" ht="12.75" customHeight="1">
      <c r="A417" s="228"/>
      <c r="B417" s="228"/>
      <c r="C417" s="228"/>
      <c r="D417" s="228"/>
      <c r="E417" s="228"/>
      <c r="F417" s="228"/>
      <c r="G417" s="228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8"/>
      <c r="Z417" s="228"/>
      <c r="AA417" s="228"/>
      <c r="AB417" s="228"/>
    </row>
    <row r="418" ht="12.75" customHeight="1">
      <c r="A418" s="228"/>
      <c r="B418" s="228"/>
      <c r="C418" s="228"/>
      <c r="D418" s="228"/>
      <c r="E418" s="228"/>
      <c r="F418" s="228"/>
      <c r="G418" s="228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  <c r="V418" s="228"/>
      <c r="W418" s="228"/>
      <c r="X418" s="228"/>
      <c r="Y418" s="228"/>
      <c r="Z418" s="228"/>
      <c r="AA418" s="228"/>
      <c r="AB418" s="228"/>
    </row>
    <row r="419" ht="12.75" customHeight="1">
      <c r="A419" s="228"/>
      <c r="B419" s="228"/>
      <c r="C419" s="228"/>
      <c r="D419" s="228"/>
      <c r="E419" s="228"/>
      <c r="F419" s="228"/>
      <c r="G419" s="228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  <c r="V419" s="228"/>
      <c r="W419" s="228"/>
      <c r="X419" s="228"/>
      <c r="Y419" s="228"/>
      <c r="Z419" s="228"/>
      <c r="AA419" s="228"/>
      <c r="AB419" s="228"/>
    </row>
    <row r="420" ht="12.75" customHeight="1">
      <c r="A420" s="228"/>
      <c r="B420" s="228"/>
      <c r="C420" s="228"/>
      <c r="D420" s="228"/>
      <c r="E420" s="228"/>
      <c r="F420" s="228"/>
      <c r="G420" s="228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  <c r="V420" s="228"/>
      <c r="W420" s="228"/>
      <c r="X420" s="228"/>
      <c r="Y420" s="228"/>
      <c r="Z420" s="228"/>
      <c r="AA420" s="228"/>
      <c r="AB420" s="228"/>
    </row>
    <row r="421" ht="12.75" customHeight="1">
      <c r="A421" s="228"/>
      <c r="B421" s="228"/>
      <c r="C421" s="228"/>
      <c r="D421" s="228"/>
      <c r="E421" s="228"/>
      <c r="F421" s="228"/>
      <c r="G421" s="228"/>
      <c r="H421" s="228"/>
      <c r="I421" s="228"/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  <c r="V421" s="228"/>
      <c r="W421" s="228"/>
      <c r="X421" s="228"/>
      <c r="Y421" s="228"/>
      <c r="Z421" s="228"/>
      <c r="AA421" s="228"/>
      <c r="AB421" s="228"/>
    </row>
    <row r="422" ht="12.75" customHeight="1">
      <c r="A422" s="228"/>
      <c r="B422" s="228"/>
      <c r="C422" s="228"/>
      <c r="D422" s="228"/>
      <c r="E422" s="228"/>
      <c r="F422" s="228"/>
      <c r="G422" s="228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  <c r="V422" s="228"/>
      <c r="W422" s="228"/>
      <c r="X422" s="228"/>
      <c r="Y422" s="228"/>
      <c r="Z422" s="228"/>
      <c r="AA422" s="228"/>
      <c r="AB422" s="228"/>
    </row>
    <row r="423" ht="12.75" customHeight="1">
      <c r="A423" s="228"/>
      <c r="B423" s="228"/>
      <c r="C423" s="228"/>
      <c r="D423" s="228"/>
      <c r="E423" s="228"/>
      <c r="F423" s="228"/>
      <c r="G423" s="228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  <c r="V423" s="228"/>
      <c r="W423" s="228"/>
      <c r="X423" s="228"/>
      <c r="Y423" s="228"/>
      <c r="Z423" s="228"/>
      <c r="AA423" s="228"/>
      <c r="AB423" s="228"/>
    </row>
    <row r="424" ht="12.75" customHeight="1">
      <c r="A424" s="228"/>
      <c r="B424" s="228"/>
      <c r="C424" s="228"/>
      <c r="D424" s="228"/>
      <c r="E424" s="228"/>
      <c r="F424" s="228"/>
      <c r="G424" s="228"/>
      <c r="H424" s="228"/>
      <c r="I424" s="228"/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8"/>
      <c r="Z424" s="228"/>
      <c r="AA424" s="228"/>
      <c r="AB424" s="228"/>
    </row>
    <row r="425" ht="12.75" customHeight="1">
      <c r="A425" s="228"/>
      <c r="B425" s="228"/>
      <c r="C425" s="228"/>
      <c r="D425" s="228"/>
      <c r="E425" s="228"/>
      <c r="F425" s="228"/>
      <c r="G425" s="228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  <c r="V425" s="228"/>
      <c r="W425" s="228"/>
      <c r="X425" s="228"/>
      <c r="Y425" s="228"/>
      <c r="Z425" s="228"/>
      <c r="AA425" s="228"/>
      <c r="AB425" s="228"/>
    </row>
    <row r="426" ht="12.75" customHeight="1">
      <c r="A426" s="228"/>
      <c r="B426" s="228"/>
      <c r="C426" s="228"/>
      <c r="D426" s="228"/>
      <c r="E426" s="228"/>
      <c r="F426" s="228"/>
      <c r="G426" s="228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  <c r="V426" s="228"/>
      <c r="W426" s="228"/>
      <c r="X426" s="228"/>
      <c r="Y426" s="228"/>
      <c r="Z426" s="228"/>
      <c r="AA426" s="228"/>
      <c r="AB426" s="228"/>
    </row>
    <row r="427" ht="12.75" customHeight="1">
      <c r="A427" s="228"/>
      <c r="B427" s="228"/>
      <c r="C427" s="228"/>
      <c r="D427" s="228"/>
      <c r="E427" s="228"/>
      <c r="F427" s="228"/>
      <c r="G427" s="228"/>
      <c r="H427" s="228"/>
      <c r="I427" s="228"/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  <c r="V427" s="228"/>
      <c r="W427" s="228"/>
      <c r="X427" s="228"/>
      <c r="Y427" s="228"/>
      <c r="Z427" s="228"/>
      <c r="AA427" s="228"/>
      <c r="AB427" s="228"/>
    </row>
    <row r="428" ht="12.75" customHeight="1">
      <c r="A428" s="228"/>
      <c r="B428" s="228"/>
      <c r="C428" s="228"/>
      <c r="D428" s="228"/>
      <c r="E428" s="228"/>
      <c r="F428" s="228"/>
      <c r="G428" s="228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  <c r="V428" s="228"/>
      <c r="W428" s="228"/>
      <c r="X428" s="228"/>
      <c r="Y428" s="228"/>
      <c r="Z428" s="228"/>
      <c r="AA428" s="228"/>
      <c r="AB428" s="228"/>
    </row>
    <row r="429" ht="12.75" customHeight="1">
      <c r="A429" s="228"/>
      <c r="B429" s="228"/>
      <c r="C429" s="228"/>
      <c r="D429" s="228"/>
      <c r="E429" s="228"/>
      <c r="F429" s="228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28"/>
      <c r="Z429" s="228"/>
      <c r="AA429" s="228"/>
      <c r="AB429" s="228"/>
    </row>
    <row r="430" ht="12.75" customHeight="1">
      <c r="A430" s="228"/>
      <c r="B430" s="228"/>
      <c r="C430" s="228"/>
      <c r="D430" s="228"/>
      <c r="E430" s="228"/>
      <c r="F430" s="228"/>
      <c r="G430" s="228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  <c r="V430" s="228"/>
      <c r="W430" s="228"/>
      <c r="X430" s="228"/>
      <c r="Y430" s="228"/>
      <c r="Z430" s="228"/>
      <c r="AA430" s="228"/>
      <c r="AB430" s="228"/>
    </row>
    <row r="431" ht="12.75" customHeight="1">
      <c r="A431" s="228"/>
      <c r="B431" s="228"/>
      <c r="C431" s="228"/>
      <c r="D431" s="228"/>
      <c r="E431" s="228"/>
      <c r="F431" s="228"/>
      <c r="G431" s="228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  <c r="V431" s="228"/>
      <c r="W431" s="228"/>
      <c r="X431" s="228"/>
      <c r="Y431" s="228"/>
      <c r="Z431" s="228"/>
      <c r="AA431" s="228"/>
      <c r="AB431" s="228"/>
    </row>
    <row r="432" ht="12.75" customHeight="1">
      <c r="A432" s="228"/>
      <c r="B432" s="228"/>
      <c r="C432" s="228"/>
      <c r="D432" s="228"/>
      <c r="E432" s="228"/>
      <c r="F432" s="228"/>
      <c r="G432" s="228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  <c r="V432" s="228"/>
      <c r="W432" s="228"/>
      <c r="X432" s="228"/>
      <c r="Y432" s="228"/>
      <c r="Z432" s="228"/>
      <c r="AA432" s="228"/>
      <c r="AB432" s="228"/>
    </row>
    <row r="433" ht="12.75" customHeight="1">
      <c r="A433" s="228"/>
      <c r="B433" s="228"/>
      <c r="C433" s="228"/>
      <c r="D433" s="228"/>
      <c r="E433" s="228"/>
      <c r="F433" s="228"/>
      <c r="G433" s="228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  <c r="V433" s="228"/>
      <c r="W433" s="228"/>
      <c r="X433" s="228"/>
      <c r="Y433" s="228"/>
      <c r="Z433" s="228"/>
      <c r="AA433" s="228"/>
      <c r="AB433" s="228"/>
    </row>
    <row r="434" ht="12.75" customHeight="1">
      <c r="A434" s="228"/>
      <c r="B434" s="228"/>
      <c r="C434" s="228"/>
      <c r="D434" s="228"/>
      <c r="E434" s="228"/>
      <c r="F434" s="228"/>
      <c r="G434" s="228"/>
      <c r="H434" s="228"/>
      <c r="I434" s="228"/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8"/>
      <c r="Z434" s="228"/>
      <c r="AA434" s="228"/>
      <c r="AB434" s="228"/>
    </row>
    <row r="435" ht="12.75" customHeight="1">
      <c r="A435" s="228"/>
      <c r="B435" s="228"/>
      <c r="C435" s="228"/>
      <c r="D435" s="228"/>
      <c r="E435" s="228"/>
      <c r="F435" s="228"/>
      <c r="G435" s="228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8"/>
      <c r="Z435" s="228"/>
      <c r="AA435" s="228"/>
      <c r="AB435" s="228"/>
    </row>
    <row r="436" ht="12.75" customHeight="1">
      <c r="A436" s="228"/>
      <c r="B436" s="228"/>
      <c r="C436" s="228"/>
      <c r="D436" s="228"/>
      <c r="E436" s="228"/>
      <c r="F436" s="228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  <c r="V436" s="228"/>
      <c r="W436" s="228"/>
      <c r="X436" s="228"/>
      <c r="Y436" s="228"/>
      <c r="Z436" s="228"/>
      <c r="AA436" s="228"/>
      <c r="AB436" s="228"/>
    </row>
    <row r="437" ht="12.75" customHeight="1">
      <c r="A437" s="228"/>
      <c r="B437" s="228"/>
      <c r="C437" s="228"/>
      <c r="D437" s="228"/>
      <c r="E437" s="228"/>
      <c r="F437" s="228"/>
      <c r="G437" s="228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  <c r="V437" s="228"/>
      <c r="W437" s="228"/>
      <c r="X437" s="228"/>
      <c r="Y437" s="228"/>
      <c r="Z437" s="228"/>
      <c r="AA437" s="228"/>
      <c r="AB437" s="228"/>
    </row>
    <row r="438" ht="12.75" customHeight="1">
      <c r="A438" s="228"/>
      <c r="B438" s="228"/>
      <c r="C438" s="228"/>
      <c r="D438" s="228"/>
      <c r="E438" s="228"/>
      <c r="F438" s="228"/>
      <c r="G438" s="228"/>
      <c r="H438" s="228"/>
      <c r="I438" s="228"/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  <c r="V438" s="228"/>
      <c r="W438" s="228"/>
      <c r="X438" s="228"/>
      <c r="Y438" s="228"/>
      <c r="Z438" s="228"/>
      <c r="AA438" s="228"/>
      <c r="AB438" s="228"/>
    </row>
    <row r="439" ht="12.75" customHeight="1">
      <c r="A439" s="228"/>
      <c r="B439" s="228"/>
      <c r="C439" s="228"/>
      <c r="D439" s="228"/>
      <c r="E439" s="228"/>
      <c r="F439" s="228"/>
      <c r="G439" s="228"/>
      <c r="H439" s="228"/>
      <c r="I439" s="228"/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  <c r="V439" s="228"/>
      <c r="W439" s="228"/>
      <c r="X439" s="228"/>
      <c r="Y439" s="228"/>
      <c r="Z439" s="228"/>
      <c r="AA439" s="228"/>
      <c r="AB439" s="228"/>
    </row>
    <row r="440" ht="12.75" customHeight="1">
      <c r="A440" s="228"/>
      <c r="B440" s="228"/>
      <c r="C440" s="228"/>
      <c r="D440" s="228"/>
      <c r="E440" s="228"/>
      <c r="F440" s="228"/>
      <c r="G440" s="228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  <c r="V440" s="228"/>
      <c r="W440" s="228"/>
      <c r="X440" s="228"/>
      <c r="Y440" s="228"/>
      <c r="Z440" s="228"/>
      <c r="AA440" s="228"/>
      <c r="AB440" s="228"/>
    </row>
    <row r="441" ht="12.75" customHeight="1">
      <c r="A441" s="228"/>
      <c r="B441" s="228"/>
      <c r="C441" s="228"/>
      <c r="D441" s="228"/>
      <c r="E441" s="228"/>
      <c r="F441" s="228"/>
      <c r="G441" s="228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  <c r="V441" s="228"/>
      <c r="W441" s="228"/>
      <c r="X441" s="228"/>
      <c r="Y441" s="228"/>
      <c r="Z441" s="228"/>
      <c r="AA441" s="228"/>
      <c r="AB441" s="228"/>
    </row>
    <row r="442" ht="12.75" customHeight="1">
      <c r="A442" s="228"/>
      <c r="B442" s="228"/>
      <c r="C442" s="228"/>
      <c r="D442" s="228"/>
      <c r="E442" s="228"/>
      <c r="F442" s="228"/>
      <c r="G442" s="228"/>
      <c r="H442" s="228"/>
      <c r="I442" s="228"/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8"/>
      <c r="Z442" s="228"/>
      <c r="AA442" s="228"/>
      <c r="AB442" s="228"/>
    </row>
    <row r="443" ht="12.75" customHeight="1">
      <c r="A443" s="228"/>
      <c r="B443" s="228"/>
      <c r="C443" s="228"/>
      <c r="D443" s="228"/>
      <c r="E443" s="228"/>
      <c r="F443" s="228"/>
      <c r="G443" s="228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  <c r="V443" s="228"/>
      <c r="W443" s="228"/>
      <c r="X443" s="228"/>
      <c r="Y443" s="228"/>
      <c r="Z443" s="228"/>
      <c r="AA443" s="228"/>
      <c r="AB443" s="228"/>
    </row>
    <row r="444" ht="12.75" customHeight="1">
      <c r="A444" s="228"/>
      <c r="B444" s="228"/>
      <c r="C444" s="228"/>
      <c r="D444" s="228"/>
      <c r="E444" s="228"/>
      <c r="F444" s="228"/>
      <c r="G444" s="228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  <c r="V444" s="228"/>
      <c r="W444" s="228"/>
      <c r="X444" s="228"/>
      <c r="Y444" s="228"/>
      <c r="Z444" s="228"/>
      <c r="AA444" s="228"/>
      <c r="AB444" s="228"/>
    </row>
    <row r="445" ht="12.75" customHeight="1">
      <c r="A445" s="228"/>
      <c r="B445" s="228"/>
      <c r="C445" s="228"/>
      <c r="D445" s="228"/>
      <c r="E445" s="228"/>
      <c r="F445" s="228"/>
      <c r="G445" s="228"/>
      <c r="H445" s="228"/>
      <c r="I445" s="228"/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  <c r="V445" s="228"/>
      <c r="W445" s="228"/>
      <c r="X445" s="228"/>
      <c r="Y445" s="228"/>
      <c r="Z445" s="228"/>
      <c r="AA445" s="228"/>
      <c r="AB445" s="228"/>
    </row>
    <row r="446" ht="12.75" customHeight="1">
      <c r="A446" s="228"/>
      <c r="B446" s="228"/>
      <c r="C446" s="228"/>
      <c r="D446" s="228"/>
      <c r="E446" s="228"/>
      <c r="F446" s="228"/>
      <c r="G446" s="228"/>
      <c r="H446" s="228"/>
      <c r="I446" s="228"/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  <c r="V446" s="228"/>
      <c r="W446" s="228"/>
      <c r="X446" s="228"/>
      <c r="Y446" s="228"/>
      <c r="Z446" s="228"/>
      <c r="AA446" s="228"/>
      <c r="AB446" s="228"/>
    </row>
    <row r="447" ht="12.75" customHeight="1">
      <c r="A447" s="228"/>
      <c r="B447" s="228"/>
      <c r="C447" s="228"/>
      <c r="D447" s="228"/>
      <c r="E447" s="228"/>
      <c r="F447" s="228"/>
      <c r="G447" s="228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/>
      <c r="Z447" s="228"/>
      <c r="AA447" s="228"/>
      <c r="AB447" s="228"/>
    </row>
    <row r="448" ht="12.75" customHeight="1">
      <c r="A448" s="228"/>
      <c r="B448" s="228"/>
      <c r="C448" s="228"/>
      <c r="D448" s="228"/>
      <c r="E448" s="228"/>
      <c r="F448" s="228"/>
      <c r="G448" s="228"/>
      <c r="H448" s="228"/>
      <c r="I448" s="228"/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  <c r="V448" s="228"/>
      <c r="W448" s="228"/>
      <c r="X448" s="228"/>
      <c r="Y448" s="228"/>
      <c r="Z448" s="228"/>
      <c r="AA448" s="228"/>
      <c r="AB448" s="228"/>
    </row>
    <row r="449" ht="12.75" customHeight="1">
      <c r="A449" s="228"/>
      <c r="B449" s="228"/>
      <c r="C449" s="228"/>
      <c r="D449" s="228"/>
      <c r="E449" s="228"/>
      <c r="F449" s="228"/>
      <c r="G449" s="228"/>
      <c r="H449" s="228"/>
      <c r="I449" s="228"/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  <c r="V449" s="228"/>
      <c r="W449" s="228"/>
      <c r="X449" s="228"/>
      <c r="Y449" s="228"/>
      <c r="Z449" s="228"/>
      <c r="AA449" s="228"/>
      <c r="AB449" s="228"/>
    </row>
    <row r="450" ht="12.75" customHeight="1">
      <c r="A450" s="228"/>
      <c r="B450" s="228"/>
      <c r="C450" s="228"/>
      <c r="D450" s="228"/>
      <c r="E450" s="228"/>
      <c r="F450" s="228"/>
      <c r="G450" s="228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  <c r="V450" s="228"/>
      <c r="W450" s="228"/>
      <c r="X450" s="228"/>
      <c r="Y450" s="228"/>
      <c r="Z450" s="228"/>
      <c r="AA450" s="228"/>
      <c r="AB450" s="228"/>
    </row>
    <row r="451" ht="12.75" customHeight="1">
      <c r="A451" s="228"/>
      <c r="B451" s="228"/>
      <c r="C451" s="228"/>
      <c r="D451" s="228"/>
      <c r="E451" s="228"/>
      <c r="F451" s="228"/>
      <c r="G451" s="228"/>
      <c r="H451" s="228"/>
      <c r="I451" s="228"/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  <c r="V451" s="228"/>
      <c r="W451" s="228"/>
      <c r="X451" s="228"/>
      <c r="Y451" s="228"/>
      <c r="Z451" s="228"/>
      <c r="AA451" s="228"/>
      <c r="AB451" s="228"/>
    </row>
    <row r="452" ht="12.75" customHeight="1">
      <c r="A452" s="228"/>
      <c r="B452" s="228"/>
      <c r="C452" s="228"/>
      <c r="D452" s="228"/>
      <c r="E452" s="228"/>
      <c r="F452" s="228"/>
      <c r="G452" s="228"/>
      <c r="H452" s="228"/>
      <c r="I452" s="228"/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  <c r="V452" s="228"/>
      <c r="W452" s="228"/>
      <c r="X452" s="228"/>
      <c r="Y452" s="228"/>
      <c r="Z452" s="228"/>
      <c r="AA452" s="228"/>
      <c r="AB452" s="228"/>
    </row>
    <row r="453" ht="12.75" customHeight="1">
      <c r="A453" s="228"/>
      <c r="B453" s="228"/>
      <c r="C453" s="228"/>
      <c r="D453" s="228"/>
      <c r="E453" s="228"/>
      <c r="F453" s="228"/>
      <c r="G453" s="228"/>
      <c r="H453" s="228"/>
      <c r="I453" s="228"/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  <c r="V453" s="228"/>
      <c r="W453" s="228"/>
      <c r="X453" s="228"/>
      <c r="Y453" s="228"/>
      <c r="Z453" s="228"/>
      <c r="AA453" s="228"/>
      <c r="AB453" s="228"/>
    </row>
    <row r="454" ht="12.75" customHeight="1">
      <c r="A454" s="228"/>
      <c r="B454" s="228"/>
      <c r="C454" s="228"/>
      <c r="D454" s="228"/>
      <c r="E454" s="228"/>
      <c r="F454" s="228"/>
      <c r="G454" s="228"/>
      <c r="H454" s="228"/>
      <c r="I454" s="228"/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  <c r="V454" s="228"/>
      <c r="W454" s="228"/>
      <c r="X454" s="228"/>
      <c r="Y454" s="228"/>
      <c r="Z454" s="228"/>
      <c r="AA454" s="228"/>
      <c r="AB454" s="228"/>
    </row>
    <row r="455" ht="12.75" customHeight="1">
      <c r="A455" s="228"/>
      <c r="B455" s="228"/>
      <c r="C455" s="228"/>
      <c r="D455" s="228"/>
      <c r="E455" s="228"/>
      <c r="F455" s="228"/>
      <c r="G455" s="228"/>
      <c r="H455" s="228"/>
      <c r="I455" s="228"/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  <c r="V455" s="228"/>
      <c r="W455" s="228"/>
      <c r="X455" s="228"/>
      <c r="Y455" s="228"/>
      <c r="Z455" s="228"/>
      <c r="AA455" s="228"/>
      <c r="AB455" s="228"/>
    </row>
    <row r="456" ht="12.75" customHeight="1">
      <c r="A456" s="228"/>
      <c r="B456" s="228"/>
      <c r="C456" s="228"/>
      <c r="D456" s="228"/>
      <c r="E456" s="228"/>
      <c r="F456" s="228"/>
      <c r="G456" s="228"/>
      <c r="H456" s="228"/>
      <c r="I456" s="228"/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  <c r="V456" s="228"/>
      <c r="W456" s="228"/>
      <c r="X456" s="228"/>
      <c r="Y456" s="228"/>
      <c r="Z456" s="228"/>
      <c r="AA456" s="228"/>
      <c r="AB456" s="228"/>
    </row>
    <row r="457" ht="12.75" customHeight="1">
      <c r="A457" s="228"/>
      <c r="B457" s="228"/>
      <c r="C457" s="228"/>
      <c r="D457" s="228"/>
      <c r="E457" s="228"/>
      <c r="F457" s="228"/>
      <c r="G457" s="228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  <c r="V457" s="228"/>
      <c r="W457" s="228"/>
      <c r="X457" s="228"/>
      <c r="Y457" s="228"/>
      <c r="Z457" s="228"/>
      <c r="AA457" s="228"/>
      <c r="AB457" s="228"/>
    </row>
    <row r="458" ht="12.75" customHeight="1">
      <c r="A458" s="228"/>
      <c r="B458" s="228"/>
      <c r="C458" s="228"/>
      <c r="D458" s="228"/>
      <c r="E458" s="228"/>
      <c r="F458" s="228"/>
      <c r="G458" s="228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  <c r="V458" s="228"/>
      <c r="W458" s="228"/>
      <c r="X458" s="228"/>
      <c r="Y458" s="228"/>
      <c r="Z458" s="228"/>
      <c r="AA458" s="228"/>
      <c r="AB458" s="228"/>
    </row>
    <row r="459" ht="12.75" customHeight="1">
      <c r="A459" s="228"/>
      <c r="B459" s="228"/>
      <c r="C459" s="228"/>
      <c r="D459" s="228"/>
      <c r="E459" s="228"/>
      <c r="F459" s="228"/>
      <c r="G459" s="228"/>
      <c r="H459" s="228"/>
      <c r="I459" s="228"/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  <c r="V459" s="228"/>
      <c r="W459" s="228"/>
      <c r="X459" s="228"/>
      <c r="Y459" s="228"/>
      <c r="Z459" s="228"/>
      <c r="AA459" s="228"/>
      <c r="AB459" s="228"/>
    </row>
    <row r="460" ht="12.75" customHeight="1">
      <c r="A460" s="228"/>
      <c r="B460" s="228"/>
      <c r="C460" s="228"/>
      <c r="D460" s="228"/>
      <c r="E460" s="228"/>
      <c r="F460" s="228"/>
      <c r="G460" s="228"/>
      <c r="H460" s="228"/>
      <c r="I460" s="228"/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  <c r="V460" s="228"/>
      <c r="W460" s="228"/>
      <c r="X460" s="228"/>
      <c r="Y460" s="228"/>
      <c r="Z460" s="228"/>
      <c r="AA460" s="228"/>
      <c r="AB460" s="228"/>
    </row>
    <row r="461" ht="12.75" customHeight="1">
      <c r="A461" s="228"/>
      <c r="B461" s="228"/>
      <c r="C461" s="228"/>
      <c r="D461" s="228"/>
      <c r="E461" s="228"/>
      <c r="F461" s="228"/>
      <c r="G461" s="228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  <c r="V461" s="228"/>
      <c r="W461" s="228"/>
      <c r="X461" s="228"/>
      <c r="Y461" s="228"/>
      <c r="Z461" s="228"/>
      <c r="AA461" s="228"/>
      <c r="AB461" s="228"/>
    </row>
    <row r="462" ht="12.75" customHeight="1">
      <c r="A462" s="228"/>
      <c r="B462" s="228"/>
      <c r="C462" s="228"/>
      <c r="D462" s="228"/>
      <c r="E462" s="228"/>
      <c r="F462" s="228"/>
      <c r="G462" s="228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  <c r="V462" s="228"/>
      <c r="W462" s="228"/>
      <c r="X462" s="228"/>
      <c r="Y462" s="228"/>
      <c r="Z462" s="228"/>
      <c r="AA462" s="228"/>
      <c r="AB462" s="228"/>
    </row>
    <row r="463" ht="12.75" customHeight="1">
      <c r="A463" s="228"/>
      <c r="B463" s="228"/>
      <c r="C463" s="228"/>
      <c r="D463" s="228"/>
      <c r="E463" s="228"/>
      <c r="F463" s="228"/>
      <c r="G463" s="228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8"/>
      <c r="Z463" s="228"/>
      <c r="AA463" s="228"/>
      <c r="AB463" s="228"/>
    </row>
    <row r="464" ht="12.75" customHeight="1">
      <c r="A464" s="228"/>
      <c r="B464" s="228"/>
      <c r="C464" s="228"/>
      <c r="D464" s="228"/>
      <c r="E464" s="228"/>
      <c r="F464" s="228"/>
      <c r="G464" s="228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  <c r="V464" s="228"/>
      <c r="W464" s="228"/>
      <c r="X464" s="228"/>
      <c r="Y464" s="228"/>
      <c r="Z464" s="228"/>
      <c r="AA464" s="228"/>
      <c r="AB464" s="228"/>
    </row>
    <row r="465" ht="12.75" customHeight="1">
      <c r="A465" s="228"/>
      <c r="B465" s="228"/>
      <c r="C465" s="228"/>
      <c r="D465" s="228"/>
      <c r="E465" s="228"/>
      <c r="F465" s="228"/>
      <c r="G465" s="228"/>
      <c r="H465" s="228"/>
      <c r="I465" s="228"/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  <c r="V465" s="228"/>
      <c r="W465" s="228"/>
      <c r="X465" s="228"/>
      <c r="Y465" s="228"/>
      <c r="Z465" s="228"/>
      <c r="AA465" s="228"/>
      <c r="AB465" s="228"/>
    </row>
    <row r="466" ht="12.75" customHeight="1">
      <c r="A466" s="228"/>
      <c r="B466" s="228"/>
      <c r="C466" s="228"/>
      <c r="D466" s="228"/>
      <c r="E466" s="228"/>
      <c r="F466" s="228"/>
      <c r="G466" s="228"/>
      <c r="H466" s="228"/>
      <c r="I466" s="228"/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  <c r="V466" s="228"/>
      <c r="W466" s="228"/>
      <c r="X466" s="228"/>
      <c r="Y466" s="228"/>
      <c r="Z466" s="228"/>
      <c r="AA466" s="228"/>
      <c r="AB466" s="228"/>
    </row>
    <row r="467" ht="12.75" customHeight="1">
      <c r="A467" s="228"/>
      <c r="B467" s="228"/>
      <c r="C467" s="228"/>
      <c r="D467" s="228"/>
      <c r="E467" s="228"/>
      <c r="F467" s="228"/>
      <c r="G467" s="228"/>
      <c r="H467" s="228"/>
      <c r="I467" s="228"/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  <c r="V467" s="228"/>
      <c r="W467" s="228"/>
      <c r="X467" s="228"/>
      <c r="Y467" s="228"/>
      <c r="Z467" s="228"/>
      <c r="AA467" s="228"/>
      <c r="AB467" s="228"/>
    </row>
    <row r="468" ht="12.75" customHeight="1">
      <c r="A468" s="228"/>
      <c r="B468" s="228"/>
      <c r="C468" s="228"/>
      <c r="D468" s="228"/>
      <c r="E468" s="228"/>
      <c r="F468" s="228"/>
      <c r="G468" s="228"/>
      <c r="H468" s="228"/>
      <c r="I468" s="228"/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  <c r="V468" s="228"/>
      <c r="W468" s="228"/>
      <c r="X468" s="228"/>
      <c r="Y468" s="228"/>
      <c r="Z468" s="228"/>
      <c r="AA468" s="228"/>
      <c r="AB468" s="228"/>
    </row>
    <row r="469" ht="12.75" customHeight="1">
      <c r="A469" s="228"/>
      <c r="B469" s="228"/>
      <c r="C469" s="228"/>
      <c r="D469" s="228"/>
      <c r="E469" s="228"/>
      <c r="F469" s="228"/>
      <c r="G469" s="228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  <c r="V469" s="228"/>
      <c r="W469" s="228"/>
      <c r="X469" s="228"/>
      <c r="Y469" s="228"/>
      <c r="Z469" s="228"/>
      <c r="AA469" s="228"/>
      <c r="AB469" s="228"/>
    </row>
    <row r="470" ht="12.75" customHeight="1">
      <c r="A470" s="228"/>
      <c r="B470" s="228"/>
      <c r="C470" s="228"/>
      <c r="D470" s="228"/>
      <c r="E470" s="228"/>
      <c r="F470" s="228"/>
      <c r="G470" s="228"/>
      <c r="H470" s="228"/>
      <c r="I470" s="228"/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  <c r="V470" s="228"/>
      <c r="W470" s="228"/>
      <c r="X470" s="228"/>
      <c r="Y470" s="228"/>
      <c r="Z470" s="228"/>
      <c r="AA470" s="228"/>
      <c r="AB470" s="228"/>
    </row>
    <row r="471" ht="12.75" customHeight="1">
      <c r="A471" s="228"/>
      <c r="B471" s="228"/>
      <c r="C471" s="228"/>
      <c r="D471" s="228"/>
      <c r="E471" s="228"/>
      <c r="F471" s="228"/>
      <c r="G471" s="228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  <c r="V471" s="228"/>
      <c r="W471" s="228"/>
      <c r="X471" s="228"/>
      <c r="Y471" s="228"/>
      <c r="Z471" s="228"/>
      <c r="AA471" s="228"/>
      <c r="AB471" s="228"/>
    </row>
    <row r="472" ht="12.75" customHeight="1">
      <c r="A472" s="228"/>
      <c r="B472" s="228"/>
      <c r="C472" s="228"/>
      <c r="D472" s="228"/>
      <c r="E472" s="228"/>
      <c r="F472" s="228"/>
      <c r="G472" s="228"/>
      <c r="H472" s="228"/>
      <c r="I472" s="228"/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  <c r="V472" s="228"/>
      <c r="W472" s="228"/>
      <c r="X472" s="228"/>
      <c r="Y472" s="228"/>
      <c r="Z472" s="228"/>
      <c r="AA472" s="228"/>
      <c r="AB472" s="228"/>
    </row>
    <row r="473" ht="12.75" customHeight="1">
      <c r="A473" s="228"/>
      <c r="B473" s="228"/>
      <c r="C473" s="228"/>
      <c r="D473" s="228"/>
      <c r="E473" s="228"/>
      <c r="F473" s="228"/>
      <c r="G473" s="228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  <c r="V473" s="228"/>
      <c r="W473" s="228"/>
      <c r="X473" s="228"/>
      <c r="Y473" s="228"/>
      <c r="Z473" s="228"/>
      <c r="AA473" s="228"/>
      <c r="AB473" s="228"/>
    </row>
    <row r="474" ht="12.75" customHeight="1">
      <c r="A474" s="228"/>
      <c r="B474" s="228"/>
      <c r="C474" s="228"/>
      <c r="D474" s="228"/>
      <c r="E474" s="228"/>
      <c r="F474" s="228"/>
      <c r="G474" s="228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  <c r="V474" s="228"/>
      <c r="W474" s="228"/>
      <c r="X474" s="228"/>
      <c r="Y474" s="228"/>
      <c r="Z474" s="228"/>
      <c r="AA474" s="228"/>
      <c r="AB474" s="228"/>
    </row>
    <row r="475" ht="12.75" customHeight="1">
      <c r="A475" s="228"/>
      <c r="B475" s="228"/>
      <c r="C475" s="228"/>
      <c r="D475" s="228"/>
      <c r="E475" s="228"/>
      <c r="F475" s="228"/>
      <c r="G475" s="228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  <c r="V475" s="228"/>
      <c r="W475" s="228"/>
      <c r="X475" s="228"/>
      <c r="Y475" s="228"/>
      <c r="Z475" s="228"/>
      <c r="AA475" s="228"/>
      <c r="AB475" s="228"/>
    </row>
    <row r="476" ht="12.75" customHeight="1">
      <c r="A476" s="228"/>
      <c r="B476" s="228"/>
      <c r="C476" s="228"/>
      <c r="D476" s="228"/>
      <c r="E476" s="228"/>
      <c r="F476" s="228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  <c r="V476" s="228"/>
      <c r="W476" s="228"/>
      <c r="X476" s="228"/>
      <c r="Y476" s="228"/>
      <c r="Z476" s="228"/>
      <c r="AA476" s="228"/>
      <c r="AB476" s="228"/>
    </row>
    <row r="477" ht="12.75" customHeight="1">
      <c r="A477" s="228"/>
      <c r="B477" s="228"/>
      <c r="C477" s="228"/>
      <c r="D477" s="228"/>
      <c r="E477" s="228"/>
      <c r="F477" s="228"/>
      <c r="G477" s="228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  <c r="V477" s="228"/>
      <c r="W477" s="228"/>
      <c r="X477" s="228"/>
      <c r="Y477" s="228"/>
      <c r="Z477" s="228"/>
      <c r="AA477" s="228"/>
      <c r="AB477" s="228"/>
    </row>
    <row r="478" ht="12.75" customHeight="1">
      <c r="A478" s="228"/>
      <c r="B478" s="228"/>
      <c r="C478" s="228"/>
      <c r="D478" s="228"/>
      <c r="E478" s="228"/>
      <c r="F478" s="228"/>
      <c r="G478" s="228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  <c r="V478" s="228"/>
      <c r="W478" s="228"/>
      <c r="X478" s="228"/>
      <c r="Y478" s="228"/>
      <c r="Z478" s="228"/>
      <c r="AA478" s="228"/>
      <c r="AB478" s="228"/>
    </row>
    <row r="479" ht="12.75" customHeight="1">
      <c r="A479" s="228"/>
      <c r="B479" s="228"/>
      <c r="C479" s="228"/>
      <c r="D479" s="228"/>
      <c r="E479" s="228"/>
      <c r="F479" s="228"/>
      <c r="G479" s="228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  <c r="V479" s="228"/>
      <c r="W479" s="228"/>
      <c r="X479" s="228"/>
      <c r="Y479" s="228"/>
      <c r="Z479" s="228"/>
      <c r="AA479" s="228"/>
      <c r="AB479" s="228"/>
    </row>
    <row r="480" ht="12.75" customHeight="1">
      <c r="A480" s="228"/>
      <c r="B480" s="228"/>
      <c r="C480" s="228"/>
      <c r="D480" s="228"/>
      <c r="E480" s="228"/>
      <c r="F480" s="228"/>
      <c r="G480" s="228"/>
      <c r="H480" s="228"/>
      <c r="I480" s="228"/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  <c r="V480" s="228"/>
      <c r="W480" s="228"/>
      <c r="X480" s="228"/>
      <c r="Y480" s="228"/>
      <c r="Z480" s="228"/>
      <c r="AA480" s="228"/>
      <c r="AB480" s="228"/>
    </row>
    <row r="481" ht="12.75" customHeight="1">
      <c r="A481" s="228"/>
      <c r="B481" s="228"/>
      <c r="C481" s="228"/>
      <c r="D481" s="228"/>
      <c r="E481" s="228"/>
      <c r="F481" s="228"/>
      <c r="G481" s="228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  <c r="V481" s="228"/>
      <c r="W481" s="228"/>
      <c r="X481" s="228"/>
      <c r="Y481" s="228"/>
      <c r="Z481" s="228"/>
      <c r="AA481" s="228"/>
      <c r="AB481" s="228"/>
    </row>
    <row r="482" ht="12.75" customHeight="1">
      <c r="A482" s="228"/>
      <c r="B482" s="228"/>
      <c r="C482" s="228"/>
      <c r="D482" s="228"/>
      <c r="E482" s="228"/>
      <c r="F482" s="228"/>
      <c r="G482" s="228"/>
      <c r="H482" s="228"/>
      <c r="I482" s="228"/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  <c r="V482" s="228"/>
      <c r="W482" s="228"/>
      <c r="X482" s="228"/>
      <c r="Y482" s="228"/>
      <c r="Z482" s="228"/>
      <c r="AA482" s="228"/>
      <c r="AB482" s="228"/>
    </row>
    <row r="483" ht="12.75" customHeight="1">
      <c r="A483" s="228"/>
      <c r="B483" s="228"/>
      <c r="C483" s="228"/>
      <c r="D483" s="228"/>
      <c r="E483" s="228"/>
      <c r="F483" s="228"/>
      <c r="G483" s="228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  <c r="V483" s="228"/>
      <c r="W483" s="228"/>
      <c r="X483" s="228"/>
      <c r="Y483" s="228"/>
      <c r="Z483" s="228"/>
      <c r="AA483" s="228"/>
      <c r="AB483" s="228"/>
    </row>
    <row r="484" ht="12.75" customHeight="1">
      <c r="A484" s="228"/>
      <c r="B484" s="228"/>
      <c r="C484" s="228"/>
      <c r="D484" s="228"/>
      <c r="E484" s="228"/>
      <c r="F484" s="228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  <c r="V484" s="228"/>
      <c r="W484" s="228"/>
      <c r="X484" s="228"/>
      <c r="Y484" s="228"/>
      <c r="Z484" s="228"/>
      <c r="AA484" s="228"/>
      <c r="AB484" s="228"/>
    </row>
    <row r="485" ht="12.75" customHeight="1">
      <c r="A485" s="228"/>
      <c r="B485" s="228"/>
      <c r="C485" s="228"/>
      <c r="D485" s="228"/>
      <c r="E485" s="228"/>
      <c r="F485" s="228"/>
      <c r="G485" s="228"/>
      <c r="H485" s="228"/>
      <c r="I485" s="228"/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  <c r="V485" s="228"/>
      <c r="W485" s="228"/>
      <c r="X485" s="228"/>
      <c r="Y485" s="228"/>
      <c r="Z485" s="228"/>
      <c r="AA485" s="228"/>
      <c r="AB485" s="228"/>
    </row>
    <row r="486" ht="12.75" customHeight="1">
      <c r="A486" s="228"/>
      <c r="B486" s="228"/>
      <c r="C486" s="228"/>
      <c r="D486" s="228"/>
      <c r="E486" s="228"/>
      <c r="F486" s="228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  <c r="V486" s="228"/>
      <c r="W486" s="228"/>
      <c r="X486" s="228"/>
      <c r="Y486" s="228"/>
      <c r="Z486" s="228"/>
      <c r="AA486" s="228"/>
      <c r="AB486" s="228"/>
    </row>
    <row r="487" ht="12.75" customHeight="1">
      <c r="A487" s="228"/>
      <c r="B487" s="228"/>
      <c r="C487" s="228"/>
      <c r="D487" s="228"/>
      <c r="E487" s="228"/>
      <c r="F487" s="228"/>
      <c r="G487" s="228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  <c r="V487" s="228"/>
      <c r="W487" s="228"/>
      <c r="X487" s="228"/>
      <c r="Y487" s="228"/>
      <c r="Z487" s="228"/>
      <c r="AA487" s="228"/>
      <c r="AB487" s="228"/>
    </row>
    <row r="488" ht="12.75" customHeight="1">
      <c r="A488" s="228"/>
      <c r="B488" s="228"/>
      <c r="C488" s="228"/>
      <c r="D488" s="228"/>
      <c r="E488" s="228"/>
      <c r="F488" s="228"/>
      <c r="G488" s="228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  <c r="V488" s="228"/>
      <c r="W488" s="228"/>
      <c r="X488" s="228"/>
      <c r="Y488" s="228"/>
      <c r="Z488" s="228"/>
      <c r="AA488" s="228"/>
      <c r="AB488" s="228"/>
    </row>
    <row r="489" ht="12.75" customHeight="1">
      <c r="A489" s="228"/>
      <c r="B489" s="228"/>
      <c r="C489" s="228"/>
      <c r="D489" s="228"/>
      <c r="E489" s="228"/>
      <c r="F489" s="228"/>
      <c r="G489" s="228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  <c r="V489" s="228"/>
      <c r="W489" s="228"/>
      <c r="X489" s="228"/>
      <c r="Y489" s="228"/>
      <c r="Z489" s="228"/>
      <c r="AA489" s="228"/>
      <c r="AB489" s="228"/>
    </row>
    <row r="490" ht="12.75" customHeight="1">
      <c r="A490" s="228"/>
      <c r="B490" s="228"/>
      <c r="C490" s="228"/>
      <c r="D490" s="228"/>
      <c r="E490" s="228"/>
      <c r="F490" s="228"/>
      <c r="G490" s="228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  <c r="V490" s="228"/>
      <c r="W490" s="228"/>
      <c r="X490" s="228"/>
      <c r="Y490" s="228"/>
      <c r="Z490" s="228"/>
      <c r="AA490" s="228"/>
      <c r="AB490" s="228"/>
    </row>
    <row r="491" ht="12.75" customHeight="1">
      <c r="A491" s="228"/>
      <c r="B491" s="228"/>
      <c r="C491" s="228"/>
      <c r="D491" s="228"/>
      <c r="E491" s="228"/>
      <c r="F491" s="228"/>
      <c r="G491" s="228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  <c r="V491" s="228"/>
      <c r="W491" s="228"/>
      <c r="X491" s="228"/>
      <c r="Y491" s="228"/>
      <c r="Z491" s="228"/>
      <c r="AA491" s="228"/>
      <c r="AB491" s="228"/>
    </row>
    <row r="492" ht="12.75" customHeight="1">
      <c r="A492" s="228"/>
      <c r="B492" s="228"/>
      <c r="C492" s="228"/>
      <c r="D492" s="228"/>
      <c r="E492" s="228"/>
      <c r="F492" s="228"/>
      <c r="G492" s="228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  <c r="V492" s="228"/>
      <c r="W492" s="228"/>
      <c r="X492" s="228"/>
      <c r="Y492" s="228"/>
      <c r="Z492" s="228"/>
      <c r="AA492" s="228"/>
      <c r="AB492" s="228"/>
    </row>
    <row r="493" ht="12.75" customHeight="1">
      <c r="A493" s="228"/>
      <c r="B493" s="228"/>
      <c r="C493" s="228"/>
      <c r="D493" s="228"/>
      <c r="E493" s="228"/>
      <c r="F493" s="228"/>
      <c r="G493" s="228"/>
      <c r="H493" s="228"/>
      <c r="I493" s="228"/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  <c r="V493" s="228"/>
      <c r="W493" s="228"/>
      <c r="X493" s="228"/>
      <c r="Y493" s="228"/>
      <c r="Z493" s="228"/>
      <c r="AA493" s="228"/>
      <c r="AB493" s="228"/>
    </row>
    <row r="494" ht="12.75" customHeight="1">
      <c r="A494" s="228"/>
      <c r="B494" s="228"/>
      <c r="C494" s="228"/>
      <c r="D494" s="228"/>
      <c r="E494" s="228"/>
      <c r="F494" s="228"/>
      <c r="G494" s="228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  <c r="V494" s="228"/>
      <c r="W494" s="228"/>
      <c r="X494" s="228"/>
      <c r="Y494" s="228"/>
      <c r="Z494" s="228"/>
      <c r="AA494" s="228"/>
      <c r="AB494" s="228"/>
    </row>
    <row r="495" ht="12.75" customHeight="1">
      <c r="A495" s="228"/>
      <c r="B495" s="228"/>
      <c r="C495" s="228"/>
      <c r="D495" s="228"/>
      <c r="E495" s="228"/>
      <c r="F495" s="228"/>
      <c r="G495" s="228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  <c r="V495" s="228"/>
      <c r="W495" s="228"/>
      <c r="X495" s="228"/>
      <c r="Y495" s="228"/>
      <c r="Z495" s="228"/>
      <c r="AA495" s="228"/>
      <c r="AB495" s="228"/>
    </row>
    <row r="496" ht="12.75" customHeight="1">
      <c r="A496" s="228"/>
      <c r="B496" s="228"/>
      <c r="C496" s="228"/>
      <c r="D496" s="228"/>
      <c r="E496" s="228"/>
      <c r="F496" s="228"/>
      <c r="G496" s="228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8"/>
      <c r="Z496" s="228"/>
      <c r="AA496" s="228"/>
      <c r="AB496" s="228"/>
    </row>
    <row r="497" ht="12.75" customHeight="1">
      <c r="A497" s="228"/>
      <c r="B497" s="228"/>
      <c r="C497" s="228"/>
      <c r="D497" s="228"/>
      <c r="E497" s="228"/>
      <c r="F497" s="228"/>
      <c r="G497" s="228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  <c r="V497" s="228"/>
      <c r="W497" s="228"/>
      <c r="X497" s="228"/>
      <c r="Y497" s="228"/>
      <c r="Z497" s="228"/>
      <c r="AA497" s="228"/>
      <c r="AB497" s="228"/>
    </row>
    <row r="498" ht="12.75" customHeight="1">
      <c r="A498" s="228"/>
      <c r="B498" s="228"/>
      <c r="C498" s="228"/>
      <c r="D498" s="228"/>
      <c r="E498" s="228"/>
      <c r="F498" s="228"/>
      <c r="G498" s="228"/>
      <c r="H498" s="228"/>
      <c r="I498" s="228"/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  <c r="V498" s="228"/>
      <c r="W498" s="228"/>
      <c r="X498" s="228"/>
      <c r="Y498" s="228"/>
      <c r="Z498" s="228"/>
      <c r="AA498" s="228"/>
      <c r="AB498" s="228"/>
    </row>
    <row r="499" ht="12.75" customHeight="1">
      <c r="A499" s="228"/>
      <c r="B499" s="228"/>
      <c r="C499" s="228"/>
      <c r="D499" s="228"/>
      <c r="E499" s="228"/>
      <c r="F499" s="228"/>
      <c r="G499" s="228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  <c r="V499" s="228"/>
      <c r="W499" s="228"/>
      <c r="X499" s="228"/>
      <c r="Y499" s="228"/>
      <c r="Z499" s="228"/>
      <c r="AA499" s="228"/>
      <c r="AB499" s="228"/>
    </row>
    <row r="500" ht="12.75" customHeight="1">
      <c r="A500" s="228"/>
      <c r="B500" s="228"/>
      <c r="C500" s="228"/>
      <c r="D500" s="228"/>
      <c r="E500" s="228"/>
      <c r="F500" s="228"/>
      <c r="G500" s="228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  <c r="V500" s="228"/>
      <c r="W500" s="228"/>
      <c r="X500" s="228"/>
      <c r="Y500" s="228"/>
      <c r="Z500" s="228"/>
      <c r="AA500" s="228"/>
      <c r="AB500" s="228"/>
    </row>
    <row r="501" ht="12.75" customHeight="1">
      <c r="A501" s="228"/>
      <c r="B501" s="228"/>
      <c r="C501" s="228"/>
      <c r="D501" s="228"/>
      <c r="E501" s="228"/>
      <c r="F501" s="228"/>
      <c r="G501" s="228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  <c r="V501" s="228"/>
      <c r="W501" s="228"/>
      <c r="X501" s="228"/>
      <c r="Y501" s="228"/>
      <c r="Z501" s="228"/>
      <c r="AA501" s="228"/>
      <c r="AB501" s="228"/>
    </row>
    <row r="502" ht="12.75" customHeight="1">
      <c r="A502" s="228"/>
      <c r="B502" s="228"/>
      <c r="C502" s="228"/>
      <c r="D502" s="228"/>
      <c r="E502" s="228"/>
      <c r="F502" s="228"/>
      <c r="G502" s="228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8"/>
      <c r="Z502" s="228"/>
      <c r="AA502" s="228"/>
      <c r="AB502" s="228"/>
    </row>
    <row r="503" ht="12.75" customHeight="1">
      <c r="A503" s="228"/>
      <c r="B503" s="228"/>
      <c r="C503" s="228"/>
      <c r="D503" s="228"/>
      <c r="E503" s="228"/>
      <c r="F503" s="228"/>
      <c r="G503" s="228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  <c r="V503" s="228"/>
      <c r="W503" s="228"/>
      <c r="X503" s="228"/>
      <c r="Y503" s="228"/>
      <c r="Z503" s="228"/>
      <c r="AA503" s="228"/>
      <c r="AB503" s="228"/>
    </row>
    <row r="504" ht="12.75" customHeight="1">
      <c r="A504" s="228"/>
      <c r="B504" s="228"/>
      <c r="C504" s="228"/>
      <c r="D504" s="228"/>
      <c r="E504" s="228"/>
      <c r="F504" s="228"/>
      <c r="G504" s="228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  <c r="V504" s="228"/>
      <c r="W504" s="228"/>
      <c r="X504" s="228"/>
      <c r="Y504" s="228"/>
      <c r="Z504" s="228"/>
      <c r="AA504" s="228"/>
      <c r="AB504" s="228"/>
    </row>
    <row r="505" ht="12.75" customHeight="1">
      <c r="A505" s="228"/>
      <c r="B505" s="228"/>
      <c r="C505" s="228"/>
      <c r="D505" s="228"/>
      <c r="E505" s="228"/>
      <c r="F505" s="228"/>
      <c r="G505" s="228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  <c r="V505" s="228"/>
      <c r="W505" s="228"/>
      <c r="X505" s="228"/>
      <c r="Y505" s="228"/>
      <c r="Z505" s="228"/>
      <c r="AA505" s="228"/>
      <c r="AB505" s="228"/>
    </row>
    <row r="506" ht="12.75" customHeight="1">
      <c r="A506" s="228"/>
      <c r="B506" s="228"/>
      <c r="C506" s="228"/>
      <c r="D506" s="228"/>
      <c r="E506" s="228"/>
      <c r="F506" s="228"/>
      <c r="G506" s="228"/>
      <c r="H506" s="228"/>
      <c r="I506" s="228"/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  <c r="V506" s="228"/>
      <c r="W506" s="228"/>
      <c r="X506" s="228"/>
      <c r="Y506" s="228"/>
      <c r="Z506" s="228"/>
      <c r="AA506" s="228"/>
      <c r="AB506" s="228"/>
    </row>
    <row r="507" ht="12.75" customHeight="1">
      <c r="A507" s="228"/>
      <c r="B507" s="228"/>
      <c r="C507" s="228"/>
      <c r="D507" s="228"/>
      <c r="E507" s="228"/>
      <c r="F507" s="228"/>
      <c r="G507" s="228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  <c r="V507" s="228"/>
      <c r="W507" s="228"/>
      <c r="X507" s="228"/>
      <c r="Y507" s="228"/>
      <c r="Z507" s="228"/>
      <c r="AA507" s="228"/>
      <c r="AB507" s="228"/>
    </row>
    <row r="508" ht="12.75" customHeight="1">
      <c r="A508" s="228"/>
      <c r="B508" s="228"/>
      <c r="C508" s="228"/>
      <c r="D508" s="228"/>
      <c r="E508" s="228"/>
      <c r="F508" s="228"/>
      <c r="G508" s="228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  <c r="V508" s="228"/>
      <c r="W508" s="228"/>
      <c r="X508" s="228"/>
      <c r="Y508" s="228"/>
      <c r="Z508" s="228"/>
      <c r="AA508" s="228"/>
      <c r="AB508" s="228"/>
    </row>
    <row r="509" ht="12.75" customHeight="1">
      <c r="A509" s="228"/>
      <c r="B509" s="228"/>
      <c r="C509" s="228"/>
      <c r="D509" s="228"/>
      <c r="E509" s="228"/>
      <c r="F509" s="228"/>
      <c r="G509" s="228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  <c r="V509" s="228"/>
      <c r="W509" s="228"/>
      <c r="X509" s="228"/>
      <c r="Y509" s="228"/>
      <c r="Z509" s="228"/>
      <c r="AA509" s="228"/>
      <c r="AB509" s="228"/>
    </row>
    <row r="510" ht="12.75" customHeight="1">
      <c r="A510" s="228"/>
      <c r="B510" s="228"/>
      <c r="C510" s="228"/>
      <c r="D510" s="228"/>
      <c r="E510" s="228"/>
      <c r="F510" s="228"/>
      <c r="G510" s="228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  <c r="V510" s="228"/>
      <c r="W510" s="228"/>
      <c r="X510" s="228"/>
      <c r="Y510" s="228"/>
      <c r="Z510" s="228"/>
      <c r="AA510" s="228"/>
      <c r="AB510" s="228"/>
    </row>
    <row r="511" ht="12.75" customHeight="1">
      <c r="A511" s="228"/>
      <c r="B511" s="228"/>
      <c r="C511" s="228"/>
      <c r="D511" s="228"/>
      <c r="E511" s="228"/>
      <c r="F511" s="228"/>
      <c r="G511" s="228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  <c r="V511" s="228"/>
      <c r="W511" s="228"/>
      <c r="X511" s="228"/>
      <c r="Y511" s="228"/>
      <c r="Z511" s="228"/>
      <c r="AA511" s="228"/>
      <c r="AB511" s="228"/>
    </row>
    <row r="512" ht="12.75" customHeight="1">
      <c r="A512" s="228"/>
      <c r="B512" s="228"/>
      <c r="C512" s="228"/>
      <c r="D512" s="228"/>
      <c r="E512" s="228"/>
      <c r="F512" s="228"/>
      <c r="G512" s="228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  <c r="V512" s="228"/>
      <c r="W512" s="228"/>
      <c r="X512" s="228"/>
      <c r="Y512" s="228"/>
      <c r="Z512" s="228"/>
      <c r="AA512" s="228"/>
      <c r="AB512" s="228"/>
    </row>
    <row r="513" ht="12.75" customHeight="1">
      <c r="A513" s="228"/>
      <c r="B513" s="228"/>
      <c r="C513" s="228"/>
      <c r="D513" s="228"/>
      <c r="E513" s="228"/>
      <c r="F513" s="228"/>
      <c r="G513" s="228"/>
      <c r="H513" s="228"/>
      <c r="I513" s="228"/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  <c r="V513" s="228"/>
      <c r="W513" s="228"/>
      <c r="X513" s="228"/>
      <c r="Y513" s="228"/>
      <c r="Z513" s="228"/>
      <c r="AA513" s="228"/>
      <c r="AB513" s="228"/>
    </row>
    <row r="514" ht="12.75" customHeight="1">
      <c r="A514" s="228"/>
      <c r="B514" s="228"/>
      <c r="C514" s="228"/>
      <c r="D514" s="228"/>
      <c r="E514" s="228"/>
      <c r="F514" s="228"/>
      <c r="G514" s="228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  <c r="V514" s="228"/>
      <c r="W514" s="228"/>
      <c r="X514" s="228"/>
      <c r="Y514" s="228"/>
      <c r="Z514" s="228"/>
      <c r="AA514" s="228"/>
      <c r="AB514" s="228"/>
    </row>
    <row r="515" ht="12.75" customHeight="1">
      <c r="A515" s="228"/>
      <c r="B515" s="228"/>
      <c r="C515" s="228"/>
      <c r="D515" s="228"/>
      <c r="E515" s="228"/>
      <c r="F515" s="228"/>
      <c r="G515" s="228"/>
      <c r="H515" s="228"/>
      <c r="I515" s="228"/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  <c r="V515" s="228"/>
      <c r="W515" s="228"/>
      <c r="X515" s="228"/>
      <c r="Y515" s="228"/>
      <c r="Z515" s="228"/>
      <c r="AA515" s="228"/>
      <c r="AB515" s="228"/>
    </row>
    <row r="516" ht="12.75" customHeight="1">
      <c r="A516" s="228"/>
      <c r="B516" s="228"/>
      <c r="C516" s="228"/>
      <c r="D516" s="228"/>
      <c r="E516" s="228"/>
      <c r="F516" s="228"/>
      <c r="G516" s="228"/>
      <c r="H516" s="228"/>
      <c r="I516" s="228"/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  <c r="V516" s="228"/>
      <c r="W516" s="228"/>
      <c r="X516" s="228"/>
      <c r="Y516" s="228"/>
      <c r="Z516" s="228"/>
      <c r="AA516" s="228"/>
      <c r="AB516" s="228"/>
    </row>
    <row r="517" ht="12.75" customHeight="1">
      <c r="A517" s="228"/>
      <c r="B517" s="228"/>
      <c r="C517" s="228"/>
      <c r="D517" s="228"/>
      <c r="E517" s="228"/>
      <c r="F517" s="228"/>
      <c r="G517" s="228"/>
      <c r="H517" s="228"/>
      <c r="I517" s="228"/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  <c r="V517" s="228"/>
      <c r="W517" s="228"/>
      <c r="X517" s="228"/>
      <c r="Y517" s="228"/>
      <c r="Z517" s="228"/>
      <c r="AA517" s="228"/>
      <c r="AB517" s="228"/>
    </row>
    <row r="518" ht="12.75" customHeight="1">
      <c r="A518" s="228"/>
      <c r="B518" s="228"/>
      <c r="C518" s="228"/>
      <c r="D518" s="228"/>
      <c r="E518" s="228"/>
      <c r="F518" s="228"/>
      <c r="G518" s="228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  <c r="V518" s="228"/>
      <c r="W518" s="228"/>
      <c r="X518" s="228"/>
      <c r="Y518" s="228"/>
      <c r="Z518" s="228"/>
      <c r="AA518" s="228"/>
      <c r="AB518" s="228"/>
    </row>
    <row r="519" ht="12.75" customHeight="1">
      <c r="A519" s="228"/>
      <c r="B519" s="228"/>
      <c r="C519" s="228"/>
      <c r="D519" s="228"/>
      <c r="E519" s="228"/>
      <c r="F519" s="228"/>
      <c r="G519" s="228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  <c r="V519" s="228"/>
      <c r="W519" s="228"/>
      <c r="X519" s="228"/>
      <c r="Y519" s="228"/>
      <c r="Z519" s="228"/>
      <c r="AA519" s="228"/>
      <c r="AB519" s="228"/>
    </row>
    <row r="520" ht="12.75" customHeight="1">
      <c r="A520" s="228"/>
      <c r="B520" s="228"/>
      <c r="C520" s="228"/>
      <c r="D520" s="228"/>
      <c r="E520" s="228"/>
      <c r="F520" s="228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  <c r="V520" s="228"/>
      <c r="W520" s="228"/>
      <c r="X520" s="228"/>
      <c r="Y520" s="228"/>
      <c r="Z520" s="228"/>
      <c r="AA520" s="228"/>
      <c r="AB520" s="228"/>
    </row>
    <row r="521" ht="12.75" customHeight="1">
      <c r="A521" s="228"/>
      <c r="B521" s="228"/>
      <c r="C521" s="228"/>
      <c r="D521" s="228"/>
      <c r="E521" s="228"/>
      <c r="F521" s="228"/>
      <c r="G521" s="228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8"/>
      <c r="Z521" s="228"/>
      <c r="AA521" s="228"/>
      <c r="AB521" s="228"/>
    </row>
    <row r="522" ht="12.75" customHeight="1">
      <c r="A522" s="228"/>
      <c r="B522" s="228"/>
      <c r="C522" s="228"/>
      <c r="D522" s="228"/>
      <c r="E522" s="228"/>
      <c r="F522" s="228"/>
      <c r="G522" s="228"/>
      <c r="H522" s="228"/>
      <c r="I522" s="228"/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  <c r="V522" s="228"/>
      <c r="W522" s="228"/>
      <c r="X522" s="228"/>
      <c r="Y522" s="228"/>
      <c r="Z522" s="228"/>
      <c r="AA522" s="228"/>
      <c r="AB522" s="228"/>
    </row>
    <row r="523" ht="12.75" customHeight="1">
      <c r="A523" s="228"/>
      <c r="B523" s="228"/>
      <c r="C523" s="228"/>
      <c r="D523" s="228"/>
      <c r="E523" s="228"/>
      <c r="F523" s="228"/>
      <c r="G523" s="228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  <c r="V523" s="228"/>
      <c r="W523" s="228"/>
      <c r="X523" s="228"/>
      <c r="Y523" s="228"/>
      <c r="Z523" s="228"/>
      <c r="AA523" s="228"/>
      <c r="AB523" s="228"/>
    </row>
    <row r="524" ht="12.75" customHeight="1">
      <c r="A524" s="228"/>
      <c r="B524" s="228"/>
      <c r="C524" s="228"/>
      <c r="D524" s="228"/>
      <c r="E524" s="228"/>
      <c r="F524" s="228"/>
      <c r="G524" s="228"/>
      <c r="H524" s="228"/>
      <c r="I524" s="228"/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  <c r="V524" s="228"/>
      <c r="W524" s="228"/>
      <c r="X524" s="228"/>
      <c r="Y524" s="228"/>
      <c r="Z524" s="228"/>
      <c r="AA524" s="228"/>
      <c r="AB524" s="228"/>
    </row>
    <row r="525" ht="12.75" customHeight="1">
      <c r="A525" s="228"/>
      <c r="B525" s="228"/>
      <c r="C525" s="228"/>
      <c r="D525" s="228"/>
      <c r="E525" s="228"/>
      <c r="F525" s="228"/>
      <c r="G525" s="228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  <c r="V525" s="228"/>
      <c r="W525" s="228"/>
      <c r="X525" s="228"/>
      <c r="Y525" s="228"/>
      <c r="Z525" s="228"/>
      <c r="AA525" s="228"/>
      <c r="AB525" s="228"/>
    </row>
    <row r="526" ht="12.75" customHeight="1">
      <c r="A526" s="228"/>
      <c r="B526" s="228"/>
      <c r="C526" s="228"/>
      <c r="D526" s="228"/>
      <c r="E526" s="228"/>
      <c r="F526" s="228"/>
      <c r="G526" s="228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  <c r="V526" s="228"/>
      <c r="W526" s="228"/>
      <c r="X526" s="228"/>
      <c r="Y526" s="228"/>
      <c r="Z526" s="228"/>
      <c r="AA526" s="228"/>
      <c r="AB526" s="228"/>
    </row>
    <row r="527" ht="12.75" customHeight="1">
      <c r="A527" s="228"/>
      <c r="B527" s="228"/>
      <c r="C527" s="228"/>
      <c r="D527" s="228"/>
      <c r="E527" s="228"/>
      <c r="F527" s="228"/>
      <c r="G527" s="228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  <c r="V527" s="228"/>
      <c r="W527" s="228"/>
      <c r="X527" s="228"/>
      <c r="Y527" s="228"/>
      <c r="Z527" s="228"/>
      <c r="AA527" s="228"/>
      <c r="AB527" s="228"/>
    </row>
    <row r="528" ht="12.75" customHeight="1">
      <c r="A528" s="228"/>
      <c r="B528" s="228"/>
      <c r="C528" s="228"/>
      <c r="D528" s="228"/>
      <c r="E528" s="228"/>
      <c r="F528" s="228"/>
      <c r="G528" s="228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  <c r="V528" s="228"/>
      <c r="W528" s="228"/>
      <c r="X528" s="228"/>
      <c r="Y528" s="228"/>
      <c r="Z528" s="228"/>
      <c r="AA528" s="228"/>
      <c r="AB528" s="228"/>
    </row>
    <row r="529" ht="12.75" customHeight="1">
      <c r="A529" s="228"/>
      <c r="B529" s="228"/>
      <c r="C529" s="228"/>
      <c r="D529" s="228"/>
      <c r="E529" s="228"/>
      <c r="F529" s="228"/>
      <c r="G529" s="228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  <c r="V529" s="228"/>
      <c r="W529" s="228"/>
      <c r="X529" s="228"/>
      <c r="Y529" s="228"/>
      <c r="Z529" s="228"/>
      <c r="AA529" s="228"/>
      <c r="AB529" s="228"/>
    </row>
    <row r="530" ht="12.75" customHeight="1">
      <c r="A530" s="228"/>
      <c r="B530" s="228"/>
      <c r="C530" s="228"/>
      <c r="D530" s="228"/>
      <c r="E530" s="228"/>
      <c r="F530" s="228"/>
      <c r="G530" s="228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8"/>
      <c r="Z530" s="228"/>
      <c r="AA530" s="228"/>
      <c r="AB530" s="228"/>
    </row>
    <row r="531" ht="12.75" customHeight="1">
      <c r="A531" s="228"/>
      <c r="B531" s="228"/>
      <c r="C531" s="228"/>
      <c r="D531" s="228"/>
      <c r="E531" s="228"/>
      <c r="F531" s="228"/>
      <c r="G531" s="228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28"/>
      <c r="Y531" s="228"/>
      <c r="Z531" s="228"/>
      <c r="AA531" s="228"/>
      <c r="AB531" s="228"/>
    </row>
    <row r="532" ht="12.75" customHeight="1">
      <c r="A532" s="228"/>
      <c r="B532" s="228"/>
      <c r="C532" s="228"/>
      <c r="D532" s="228"/>
      <c r="E532" s="228"/>
      <c r="F532" s="228"/>
      <c r="G532" s="228"/>
      <c r="H532" s="228"/>
      <c r="I532" s="228"/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  <c r="V532" s="228"/>
      <c r="W532" s="228"/>
      <c r="X532" s="228"/>
      <c r="Y532" s="228"/>
      <c r="Z532" s="228"/>
      <c r="AA532" s="228"/>
      <c r="AB532" s="228"/>
    </row>
    <row r="533" ht="12.75" customHeight="1">
      <c r="A533" s="228"/>
      <c r="B533" s="228"/>
      <c r="C533" s="228"/>
      <c r="D533" s="228"/>
      <c r="E533" s="228"/>
      <c r="F533" s="228"/>
      <c r="G533" s="228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  <c r="V533" s="228"/>
      <c r="W533" s="228"/>
      <c r="X533" s="228"/>
      <c r="Y533" s="228"/>
      <c r="Z533" s="228"/>
      <c r="AA533" s="228"/>
      <c r="AB533" s="228"/>
    </row>
    <row r="534" ht="12.75" customHeight="1">
      <c r="A534" s="228"/>
      <c r="B534" s="228"/>
      <c r="C534" s="228"/>
      <c r="D534" s="228"/>
      <c r="E534" s="228"/>
      <c r="F534" s="228"/>
      <c r="G534" s="228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  <c r="V534" s="228"/>
      <c r="W534" s="228"/>
      <c r="X534" s="228"/>
      <c r="Y534" s="228"/>
      <c r="Z534" s="228"/>
      <c r="AA534" s="228"/>
      <c r="AB534" s="228"/>
    </row>
    <row r="535" ht="12.75" customHeight="1">
      <c r="A535" s="228"/>
      <c r="B535" s="228"/>
      <c r="C535" s="228"/>
      <c r="D535" s="228"/>
      <c r="E535" s="228"/>
      <c r="F535" s="228"/>
      <c r="G535" s="228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  <c r="V535" s="228"/>
      <c r="W535" s="228"/>
      <c r="X535" s="228"/>
      <c r="Y535" s="228"/>
      <c r="Z535" s="228"/>
      <c r="AA535" s="228"/>
      <c r="AB535" s="228"/>
    </row>
    <row r="536" ht="12.75" customHeight="1">
      <c r="A536" s="228"/>
      <c r="B536" s="228"/>
      <c r="C536" s="228"/>
      <c r="D536" s="228"/>
      <c r="E536" s="228"/>
      <c r="F536" s="228"/>
      <c r="G536" s="228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  <c r="V536" s="228"/>
      <c r="W536" s="228"/>
      <c r="X536" s="228"/>
      <c r="Y536" s="228"/>
      <c r="Z536" s="228"/>
      <c r="AA536" s="228"/>
      <c r="AB536" s="228"/>
    </row>
    <row r="537" ht="12.75" customHeight="1">
      <c r="A537" s="228"/>
      <c r="B537" s="228"/>
      <c r="C537" s="228"/>
      <c r="D537" s="228"/>
      <c r="E537" s="228"/>
      <c r="F537" s="228"/>
      <c r="G537" s="228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  <c r="V537" s="228"/>
      <c r="W537" s="228"/>
      <c r="X537" s="228"/>
      <c r="Y537" s="228"/>
      <c r="Z537" s="228"/>
      <c r="AA537" s="228"/>
      <c r="AB537" s="228"/>
    </row>
    <row r="538" ht="12.75" customHeight="1">
      <c r="A538" s="228"/>
      <c r="B538" s="228"/>
      <c r="C538" s="228"/>
      <c r="D538" s="228"/>
      <c r="E538" s="228"/>
      <c r="F538" s="228"/>
      <c r="G538" s="228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  <c r="V538" s="228"/>
      <c r="W538" s="228"/>
      <c r="X538" s="228"/>
      <c r="Y538" s="228"/>
      <c r="Z538" s="228"/>
      <c r="AA538" s="228"/>
      <c r="AB538" s="228"/>
    </row>
    <row r="539" ht="12.75" customHeight="1">
      <c r="A539" s="228"/>
      <c r="B539" s="228"/>
      <c r="C539" s="228"/>
      <c r="D539" s="228"/>
      <c r="E539" s="228"/>
      <c r="F539" s="228"/>
      <c r="G539" s="228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  <c r="V539" s="228"/>
      <c r="W539" s="228"/>
      <c r="X539" s="228"/>
      <c r="Y539" s="228"/>
      <c r="Z539" s="228"/>
      <c r="AA539" s="228"/>
      <c r="AB539" s="228"/>
    </row>
    <row r="540" ht="12.75" customHeight="1">
      <c r="A540" s="228"/>
      <c r="B540" s="228"/>
      <c r="C540" s="228"/>
      <c r="D540" s="228"/>
      <c r="E540" s="228"/>
      <c r="F540" s="228"/>
      <c r="G540" s="228"/>
      <c r="H540" s="228"/>
      <c r="I540" s="228"/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  <c r="V540" s="228"/>
      <c r="W540" s="228"/>
      <c r="X540" s="228"/>
      <c r="Y540" s="228"/>
      <c r="Z540" s="228"/>
      <c r="AA540" s="228"/>
      <c r="AB540" s="228"/>
    </row>
    <row r="541" ht="12.75" customHeight="1">
      <c r="A541" s="228"/>
      <c r="B541" s="228"/>
      <c r="C541" s="228"/>
      <c r="D541" s="228"/>
      <c r="E541" s="228"/>
      <c r="F541" s="228"/>
      <c r="G541" s="228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  <c r="V541" s="228"/>
      <c r="W541" s="228"/>
      <c r="X541" s="228"/>
      <c r="Y541" s="228"/>
      <c r="Z541" s="228"/>
      <c r="AA541" s="228"/>
      <c r="AB541" s="228"/>
    </row>
    <row r="542" ht="12.75" customHeight="1">
      <c r="A542" s="228"/>
      <c r="B542" s="228"/>
      <c r="C542" s="228"/>
      <c r="D542" s="228"/>
      <c r="E542" s="228"/>
      <c r="F542" s="228"/>
      <c r="G542" s="228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  <c r="V542" s="228"/>
      <c r="W542" s="228"/>
      <c r="X542" s="228"/>
      <c r="Y542" s="228"/>
      <c r="Z542" s="228"/>
      <c r="AA542" s="228"/>
      <c r="AB542" s="228"/>
    </row>
    <row r="543" ht="12.75" customHeight="1">
      <c r="A543" s="228"/>
      <c r="B543" s="228"/>
      <c r="C543" s="228"/>
      <c r="D543" s="228"/>
      <c r="E543" s="228"/>
      <c r="F543" s="228"/>
      <c r="G543" s="228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  <c r="V543" s="228"/>
      <c r="W543" s="228"/>
      <c r="X543" s="228"/>
      <c r="Y543" s="228"/>
      <c r="Z543" s="228"/>
      <c r="AA543" s="228"/>
      <c r="AB543" s="228"/>
    </row>
    <row r="544" ht="12.75" customHeight="1">
      <c r="A544" s="228"/>
      <c r="B544" s="228"/>
      <c r="C544" s="228"/>
      <c r="D544" s="228"/>
      <c r="E544" s="228"/>
      <c r="F544" s="228"/>
      <c r="G544" s="228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  <c r="V544" s="228"/>
      <c r="W544" s="228"/>
      <c r="X544" s="228"/>
      <c r="Y544" s="228"/>
      <c r="Z544" s="228"/>
      <c r="AA544" s="228"/>
      <c r="AB544" s="228"/>
    </row>
    <row r="545" ht="12.75" customHeight="1">
      <c r="A545" s="228"/>
      <c r="B545" s="228"/>
      <c r="C545" s="228"/>
      <c r="D545" s="228"/>
      <c r="E545" s="228"/>
      <c r="F545" s="228"/>
      <c r="G545" s="228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  <c r="V545" s="228"/>
      <c r="W545" s="228"/>
      <c r="X545" s="228"/>
      <c r="Y545" s="228"/>
      <c r="Z545" s="228"/>
      <c r="AA545" s="228"/>
      <c r="AB545" s="228"/>
    </row>
    <row r="546" ht="12.75" customHeight="1">
      <c r="A546" s="228"/>
      <c r="B546" s="228"/>
      <c r="C546" s="228"/>
      <c r="D546" s="228"/>
      <c r="E546" s="228"/>
      <c r="F546" s="228"/>
      <c r="G546" s="228"/>
      <c r="H546" s="228"/>
      <c r="I546" s="228"/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  <c r="V546" s="228"/>
      <c r="W546" s="228"/>
      <c r="X546" s="228"/>
      <c r="Y546" s="228"/>
      <c r="Z546" s="228"/>
      <c r="AA546" s="228"/>
      <c r="AB546" s="228"/>
    </row>
    <row r="547" ht="12.75" customHeight="1">
      <c r="A547" s="228"/>
      <c r="B547" s="228"/>
      <c r="C547" s="228"/>
      <c r="D547" s="228"/>
      <c r="E547" s="228"/>
      <c r="F547" s="228"/>
      <c r="G547" s="228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  <c r="V547" s="228"/>
      <c r="W547" s="228"/>
      <c r="X547" s="228"/>
      <c r="Y547" s="228"/>
      <c r="Z547" s="228"/>
      <c r="AA547" s="228"/>
      <c r="AB547" s="228"/>
    </row>
    <row r="548" ht="12.75" customHeight="1">
      <c r="A548" s="228"/>
      <c r="B548" s="228"/>
      <c r="C548" s="228"/>
      <c r="D548" s="228"/>
      <c r="E548" s="228"/>
      <c r="F548" s="228"/>
      <c r="G548" s="228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  <c r="V548" s="228"/>
      <c r="W548" s="228"/>
      <c r="X548" s="228"/>
      <c r="Y548" s="228"/>
      <c r="Z548" s="228"/>
      <c r="AA548" s="228"/>
      <c r="AB548" s="228"/>
    </row>
    <row r="549" ht="12.75" customHeight="1">
      <c r="A549" s="228"/>
      <c r="B549" s="228"/>
      <c r="C549" s="228"/>
      <c r="D549" s="228"/>
      <c r="E549" s="228"/>
      <c r="F549" s="228"/>
      <c r="G549" s="228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  <c r="V549" s="228"/>
      <c r="W549" s="228"/>
      <c r="X549" s="228"/>
      <c r="Y549" s="228"/>
      <c r="Z549" s="228"/>
      <c r="AA549" s="228"/>
      <c r="AB549" s="228"/>
    </row>
    <row r="550" ht="12.75" customHeight="1">
      <c r="A550" s="228"/>
      <c r="B550" s="228"/>
      <c r="C550" s="228"/>
      <c r="D550" s="228"/>
      <c r="E550" s="228"/>
      <c r="F550" s="228"/>
      <c r="G550" s="228"/>
      <c r="H550" s="228"/>
      <c r="I550" s="228"/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  <c r="V550" s="228"/>
      <c r="W550" s="228"/>
      <c r="X550" s="228"/>
      <c r="Y550" s="228"/>
      <c r="Z550" s="228"/>
      <c r="AA550" s="228"/>
      <c r="AB550" s="228"/>
    </row>
    <row r="551" ht="12.75" customHeight="1">
      <c r="A551" s="228"/>
      <c r="B551" s="228"/>
      <c r="C551" s="228"/>
      <c r="D551" s="228"/>
      <c r="E551" s="228"/>
      <c r="F551" s="228"/>
      <c r="G551" s="228"/>
      <c r="H551" s="228"/>
      <c r="I551" s="228"/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  <c r="V551" s="228"/>
      <c r="W551" s="228"/>
      <c r="X551" s="228"/>
      <c r="Y551" s="228"/>
      <c r="Z551" s="228"/>
      <c r="AA551" s="228"/>
      <c r="AB551" s="228"/>
    </row>
    <row r="552" ht="12.75" customHeight="1">
      <c r="A552" s="228"/>
      <c r="B552" s="228"/>
      <c r="C552" s="228"/>
      <c r="D552" s="228"/>
      <c r="E552" s="228"/>
      <c r="F552" s="228"/>
      <c r="G552" s="228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  <c r="V552" s="228"/>
      <c r="W552" s="228"/>
      <c r="X552" s="228"/>
      <c r="Y552" s="228"/>
      <c r="Z552" s="228"/>
      <c r="AA552" s="228"/>
      <c r="AB552" s="228"/>
    </row>
    <row r="553" ht="12.75" customHeight="1">
      <c r="A553" s="228"/>
      <c r="B553" s="228"/>
      <c r="C553" s="228"/>
      <c r="D553" s="228"/>
      <c r="E553" s="228"/>
      <c r="F553" s="228"/>
      <c r="G553" s="228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  <c r="AA553" s="228"/>
      <c r="AB553" s="228"/>
    </row>
    <row r="554" ht="12.75" customHeight="1">
      <c r="A554" s="228"/>
      <c r="B554" s="228"/>
      <c r="C554" s="228"/>
      <c r="D554" s="228"/>
      <c r="E554" s="228"/>
      <c r="F554" s="228"/>
      <c r="G554" s="228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  <c r="V554" s="228"/>
      <c r="W554" s="228"/>
      <c r="X554" s="228"/>
      <c r="Y554" s="228"/>
      <c r="Z554" s="228"/>
      <c r="AA554" s="228"/>
      <c r="AB554" s="228"/>
    </row>
    <row r="555" ht="12.75" customHeight="1">
      <c r="A555" s="228"/>
      <c r="B555" s="228"/>
      <c r="C555" s="228"/>
      <c r="D555" s="228"/>
      <c r="E555" s="228"/>
      <c r="F555" s="228"/>
      <c r="G555" s="228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  <c r="Y555" s="228"/>
      <c r="Z555" s="228"/>
      <c r="AA555" s="228"/>
      <c r="AB555" s="228"/>
    </row>
    <row r="556" ht="12.75" customHeight="1">
      <c r="A556" s="228"/>
      <c r="B556" s="228"/>
      <c r="C556" s="228"/>
      <c r="D556" s="228"/>
      <c r="E556" s="228"/>
      <c r="F556" s="228"/>
      <c r="G556" s="228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  <c r="V556" s="228"/>
      <c r="W556" s="228"/>
      <c r="X556" s="228"/>
      <c r="Y556" s="228"/>
      <c r="Z556" s="228"/>
      <c r="AA556" s="228"/>
      <c r="AB556" s="228"/>
    </row>
    <row r="557" ht="12.75" customHeight="1">
      <c r="A557" s="228"/>
      <c r="B557" s="228"/>
      <c r="C557" s="228"/>
      <c r="D557" s="228"/>
      <c r="E557" s="228"/>
      <c r="F557" s="228"/>
      <c r="G557" s="228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  <c r="V557" s="228"/>
      <c r="W557" s="228"/>
      <c r="X557" s="228"/>
      <c r="Y557" s="228"/>
      <c r="Z557" s="228"/>
      <c r="AA557" s="228"/>
      <c r="AB557" s="228"/>
    </row>
    <row r="558" ht="12.75" customHeight="1">
      <c r="A558" s="228"/>
      <c r="B558" s="228"/>
      <c r="C558" s="228"/>
      <c r="D558" s="228"/>
      <c r="E558" s="228"/>
      <c r="F558" s="228"/>
      <c r="G558" s="228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28"/>
      <c r="W558" s="228"/>
      <c r="X558" s="228"/>
      <c r="Y558" s="228"/>
      <c r="Z558" s="228"/>
      <c r="AA558" s="228"/>
      <c r="AB558" s="228"/>
    </row>
    <row r="559" ht="12.75" customHeight="1">
      <c r="A559" s="228"/>
      <c r="B559" s="228"/>
      <c r="C559" s="228"/>
      <c r="D559" s="228"/>
      <c r="E559" s="228"/>
      <c r="F559" s="228"/>
      <c r="G559" s="228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  <c r="V559" s="228"/>
      <c r="W559" s="228"/>
      <c r="X559" s="228"/>
      <c r="Y559" s="228"/>
      <c r="Z559" s="228"/>
      <c r="AA559" s="228"/>
      <c r="AB559" s="228"/>
    </row>
    <row r="560" ht="12.75" customHeight="1">
      <c r="A560" s="228"/>
      <c r="B560" s="228"/>
      <c r="C560" s="228"/>
      <c r="D560" s="228"/>
      <c r="E560" s="228"/>
      <c r="F560" s="228"/>
      <c r="G560" s="228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  <c r="V560" s="228"/>
      <c r="W560" s="228"/>
      <c r="X560" s="228"/>
      <c r="Y560" s="228"/>
      <c r="Z560" s="228"/>
      <c r="AA560" s="228"/>
      <c r="AB560" s="228"/>
    </row>
    <row r="561" ht="12.75" customHeight="1">
      <c r="A561" s="228"/>
      <c r="B561" s="228"/>
      <c r="C561" s="228"/>
      <c r="D561" s="228"/>
      <c r="E561" s="228"/>
      <c r="F561" s="228"/>
      <c r="G561" s="228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  <c r="V561" s="228"/>
      <c r="W561" s="228"/>
      <c r="X561" s="228"/>
      <c r="Y561" s="228"/>
      <c r="Z561" s="228"/>
      <c r="AA561" s="228"/>
      <c r="AB561" s="228"/>
    </row>
    <row r="562" ht="12.75" customHeight="1">
      <c r="A562" s="228"/>
      <c r="B562" s="228"/>
      <c r="C562" s="228"/>
      <c r="D562" s="228"/>
      <c r="E562" s="228"/>
      <c r="F562" s="228"/>
      <c r="G562" s="228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  <c r="V562" s="228"/>
      <c r="W562" s="228"/>
      <c r="X562" s="228"/>
      <c r="Y562" s="228"/>
      <c r="Z562" s="228"/>
      <c r="AA562" s="228"/>
      <c r="AB562" s="228"/>
    </row>
    <row r="563" ht="12.75" customHeight="1">
      <c r="A563" s="228"/>
      <c r="B563" s="228"/>
      <c r="C563" s="228"/>
      <c r="D563" s="228"/>
      <c r="E563" s="228"/>
      <c r="F563" s="228"/>
      <c r="G563" s="228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  <c r="V563" s="228"/>
      <c r="W563" s="228"/>
      <c r="X563" s="228"/>
      <c r="Y563" s="228"/>
      <c r="Z563" s="228"/>
      <c r="AA563" s="228"/>
      <c r="AB563" s="228"/>
    </row>
    <row r="564" ht="12.75" customHeight="1">
      <c r="A564" s="228"/>
      <c r="B564" s="228"/>
      <c r="C564" s="228"/>
      <c r="D564" s="228"/>
      <c r="E564" s="228"/>
      <c r="F564" s="228"/>
      <c r="G564" s="228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  <c r="V564" s="228"/>
      <c r="W564" s="228"/>
      <c r="X564" s="228"/>
      <c r="Y564" s="228"/>
      <c r="Z564" s="228"/>
      <c r="AA564" s="228"/>
      <c r="AB564" s="228"/>
    </row>
    <row r="565" ht="12.75" customHeight="1">
      <c r="A565" s="228"/>
      <c r="B565" s="228"/>
      <c r="C565" s="228"/>
      <c r="D565" s="228"/>
      <c r="E565" s="228"/>
      <c r="F565" s="228"/>
      <c r="G565" s="228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  <c r="V565" s="228"/>
      <c r="W565" s="228"/>
      <c r="X565" s="228"/>
      <c r="Y565" s="228"/>
      <c r="Z565" s="228"/>
      <c r="AA565" s="228"/>
      <c r="AB565" s="228"/>
    </row>
    <row r="566" ht="12.75" customHeight="1">
      <c r="A566" s="228"/>
      <c r="B566" s="228"/>
      <c r="C566" s="228"/>
      <c r="D566" s="228"/>
      <c r="E566" s="228"/>
      <c r="F566" s="228"/>
      <c r="G566" s="228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  <c r="V566" s="228"/>
      <c r="W566" s="228"/>
      <c r="X566" s="228"/>
      <c r="Y566" s="228"/>
      <c r="Z566" s="228"/>
      <c r="AA566" s="228"/>
      <c r="AB566" s="228"/>
    </row>
    <row r="567" ht="12.75" customHeight="1">
      <c r="A567" s="228"/>
      <c r="B567" s="228"/>
      <c r="C567" s="228"/>
      <c r="D567" s="228"/>
      <c r="E567" s="228"/>
      <c r="F567" s="228"/>
      <c r="G567" s="228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  <c r="V567" s="228"/>
      <c r="W567" s="228"/>
      <c r="X567" s="228"/>
      <c r="Y567" s="228"/>
      <c r="Z567" s="228"/>
      <c r="AA567" s="228"/>
      <c r="AB567" s="228"/>
    </row>
    <row r="568" ht="12.75" customHeight="1">
      <c r="A568" s="228"/>
      <c r="B568" s="228"/>
      <c r="C568" s="228"/>
      <c r="D568" s="228"/>
      <c r="E568" s="228"/>
      <c r="F568" s="228"/>
      <c r="G568" s="228"/>
      <c r="H568" s="228"/>
      <c r="I568" s="228"/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  <c r="V568" s="228"/>
      <c r="W568" s="228"/>
      <c r="X568" s="228"/>
      <c r="Y568" s="228"/>
      <c r="Z568" s="228"/>
      <c r="AA568" s="228"/>
      <c r="AB568" s="228"/>
    </row>
    <row r="569" ht="12.75" customHeight="1">
      <c r="A569" s="228"/>
      <c r="B569" s="228"/>
      <c r="C569" s="228"/>
      <c r="D569" s="228"/>
      <c r="E569" s="228"/>
      <c r="F569" s="228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  <c r="V569" s="228"/>
      <c r="W569" s="228"/>
      <c r="X569" s="228"/>
      <c r="Y569" s="228"/>
      <c r="Z569" s="228"/>
      <c r="AA569" s="228"/>
      <c r="AB569" s="228"/>
    </row>
    <row r="570" ht="12.75" customHeight="1">
      <c r="A570" s="228"/>
      <c r="B570" s="228"/>
      <c r="C570" s="228"/>
      <c r="D570" s="228"/>
      <c r="E570" s="228"/>
      <c r="F570" s="228"/>
      <c r="G570" s="228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  <c r="V570" s="228"/>
      <c r="W570" s="228"/>
      <c r="X570" s="228"/>
      <c r="Y570" s="228"/>
      <c r="Z570" s="228"/>
      <c r="AA570" s="228"/>
      <c r="AB570" s="228"/>
    </row>
    <row r="571" ht="12.75" customHeight="1">
      <c r="A571" s="228"/>
      <c r="B571" s="228"/>
      <c r="C571" s="228"/>
      <c r="D571" s="228"/>
      <c r="E571" s="228"/>
      <c r="F571" s="228"/>
      <c r="G571" s="228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  <c r="V571" s="228"/>
      <c r="W571" s="228"/>
      <c r="X571" s="228"/>
      <c r="Y571" s="228"/>
      <c r="Z571" s="228"/>
      <c r="AA571" s="228"/>
      <c r="AB571" s="228"/>
    </row>
    <row r="572" ht="12.75" customHeight="1">
      <c r="A572" s="228"/>
      <c r="B572" s="228"/>
      <c r="C572" s="228"/>
      <c r="D572" s="228"/>
      <c r="E572" s="228"/>
      <c r="F572" s="228"/>
      <c r="G572" s="228"/>
      <c r="H572" s="228"/>
      <c r="I572" s="228"/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  <c r="V572" s="228"/>
      <c r="W572" s="228"/>
      <c r="X572" s="228"/>
      <c r="Y572" s="228"/>
      <c r="Z572" s="228"/>
      <c r="AA572" s="228"/>
      <c r="AB572" s="228"/>
    </row>
    <row r="573" ht="12.75" customHeight="1">
      <c r="A573" s="228"/>
      <c r="B573" s="228"/>
      <c r="C573" s="228"/>
      <c r="D573" s="228"/>
      <c r="E573" s="228"/>
      <c r="F573" s="228"/>
      <c r="G573" s="228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  <c r="V573" s="228"/>
      <c r="W573" s="228"/>
      <c r="X573" s="228"/>
      <c r="Y573" s="228"/>
      <c r="Z573" s="228"/>
      <c r="AA573" s="228"/>
      <c r="AB573" s="228"/>
    </row>
    <row r="574" ht="12.75" customHeight="1">
      <c r="A574" s="228"/>
      <c r="B574" s="228"/>
      <c r="C574" s="228"/>
      <c r="D574" s="228"/>
      <c r="E574" s="228"/>
      <c r="F574" s="228"/>
      <c r="G574" s="228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  <c r="V574" s="228"/>
      <c r="W574" s="228"/>
      <c r="X574" s="228"/>
      <c r="Y574" s="228"/>
      <c r="Z574" s="228"/>
      <c r="AA574" s="228"/>
      <c r="AB574" s="228"/>
    </row>
    <row r="575" ht="12.75" customHeight="1">
      <c r="A575" s="228"/>
      <c r="B575" s="228"/>
      <c r="C575" s="228"/>
      <c r="D575" s="228"/>
      <c r="E575" s="228"/>
      <c r="F575" s="228"/>
      <c r="G575" s="228"/>
      <c r="H575" s="228"/>
      <c r="I575" s="228"/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  <c r="V575" s="228"/>
      <c r="W575" s="228"/>
      <c r="X575" s="228"/>
      <c r="Y575" s="228"/>
      <c r="Z575" s="228"/>
      <c r="AA575" s="228"/>
      <c r="AB575" s="228"/>
    </row>
    <row r="576" ht="12.75" customHeight="1">
      <c r="A576" s="228"/>
      <c r="B576" s="228"/>
      <c r="C576" s="228"/>
      <c r="D576" s="228"/>
      <c r="E576" s="228"/>
      <c r="F576" s="228"/>
      <c r="G576" s="228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  <c r="V576" s="228"/>
      <c r="W576" s="228"/>
      <c r="X576" s="228"/>
      <c r="Y576" s="228"/>
      <c r="Z576" s="228"/>
      <c r="AA576" s="228"/>
      <c r="AB576" s="228"/>
    </row>
    <row r="577" ht="12.75" customHeight="1">
      <c r="A577" s="228"/>
      <c r="B577" s="228"/>
      <c r="C577" s="228"/>
      <c r="D577" s="228"/>
      <c r="E577" s="228"/>
      <c r="F577" s="228"/>
      <c r="G577" s="228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  <c r="V577" s="228"/>
      <c r="W577" s="228"/>
      <c r="X577" s="228"/>
      <c r="Y577" s="228"/>
      <c r="Z577" s="228"/>
      <c r="AA577" s="228"/>
      <c r="AB577" s="228"/>
    </row>
    <row r="578" ht="12.75" customHeight="1">
      <c r="A578" s="228"/>
      <c r="B578" s="228"/>
      <c r="C578" s="228"/>
      <c r="D578" s="228"/>
      <c r="E578" s="228"/>
      <c r="F578" s="228"/>
      <c r="G578" s="228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  <c r="V578" s="228"/>
      <c r="W578" s="228"/>
      <c r="X578" s="228"/>
      <c r="Y578" s="228"/>
      <c r="Z578" s="228"/>
      <c r="AA578" s="228"/>
      <c r="AB578" s="228"/>
    </row>
    <row r="579" ht="12.75" customHeight="1">
      <c r="A579" s="228"/>
      <c r="B579" s="228"/>
      <c r="C579" s="228"/>
      <c r="D579" s="228"/>
      <c r="E579" s="228"/>
      <c r="F579" s="228"/>
      <c r="G579" s="228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8"/>
      <c r="Z579" s="228"/>
      <c r="AA579" s="228"/>
      <c r="AB579" s="228"/>
    </row>
    <row r="580" ht="12.75" customHeight="1">
      <c r="A580" s="228"/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  <c r="V580" s="228"/>
      <c r="W580" s="228"/>
      <c r="X580" s="228"/>
      <c r="Y580" s="228"/>
      <c r="Z580" s="228"/>
      <c r="AA580" s="228"/>
      <c r="AB580" s="228"/>
    </row>
    <row r="581" ht="12.75" customHeight="1">
      <c r="A581" s="228"/>
      <c r="B581" s="228"/>
      <c r="C581" s="228"/>
      <c r="D581" s="228"/>
      <c r="E581" s="228"/>
      <c r="F581" s="228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  <c r="V581" s="228"/>
      <c r="W581" s="228"/>
      <c r="X581" s="228"/>
      <c r="Y581" s="228"/>
      <c r="Z581" s="228"/>
      <c r="AA581" s="228"/>
      <c r="AB581" s="228"/>
    </row>
    <row r="582" ht="12.75" customHeight="1">
      <c r="A582" s="228"/>
      <c r="B582" s="228"/>
      <c r="C582" s="228"/>
      <c r="D582" s="228"/>
      <c r="E582" s="228"/>
      <c r="F582" s="228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  <c r="AA582" s="228"/>
      <c r="AB582" s="228"/>
    </row>
    <row r="583" ht="12.75" customHeight="1">
      <c r="A583" s="228"/>
      <c r="B583" s="228"/>
      <c r="C583" s="228"/>
      <c r="D583" s="228"/>
      <c r="E583" s="228"/>
      <c r="F583" s="228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  <c r="V583" s="228"/>
      <c r="W583" s="228"/>
      <c r="X583" s="228"/>
      <c r="Y583" s="228"/>
      <c r="Z583" s="228"/>
      <c r="AA583" s="228"/>
      <c r="AB583" s="228"/>
    </row>
    <row r="584" ht="12.75" customHeight="1">
      <c r="A584" s="228"/>
      <c r="B584" s="228"/>
      <c r="C584" s="228"/>
      <c r="D584" s="228"/>
      <c r="E584" s="228"/>
      <c r="F584" s="228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  <c r="V584" s="228"/>
      <c r="W584" s="228"/>
      <c r="X584" s="228"/>
      <c r="Y584" s="228"/>
      <c r="Z584" s="228"/>
      <c r="AA584" s="228"/>
      <c r="AB584" s="228"/>
    </row>
    <row r="585" ht="12.75" customHeight="1">
      <c r="A585" s="228"/>
      <c r="B585" s="228"/>
      <c r="C585" s="228"/>
      <c r="D585" s="228"/>
      <c r="E585" s="228"/>
      <c r="F585" s="228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  <c r="V585" s="228"/>
      <c r="W585" s="228"/>
      <c r="X585" s="228"/>
      <c r="Y585" s="228"/>
      <c r="Z585" s="228"/>
      <c r="AA585" s="228"/>
      <c r="AB585" s="228"/>
    </row>
    <row r="586" ht="12.75" customHeight="1">
      <c r="A586" s="228"/>
      <c r="B586" s="228"/>
      <c r="C586" s="228"/>
      <c r="D586" s="228"/>
      <c r="E586" s="228"/>
      <c r="F586" s="228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  <c r="V586" s="228"/>
      <c r="W586" s="228"/>
      <c r="X586" s="228"/>
      <c r="Y586" s="228"/>
      <c r="Z586" s="228"/>
      <c r="AA586" s="228"/>
      <c r="AB586" s="228"/>
    </row>
    <row r="587" ht="12.75" customHeight="1">
      <c r="A587" s="228"/>
      <c r="B587" s="228"/>
      <c r="C587" s="228"/>
      <c r="D587" s="228"/>
      <c r="E587" s="228"/>
      <c r="F587" s="228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  <c r="AB587" s="228"/>
    </row>
    <row r="588" ht="12.75" customHeight="1">
      <c r="A588" s="228"/>
      <c r="B588" s="228"/>
      <c r="C588" s="228"/>
      <c r="D588" s="228"/>
      <c r="E588" s="228"/>
      <c r="F588" s="228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  <c r="V588" s="228"/>
      <c r="W588" s="228"/>
      <c r="X588" s="228"/>
      <c r="Y588" s="228"/>
      <c r="Z588" s="228"/>
      <c r="AA588" s="228"/>
      <c r="AB588" s="228"/>
    </row>
    <row r="589" ht="12.75" customHeight="1">
      <c r="A589" s="228"/>
      <c r="B589" s="228"/>
      <c r="C589" s="228"/>
      <c r="D589" s="228"/>
      <c r="E589" s="228"/>
      <c r="F589" s="228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  <c r="V589" s="228"/>
      <c r="W589" s="228"/>
      <c r="X589" s="228"/>
      <c r="Y589" s="228"/>
      <c r="Z589" s="228"/>
      <c r="AA589" s="228"/>
      <c r="AB589" s="228"/>
    </row>
    <row r="590" ht="12.75" customHeight="1">
      <c r="A590" s="228"/>
      <c r="B590" s="228"/>
      <c r="C590" s="228"/>
      <c r="D590" s="228"/>
      <c r="E590" s="228"/>
      <c r="F590" s="228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8"/>
      <c r="Z590" s="228"/>
      <c r="AA590" s="228"/>
      <c r="AB590" s="228"/>
    </row>
    <row r="591" ht="12.75" customHeight="1">
      <c r="A591" s="228"/>
      <c r="B591" s="228"/>
      <c r="C591" s="228"/>
      <c r="D591" s="228"/>
      <c r="E591" s="228"/>
      <c r="F591" s="228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  <c r="V591" s="228"/>
      <c r="W591" s="228"/>
      <c r="X591" s="228"/>
      <c r="Y591" s="228"/>
      <c r="Z591" s="228"/>
      <c r="AA591" s="228"/>
      <c r="AB591" s="228"/>
    </row>
    <row r="592" ht="12.75" customHeight="1">
      <c r="A592" s="228"/>
      <c r="B592" s="228"/>
      <c r="C592" s="228"/>
      <c r="D592" s="228"/>
      <c r="E592" s="228"/>
      <c r="F592" s="228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  <c r="V592" s="228"/>
      <c r="W592" s="228"/>
      <c r="X592" s="228"/>
      <c r="Y592" s="228"/>
      <c r="Z592" s="228"/>
      <c r="AA592" s="228"/>
      <c r="AB592" s="228"/>
    </row>
    <row r="593" ht="12.75" customHeight="1">
      <c r="A593" s="228"/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  <c r="V593" s="228"/>
      <c r="W593" s="228"/>
      <c r="X593" s="228"/>
      <c r="Y593" s="228"/>
      <c r="Z593" s="228"/>
      <c r="AA593" s="228"/>
      <c r="AB593" s="228"/>
    </row>
    <row r="594" ht="12.75" customHeight="1">
      <c r="A594" s="228"/>
      <c r="B594" s="228"/>
      <c r="C594" s="228"/>
      <c r="D594" s="228"/>
      <c r="E594" s="228"/>
      <c r="F594" s="228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  <c r="V594" s="228"/>
      <c r="W594" s="228"/>
      <c r="X594" s="228"/>
      <c r="Y594" s="228"/>
      <c r="Z594" s="228"/>
      <c r="AA594" s="228"/>
      <c r="AB594" s="228"/>
    </row>
    <row r="595" ht="12.75" customHeight="1">
      <c r="A595" s="228"/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  <c r="V595" s="228"/>
      <c r="W595" s="228"/>
      <c r="X595" s="228"/>
      <c r="Y595" s="228"/>
      <c r="Z595" s="228"/>
      <c r="AA595" s="228"/>
      <c r="AB595" s="228"/>
    </row>
    <row r="596" ht="12.75" customHeight="1">
      <c r="A596" s="228"/>
      <c r="B596" s="228"/>
      <c r="C596" s="228"/>
      <c r="D596" s="228"/>
      <c r="E596" s="228"/>
      <c r="F596" s="228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  <c r="V596" s="228"/>
      <c r="W596" s="228"/>
      <c r="X596" s="228"/>
      <c r="Y596" s="228"/>
      <c r="Z596" s="228"/>
      <c r="AA596" s="228"/>
      <c r="AB596" s="228"/>
    </row>
    <row r="597" ht="12.75" customHeight="1">
      <c r="A597" s="228"/>
      <c r="B597" s="228"/>
      <c r="C597" s="228"/>
      <c r="D597" s="228"/>
      <c r="E597" s="228"/>
      <c r="F597" s="228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  <c r="V597" s="228"/>
      <c r="W597" s="228"/>
      <c r="X597" s="228"/>
      <c r="Y597" s="228"/>
      <c r="Z597" s="228"/>
      <c r="AA597" s="228"/>
      <c r="AB597" s="228"/>
    </row>
    <row r="598" ht="12.75" customHeight="1">
      <c r="A598" s="228"/>
      <c r="B598" s="228"/>
      <c r="C598" s="228"/>
      <c r="D598" s="228"/>
      <c r="E598" s="228"/>
      <c r="F598" s="228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  <c r="V598" s="228"/>
      <c r="W598" s="228"/>
      <c r="X598" s="228"/>
      <c r="Y598" s="228"/>
      <c r="Z598" s="228"/>
      <c r="AA598" s="228"/>
      <c r="AB598" s="228"/>
    </row>
    <row r="599" ht="12.75" customHeight="1">
      <c r="A599" s="228"/>
      <c r="B599" s="228"/>
      <c r="C599" s="228"/>
      <c r="D599" s="228"/>
      <c r="E599" s="228"/>
      <c r="F599" s="228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  <c r="V599" s="228"/>
      <c r="W599" s="228"/>
      <c r="X599" s="228"/>
      <c r="Y599" s="228"/>
      <c r="Z599" s="228"/>
      <c r="AA599" s="228"/>
      <c r="AB599" s="228"/>
    </row>
    <row r="600" ht="12.75" customHeight="1">
      <c r="A600" s="228"/>
      <c r="B600" s="228"/>
      <c r="C600" s="228"/>
      <c r="D600" s="228"/>
      <c r="E600" s="228"/>
      <c r="F600" s="228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  <c r="V600" s="228"/>
      <c r="W600" s="228"/>
      <c r="X600" s="228"/>
      <c r="Y600" s="228"/>
      <c r="Z600" s="228"/>
      <c r="AA600" s="228"/>
      <c r="AB600" s="228"/>
    </row>
    <row r="601" ht="12.75" customHeight="1">
      <c r="A601" s="228"/>
      <c r="B601" s="228"/>
      <c r="C601" s="228"/>
      <c r="D601" s="228"/>
      <c r="E601" s="228"/>
      <c r="F601" s="228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  <c r="V601" s="228"/>
      <c r="W601" s="228"/>
      <c r="X601" s="228"/>
      <c r="Y601" s="228"/>
      <c r="Z601" s="228"/>
      <c r="AA601" s="228"/>
      <c r="AB601" s="228"/>
    </row>
    <row r="602" ht="12.75" customHeight="1">
      <c r="A602" s="228"/>
      <c r="B602" s="228"/>
      <c r="C602" s="228"/>
      <c r="D602" s="228"/>
      <c r="E602" s="228"/>
      <c r="F602" s="228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  <c r="V602" s="228"/>
      <c r="W602" s="228"/>
      <c r="X602" s="228"/>
      <c r="Y602" s="228"/>
      <c r="Z602" s="228"/>
      <c r="AA602" s="228"/>
      <c r="AB602" s="228"/>
    </row>
    <row r="603" ht="12.75" customHeight="1">
      <c r="A603" s="228"/>
      <c r="B603" s="228"/>
      <c r="C603" s="228"/>
      <c r="D603" s="228"/>
      <c r="E603" s="228"/>
      <c r="F603" s="228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  <c r="V603" s="228"/>
      <c r="W603" s="228"/>
      <c r="X603" s="228"/>
      <c r="Y603" s="228"/>
      <c r="Z603" s="228"/>
      <c r="AA603" s="228"/>
      <c r="AB603" s="228"/>
    </row>
    <row r="604" ht="12.75" customHeight="1">
      <c r="A604" s="228"/>
      <c r="B604" s="228"/>
      <c r="C604" s="228"/>
      <c r="D604" s="228"/>
      <c r="E604" s="228"/>
      <c r="F604" s="228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  <c r="V604" s="228"/>
      <c r="W604" s="228"/>
      <c r="X604" s="228"/>
      <c r="Y604" s="228"/>
      <c r="Z604" s="228"/>
      <c r="AA604" s="228"/>
      <c r="AB604" s="228"/>
    </row>
    <row r="605" ht="12.75" customHeight="1">
      <c r="A605" s="228"/>
      <c r="B605" s="228"/>
      <c r="C605" s="228"/>
      <c r="D605" s="228"/>
      <c r="E605" s="228"/>
      <c r="F605" s="228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  <c r="V605" s="228"/>
      <c r="W605" s="228"/>
      <c r="X605" s="228"/>
      <c r="Y605" s="228"/>
      <c r="Z605" s="228"/>
      <c r="AA605" s="228"/>
      <c r="AB605" s="228"/>
    </row>
    <row r="606" ht="12.75" customHeight="1">
      <c r="A606" s="228"/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  <c r="V606" s="228"/>
      <c r="W606" s="228"/>
      <c r="X606" s="228"/>
      <c r="Y606" s="228"/>
      <c r="Z606" s="228"/>
      <c r="AA606" s="228"/>
      <c r="AB606" s="228"/>
    </row>
    <row r="607" ht="12.75" customHeight="1">
      <c r="A607" s="228"/>
      <c r="B607" s="228"/>
      <c r="C607" s="228"/>
      <c r="D607" s="228"/>
      <c r="E607" s="22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  <c r="V607" s="228"/>
      <c r="W607" s="228"/>
      <c r="X607" s="228"/>
      <c r="Y607" s="228"/>
      <c r="Z607" s="228"/>
      <c r="AA607" s="228"/>
      <c r="AB607" s="228"/>
    </row>
    <row r="608" ht="12.75" customHeight="1">
      <c r="A608" s="228"/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  <c r="V608" s="228"/>
      <c r="W608" s="228"/>
      <c r="X608" s="228"/>
      <c r="Y608" s="228"/>
      <c r="Z608" s="228"/>
      <c r="AA608" s="228"/>
      <c r="AB608" s="228"/>
    </row>
    <row r="609" ht="12.75" customHeight="1">
      <c r="A609" s="228"/>
      <c r="B609" s="228"/>
      <c r="C609" s="228"/>
      <c r="D609" s="228"/>
      <c r="E609" s="228"/>
      <c r="F609" s="228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  <c r="V609" s="228"/>
      <c r="W609" s="228"/>
      <c r="X609" s="228"/>
      <c r="Y609" s="228"/>
      <c r="Z609" s="228"/>
      <c r="AA609" s="228"/>
      <c r="AB609" s="228"/>
    </row>
    <row r="610" ht="12.75" customHeight="1">
      <c r="A610" s="228"/>
      <c r="B610" s="228"/>
      <c r="C610" s="228"/>
      <c r="D610" s="228"/>
      <c r="E610" s="228"/>
      <c r="F610" s="228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  <c r="V610" s="228"/>
      <c r="W610" s="228"/>
      <c r="X610" s="228"/>
      <c r="Y610" s="228"/>
      <c r="Z610" s="228"/>
      <c r="AA610" s="228"/>
      <c r="AB610" s="228"/>
    </row>
    <row r="611" ht="12.75" customHeight="1">
      <c r="A611" s="228"/>
      <c r="B611" s="228"/>
      <c r="C611" s="228"/>
      <c r="D611" s="228"/>
      <c r="E611" s="228"/>
      <c r="F611" s="228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  <c r="V611" s="228"/>
      <c r="W611" s="228"/>
      <c r="X611" s="228"/>
      <c r="Y611" s="228"/>
      <c r="Z611" s="228"/>
      <c r="AA611" s="228"/>
      <c r="AB611" s="228"/>
    </row>
    <row r="612" ht="12.75" customHeight="1">
      <c r="A612" s="228"/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  <c r="V612" s="228"/>
      <c r="W612" s="228"/>
      <c r="X612" s="228"/>
      <c r="Y612" s="228"/>
      <c r="Z612" s="228"/>
      <c r="AA612" s="228"/>
      <c r="AB612" s="228"/>
    </row>
    <row r="613" ht="12.75" customHeight="1">
      <c r="A613" s="228"/>
      <c r="B613" s="228"/>
      <c r="C613" s="228"/>
      <c r="D613" s="228"/>
      <c r="E613" s="228"/>
      <c r="F613" s="228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  <c r="V613" s="228"/>
      <c r="W613" s="228"/>
      <c r="X613" s="228"/>
      <c r="Y613" s="228"/>
      <c r="Z613" s="228"/>
      <c r="AA613" s="228"/>
      <c r="AB613" s="228"/>
    </row>
    <row r="614" ht="12.75" customHeight="1">
      <c r="A614" s="228"/>
      <c r="B614" s="228"/>
      <c r="C614" s="228"/>
      <c r="D614" s="228"/>
      <c r="E614" s="228"/>
      <c r="F614" s="228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  <c r="V614" s="228"/>
      <c r="W614" s="228"/>
      <c r="X614" s="228"/>
      <c r="Y614" s="228"/>
      <c r="Z614" s="228"/>
      <c r="AA614" s="228"/>
      <c r="AB614" s="228"/>
    </row>
    <row r="615" ht="12.75" customHeight="1">
      <c r="A615" s="228"/>
      <c r="B615" s="228"/>
      <c r="C615" s="228"/>
      <c r="D615" s="228"/>
      <c r="E615" s="228"/>
      <c r="F615" s="228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  <c r="V615" s="228"/>
      <c r="W615" s="228"/>
      <c r="X615" s="228"/>
      <c r="Y615" s="228"/>
      <c r="Z615" s="228"/>
      <c r="AA615" s="228"/>
      <c r="AB615" s="228"/>
    </row>
    <row r="616" ht="12.75" customHeight="1">
      <c r="A616" s="228"/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  <c r="V616" s="228"/>
      <c r="W616" s="228"/>
      <c r="X616" s="228"/>
      <c r="Y616" s="228"/>
      <c r="Z616" s="228"/>
      <c r="AA616" s="228"/>
      <c r="AB616" s="228"/>
    </row>
    <row r="617" ht="12.75" customHeight="1">
      <c r="A617" s="228"/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  <c r="V617" s="228"/>
      <c r="W617" s="228"/>
      <c r="X617" s="228"/>
      <c r="Y617" s="228"/>
      <c r="Z617" s="228"/>
      <c r="AA617" s="228"/>
      <c r="AB617" s="228"/>
    </row>
    <row r="618" ht="12.75" customHeight="1">
      <c r="A618" s="228"/>
      <c r="B618" s="228"/>
      <c r="C618" s="228"/>
      <c r="D618" s="228"/>
      <c r="E618" s="228"/>
      <c r="F618" s="228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  <c r="V618" s="228"/>
      <c r="W618" s="228"/>
      <c r="X618" s="228"/>
      <c r="Y618" s="228"/>
      <c r="Z618" s="228"/>
      <c r="AA618" s="228"/>
      <c r="AB618" s="228"/>
    </row>
    <row r="619" ht="12.75" customHeight="1">
      <c r="A619" s="228"/>
      <c r="B619" s="228"/>
      <c r="C619" s="228"/>
      <c r="D619" s="228"/>
      <c r="E619" s="228"/>
      <c r="F619" s="228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  <c r="V619" s="228"/>
      <c r="W619" s="228"/>
      <c r="X619" s="228"/>
      <c r="Y619" s="228"/>
      <c r="Z619" s="228"/>
      <c r="AA619" s="228"/>
      <c r="AB619" s="228"/>
    </row>
    <row r="620" ht="12.75" customHeight="1">
      <c r="A620" s="228"/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  <c r="V620" s="228"/>
      <c r="W620" s="228"/>
      <c r="X620" s="228"/>
      <c r="Y620" s="228"/>
      <c r="Z620" s="228"/>
      <c r="AA620" s="228"/>
      <c r="AB620" s="228"/>
    </row>
    <row r="621" ht="12.75" customHeight="1">
      <c r="A621" s="228"/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8"/>
      <c r="Z621" s="228"/>
      <c r="AA621" s="228"/>
      <c r="AB621" s="228"/>
    </row>
    <row r="622" ht="12.75" customHeight="1">
      <c r="A622" s="228"/>
      <c r="B622" s="228"/>
      <c r="C622" s="228"/>
      <c r="D622" s="228"/>
      <c r="E622" s="228"/>
      <c r="F622" s="228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  <c r="V622" s="228"/>
      <c r="W622" s="228"/>
      <c r="X622" s="228"/>
      <c r="Y622" s="228"/>
      <c r="Z622" s="228"/>
      <c r="AA622" s="228"/>
      <c r="AB622" s="228"/>
    </row>
    <row r="623" ht="12.75" customHeight="1">
      <c r="A623" s="228"/>
      <c r="B623" s="228"/>
      <c r="C623" s="228"/>
      <c r="D623" s="228"/>
      <c r="E623" s="228"/>
      <c r="F623" s="228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  <c r="V623" s="228"/>
      <c r="W623" s="228"/>
      <c r="X623" s="228"/>
      <c r="Y623" s="228"/>
      <c r="Z623" s="228"/>
      <c r="AA623" s="228"/>
      <c r="AB623" s="228"/>
    </row>
    <row r="624" ht="12.75" customHeight="1">
      <c r="A624" s="228"/>
      <c r="B624" s="228"/>
      <c r="C624" s="228"/>
      <c r="D624" s="228"/>
      <c r="E624" s="228"/>
      <c r="F624" s="228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  <c r="V624" s="228"/>
      <c r="W624" s="228"/>
      <c r="X624" s="228"/>
      <c r="Y624" s="228"/>
      <c r="Z624" s="228"/>
      <c r="AA624" s="228"/>
      <c r="AB624" s="228"/>
    </row>
    <row r="625" ht="12.75" customHeight="1">
      <c r="A625" s="228"/>
      <c r="B625" s="228"/>
      <c r="C625" s="228"/>
      <c r="D625" s="228"/>
      <c r="E625" s="228"/>
      <c r="F625" s="228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  <c r="V625" s="228"/>
      <c r="W625" s="228"/>
      <c r="X625" s="228"/>
      <c r="Y625" s="228"/>
      <c r="Z625" s="228"/>
      <c r="AA625" s="228"/>
      <c r="AB625" s="228"/>
    </row>
    <row r="626" ht="12.75" customHeight="1">
      <c r="A626" s="228"/>
      <c r="B626" s="228"/>
      <c r="C626" s="228"/>
      <c r="D626" s="228"/>
      <c r="E626" s="228"/>
      <c r="F626" s="228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  <c r="V626" s="228"/>
      <c r="W626" s="228"/>
      <c r="X626" s="228"/>
      <c r="Y626" s="228"/>
      <c r="Z626" s="228"/>
      <c r="AA626" s="228"/>
      <c r="AB626" s="228"/>
    </row>
    <row r="627" ht="12.75" customHeight="1">
      <c r="A627" s="228"/>
      <c r="B627" s="228"/>
      <c r="C627" s="228"/>
      <c r="D627" s="228"/>
      <c r="E627" s="228"/>
      <c r="F627" s="228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  <c r="V627" s="228"/>
      <c r="W627" s="228"/>
      <c r="X627" s="228"/>
      <c r="Y627" s="228"/>
      <c r="Z627" s="228"/>
      <c r="AA627" s="228"/>
      <c r="AB627" s="228"/>
    </row>
    <row r="628" ht="12.75" customHeight="1">
      <c r="A628" s="228"/>
      <c r="B628" s="228"/>
      <c r="C628" s="228"/>
      <c r="D628" s="228"/>
      <c r="E628" s="228"/>
      <c r="F628" s="228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  <c r="V628" s="228"/>
      <c r="W628" s="228"/>
      <c r="X628" s="228"/>
      <c r="Y628" s="228"/>
      <c r="Z628" s="228"/>
      <c r="AA628" s="228"/>
      <c r="AB628" s="228"/>
    </row>
    <row r="629" ht="12.75" customHeight="1">
      <c r="A629" s="228"/>
      <c r="B629" s="228"/>
      <c r="C629" s="228"/>
      <c r="D629" s="228"/>
      <c r="E629" s="228"/>
      <c r="F629" s="228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  <c r="V629" s="228"/>
      <c r="W629" s="228"/>
      <c r="X629" s="228"/>
      <c r="Y629" s="228"/>
      <c r="Z629" s="228"/>
      <c r="AA629" s="228"/>
      <c r="AB629" s="228"/>
    </row>
    <row r="630" ht="12.75" customHeight="1">
      <c r="A630" s="228"/>
      <c r="B630" s="228"/>
      <c r="C630" s="228"/>
      <c r="D630" s="228"/>
      <c r="E630" s="228"/>
      <c r="F630" s="228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  <c r="V630" s="228"/>
      <c r="W630" s="228"/>
      <c r="X630" s="228"/>
      <c r="Y630" s="228"/>
      <c r="Z630" s="228"/>
      <c r="AA630" s="228"/>
      <c r="AB630" s="228"/>
    </row>
    <row r="631" ht="12.75" customHeight="1">
      <c r="A631" s="228"/>
      <c r="B631" s="228"/>
      <c r="C631" s="228"/>
      <c r="D631" s="228"/>
      <c r="E631" s="228"/>
      <c r="F631" s="228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  <c r="V631" s="228"/>
      <c r="W631" s="228"/>
      <c r="X631" s="228"/>
      <c r="Y631" s="228"/>
      <c r="Z631" s="228"/>
      <c r="AA631" s="228"/>
      <c r="AB631" s="228"/>
    </row>
    <row r="632" ht="12.75" customHeight="1">
      <c r="A632" s="228"/>
      <c r="B632" s="228"/>
      <c r="C632" s="228"/>
      <c r="D632" s="228"/>
      <c r="E632" s="228"/>
      <c r="F632" s="228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  <c r="V632" s="228"/>
      <c r="W632" s="228"/>
      <c r="X632" s="228"/>
      <c r="Y632" s="228"/>
      <c r="Z632" s="228"/>
      <c r="AA632" s="228"/>
      <c r="AB632" s="228"/>
    </row>
    <row r="633" ht="12.75" customHeight="1">
      <c r="A633" s="228"/>
      <c r="B633" s="228"/>
      <c r="C633" s="228"/>
      <c r="D633" s="228"/>
      <c r="E633" s="228"/>
      <c r="F633" s="228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  <c r="V633" s="228"/>
      <c r="W633" s="228"/>
      <c r="X633" s="228"/>
      <c r="Y633" s="228"/>
      <c r="Z633" s="228"/>
      <c r="AA633" s="228"/>
      <c r="AB633" s="228"/>
    </row>
    <row r="634" ht="12.75" customHeight="1">
      <c r="A634" s="228"/>
      <c r="B634" s="228"/>
      <c r="C634" s="228"/>
      <c r="D634" s="228"/>
      <c r="E634" s="228"/>
      <c r="F634" s="228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  <c r="V634" s="228"/>
      <c r="W634" s="228"/>
      <c r="X634" s="228"/>
      <c r="Y634" s="228"/>
      <c r="Z634" s="228"/>
      <c r="AA634" s="228"/>
      <c r="AB634" s="228"/>
    </row>
    <row r="635" ht="12.75" customHeight="1">
      <c r="A635" s="228"/>
      <c r="B635" s="228"/>
      <c r="C635" s="228"/>
      <c r="D635" s="228"/>
      <c r="E635" s="22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  <c r="V635" s="228"/>
      <c r="W635" s="228"/>
      <c r="X635" s="228"/>
      <c r="Y635" s="228"/>
      <c r="Z635" s="228"/>
      <c r="AA635" s="228"/>
      <c r="AB635" s="228"/>
    </row>
    <row r="636" ht="12.75" customHeight="1">
      <c r="A636" s="228"/>
      <c r="B636" s="228"/>
      <c r="C636" s="228"/>
      <c r="D636" s="228"/>
      <c r="E636" s="22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  <c r="V636" s="228"/>
      <c r="W636" s="228"/>
      <c r="X636" s="228"/>
      <c r="Y636" s="228"/>
      <c r="Z636" s="228"/>
      <c r="AA636" s="228"/>
      <c r="AB636" s="228"/>
    </row>
    <row r="637" ht="12.75" customHeight="1">
      <c r="A637" s="228"/>
      <c r="B637" s="228"/>
      <c r="C637" s="228"/>
      <c r="D637" s="228"/>
      <c r="E637" s="228"/>
      <c r="F637" s="228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  <c r="V637" s="228"/>
      <c r="W637" s="228"/>
      <c r="X637" s="228"/>
      <c r="Y637" s="228"/>
      <c r="Z637" s="228"/>
      <c r="AA637" s="228"/>
      <c r="AB637" s="228"/>
    </row>
    <row r="638" ht="12.75" customHeight="1">
      <c r="A638" s="228"/>
      <c r="B638" s="228"/>
      <c r="C638" s="228"/>
      <c r="D638" s="228"/>
      <c r="E638" s="228"/>
      <c r="F638" s="228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  <c r="V638" s="228"/>
      <c r="W638" s="228"/>
      <c r="X638" s="228"/>
      <c r="Y638" s="228"/>
      <c r="Z638" s="228"/>
      <c r="AA638" s="228"/>
      <c r="AB638" s="228"/>
    </row>
    <row r="639" ht="12.75" customHeight="1">
      <c r="A639" s="228"/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  <c r="V639" s="228"/>
      <c r="W639" s="228"/>
      <c r="X639" s="228"/>
      <c r="Y639" s="228"/>
      <c r="Z639" s="228"/>
      <c r="AA639" s="228"/>
      <c r="AB639" s="228"/>
    </row>
    <row r="640" ht="12.75" customHeight="1">
      <c r="A640" s="228"/>
      <c r="B640" s="228"/>
      <c r="C640" s="228"/>
      <c r="D640" s="228"/>
      <c r="E640" s="228"/>
      <c r="F640" s="228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  <c r="V640" s="228"/>
      <c r="W640" s="228"/>
      <c r="X640" s="228"/>
      <c r="Y640" s="228"/>
      <c r="Z640" s="228"/>
      <c r="AA640" s="228"/>
      <c r="AB640" s="228"/>
    </row>
    <row r="641" ht="12.75" customHeight="1">
      <c r="A641" s="228"/>
      <c r="B641" s="228"/>
      <c r="C641" s="228"/>
      <c r="D641" s="228"/>
      <c r="E641" s="228"/>
      <c r="F641" s="228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  <c r="V641" s="228"/>
      <c r="W641" s="228"/>
      <c r="X641" s="228"/>
      <c r="Y641" s="228"/>
      <c r="Z641" s="228"/>
      <c r="AA641" s="228"/>
      <c r="AB641" s="228"/>
    </row>
    <row r="642" ht="12.75" customHeight="1">
      <c r="A642" s="228"/>
      <c r="B642" s="228"/>
      <c r="C642" s="228"/>
      <c r="D642" s="228"/>
      <c r="E642" s="228"/>
      <c r="F642" s="228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  <c r="V642" s="228"/>
      <c r="W642" s="228"/>
      <c r="X642" s="228"/>
      <c r="Y642" s="228"/>
      <c r="Z642" s="228"/>
      <c r="AA642" s="228"/>
      <c r="AB642" s="228"/>
    </row>
    <row r="643" ht="12.75" customHeight="1">
      <c r="A643" s="228"/>
      <c r="B643" s="228"/>
      <c r="C643" s="228"/>
      <c r="D643" s="228"/>
      <c r="E643" s="228"/>
      <c r="F643" s="228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  <c r="V643" s="228"/>
      <c r="W643" s="228"/>
      <c r="X643" s="228"/>
      <c r="Y643" s="228"/>
      <c r="Z643" s="228"/>
      <c r="AA643" s="228"/>
      <c r="AB643" s="228"/>
    </row>
    <row r="644" ht="12.75" customHeight="1">
      <c r="A644" s="228"/>
      <c r="B644" s="228"/>
      <c r="C644" s="228"/>
      <c r="D644" s="228"/>
      <c r="E644" s="228"/>
      <c r="F644" s="228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  <c r="V644" s="228"/>
      <c r="W644" s="228"/>
      <c r="X644" s="228"/>
      <c r="Y644" s="228"/>
      <c r="Z644" s="228"/>
      <c r="AA644" s="228"/>
      <c r="AB644" s="228"/>
    </row>
    <row r="645" ht="12.75" customHeight="1">
      <c r="A645" s="228"/>
      <c r="B645" s="228"/>
      <c r="C645" s="228"/>
      <c r="D645" s="228"/>
      <c r="E645" s="228"/>
      <c r="F645" s="228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  <c r="V645" s="228"/>
      <c r="W645" s="228"/>
      <c r="X645" s="228"/>
      <c r="Y645" s="228"/>
      <c r="Z645" s="228"/>
      <c r="AA645" s="228"/>
      <c r="AB645" s="228"/>
    </row>
    <row r="646" ht="12.75" customHeight="1">
      <c r="A646" s="228"/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  <c r="V646" s="228"/>
      <c r="W646" s="228"/>
      <c r="X646" s="228"/>
      <c r="Y646" s="228"/>
      <c r="Z646" s="228"/>
      <c r="AA646" s="228"/>
      <c r="AB646" s="228"/>
    </row>
    <row r="647" ht="12.75" customHeight="1">
      <c r="A647" s="228"/>
      <c r="B647" s="228"/>
      <c r="C647" s="228"/>
      <c r="D647" s="228"/>
      <c r="E647" s="228"/>
      <c r="F647" s="228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  <c r="V647" s="228"/>
      <c r="W647" s="228"/>
      <c r="X647" s="228"/>
      <c r="Y647" s="228"/>
      <c r="Z647" s="228"/>
      <c r="AA647" s="228"/>
      <c r="AB647" s="228"/>
    </row>
    <row r="648" ht="12.75" customHeight="1">
      <c r="A648" s="228"/>
      <c r="B648" s="228"/>
      <c r="C648" s="228"/>
      <c r="D648" s="228"/>
      <c r="E648" s="228"/>
      <c r="F648" s="228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  <c r="V648" s="228"/>
      <c r="W648" s="228"/>
      <c r="X648" s="228"/>
      <c r="Y648" s="228"/>
      <c r="Z648" s="228"/>
      <c r="AA648" s="228"/>
      <c r="AB648" s="228"/>
    </row>
    <row r="649" ht="12.75" customHeight="1">
      <c r="A649" s="228"/>
      <c r="B649" s="228"/>
      <c r="C649" s="228"/>
      <c r="D649" s="228"/>
      <c r="E649" s="228"/>
      <c r="F649" s="228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  <c r="V649" s="228"/>
      <c r="W649" s="228"/>
      <c r="X649" s="228"/>
      <c r="Y649" s="228"/>
      <c r="Z649" s="228"/>
      <c r="AA649" s="228"/>
      <c r="AB649" s="228"/>
    </row>
    <row r="650" ht="12.75" customHeight="1">
      <c r="A650" s="228"/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/>
      <c r="Z650" s="228"/>
      <c r="AA650" s="228"/>
      <c r="AB650" s="228"/>
    </row>
    <row r="651" ht="12.75" customHeight="1">
      <c r="A651" s="228"/>
      <c r="B651" s="228"/>
      <c r="C651" s="228"/>
      <c r="D651" s="228"/>
      <c r="E651" s="228"/>
      <c r="F651" s="228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  <c r="V651" s="228"/>
      <c r="W651" s="228"/>
      <c r="X651" s="228"/>
      <c r="Y651" s="228"/>
      <c r="Z651" s="228"/>
      <c r="AA651" s="228"/>
      <c r="AB651" s="228"/>
    </row>
    <row r="652" ht="12.75" customHeight="1">
      <c r="A652" s="228"/>
      <c r="B652" s="228"/>
      <c r="C652" s="228"/>
      <c r="D652" s="228"/>
      <c r="E652" s="228"/>
      <c r="F652" s="228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  <c r="V652" s="228"/>
      <c r="W652" s="228"/>
      <c r="X652" s="228"/>
      <c r="Y652" s="228"/>
      <c r="Z652" s="228"/>
      <c r="AA652" s="228"/>
      <c r="AB652" s="228"/>
    </row>
    <row r="653" ht="12.75" customHeight="1">
      <c r="A653" s="228"/>
      <c r="B653" s="228"/>
      <c r="C653" s="228"/>
      <c r="D653" s="228"/>
      <c r="E653" s="228"/>
      <c r="F653" s="228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  <c r="V653" s="228"/>
      <c r="W653" s="228"/>
      <c r="X653" s="228"/>
      <c r="Y653" s="228"/>
      <c r="Z653" s="228"/>
      <c r="AA653" s="228"/>
      <c r="AB653" s="228"/>
    </row>
    <row r="654" ht="12.75" customHeight="1">
      <c r="A654" s="228"/>
      <c r="B654" s="228"/>
      <c r="C654" s="228"/>
      <c r="D654" s="228"/>
      <c r="E654" s="228"/>
      <c r="F654" s="228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  <c r="V654" s="228"/>
      <c r="W654" s="228"/>
      <c r="X654" s="228"/>
      <c r="Y654" s="228"/>
      <c r="Z654" s="228"/>
      <c r="AA654" s="228"/>
      <c r="AB654" s="228"/>
    </row>
    <row r="655" ht="12.75" customHeight="1">
      <c r="A655" s="228"/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  <c r="V655" s="228"/>
      <c r="W655" s="228"/>
      <c r="X655" s="228"/>
      <c r="Y655" s="228"/>
      <c r="Z655" s="228"/>
      <c r="AA655" s="228"/>
      <c r="AB655" s="228"/>
    </row>
    <row r="656" ht="12.75" customHeight="1">
      <c r="A656" s="228"/>
      <c r="B656" s="228"/>
      <c r="C656" s="228"/>
      <c r="D656" s="228"/>
      <c r="E656" s="228"/>
      <c r="F656" s="228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  <c r="V656" s="228"/>
      <c r="W656" s="228"/>
      <c r="X656" s="228"/>
      <c r="Y656" s="228"/>
      <c r="Z656" s="228"/>
      <c r="AA656" s="228"/>
      <c r="AB656" s="228"/>
    </row>
    <row r="657" ht="12.75" customHeight="1">
      <c r="A657" s="228"/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  <c r="V657" s="228"/>
      <c r="W657" s="228"/>
      <c r="X657" s="228"/>
      <c r="Y657" s="228"/>
      <c r="Z657" s="228"/>
      <c r="AA657" s="228"/>
      <c r="AB657" s="228"/>
    </row>
    <row r="658" ht="12.75" customHeight="1">
      <c r="A658" s="228"/>
      <c r="B658" s="228"/>
      <c r="C658" s="228"/>
      <c r="D658" s="228"/>
      <c r="E658" s="228"/>
      <c r="F658" s="228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  <c r="V658" s="228"/>
      <c r="W658" s="228"/>
      <c r="X658" s="228"/>
      <c r="Y658" s="228"/>
      <c r="Z658" s="228"/>
      <c r="AA658" s="228"/>
      <c r="AB658" s="228"/>
    </row>
    <row r="659" ht="12.75" customHeight="1">
      <c r="A659" s="228"/>
      <c r="B659" s="228"/>
      <c r="C659" s="228"/>
      <c r="D659" s="228"/>
      <c r="E659" s="228"/>
      <c r="F659" s="228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  <c r="V659" s="228"/>
      <c r="W659" s="228"/>
      <c r="X659" s="228"/>
      <c r="Y659" s="228"/>
      <c r="Z659" s="228"/>
      <c r="AA659" s="228"/>
      <c r="AB659" s="228"/>
    </row>
    <row r="660" ht="12.75" customHeight="1">
      <c r="A660" s="228"/>
      <c r="B660" s="228"/>
      <c r="C660" s="228"/>
      <c r="D660" s="228"/>
      <c r="E660" s="228"/>
      <c r="F660" s="228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  <c r="V660" s="228"/>
      <c r="W660" s="228"/>
      <c r="X660" s="228"/>
      <c r="Y660" s="228"/>
      <c r="Z660" s="228"/>
      <c r="AA660" s="228"/>
      <c r="AB660" s="228"/>
    </row>
    <row r="661" ht="12.75" customHeight="1">
      <c r="A661" s="228"/>
      <c r="B661" s="228"/>
      <c r="C661" s="228"/>
      <c r="D661" s="228"/>
      <c r="E661" s="228"/>
      <c r="F661" s="228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  <c r="V661" s="228"/>
      <c r="W661" s="228"/>
      <c r="X661" s="228"/>
      <c r="Y661" s="228"/>
      <c r="Z661" s="228"/>
      <c r="AA661" s="228"/>
      <c r="AB661" s="228"/>
    </row>
    <row r="662" ht="12.75" customHeight="1">
      <c r="A662" s="228"/>
      <c r="B662" s="228"/>
      <c r="C662" s="228"/>
      <c r="D662" s="228"/>
      <c r="E662" s="228"/>
      <c r="F662" s="228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  <c r="V662" s="228"/>
      <c r="W662" s="228"/>
      <c r="X662" s="228"/>
      <c r="Y662" s="228"/>
      <c r="Z662" s="228"/>
      <c r="AA662" s="228"/>
      <c r="AB662" s="228"/>
    </row>
    <row r="663" ht="12.75" customHeight="1">
      <c r="A663" s="228"/>
      <c r="B663" s="228"/>
      <c r="C663" s="228"/>
      <c r="D663" s="228"/>
      <c r="E663" s="228"/>
      <c r="F663" s="228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  <c r="V663" s="228"/>
      <c r="W663" s="228"/>
      <c r="X663" s="228"/>
      <c r="Y663" s="228"/>
      <c r="Z663" s="228"/>
      <c r="AA663" s="228"/>
      <c r="AB663" s="228"/>
    </row>
    <row r="664" ht="12.75" customHeight="1">
      <c r="A664" s="228"/>
      <c r="B664" s="228"/>
      <c r="C664" s="228"/>
      <c r="D664" s="228"/>
      <c r="E664" s="22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  <c r="V664" s="228"/>
      <c r="W664" s="228"/>
      <c r="X664" s="228"/>
      <c r="Y664" s="228"/>
      <c r="Z664" s="228"/>
      <c r="AA664" s="228"/>
      <c r="AB664" s="228"/>
    </row>
    <row r="665" ht="12.75" customHeight="1">
      <c r="A665" s="228"/>
      <c r="B665" s="228"/>
      <c r="C665" s="228"/>
      <c r="D665" s="228"/>
      <c r="E665" s="22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  <c r="V665" s="228"/>
      <c r="W665" s="228"/>
      <c r="X665" s="228"/>
      <c r="Y665" s="228"/>
      <c r="Z665" s="228"/>
      <c r="AA665" s="228"/>
      <c r="AB665" s="228"/>
    </row>
    <row r="666" ht="12.75" customHeight="1">
      <c r="A666" s="228"/>
      <c r="B666" s="228"/>
      <c r="C666" s="228"/>
      <c r="D666" s="228"/>
      <c r="E666" s="228"/>
      <c r="F666" s="228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  <c r="V666" s="228"/>
      <c r="W666" s="228"/>
      <c r="X666" s="228"/>
      <c r="Y666" s="228"/>
      <c r="Z666" s="228"/>
      <c r="AA666" s="228"/>
      <c r="AB666" s="228"/>
    </row>
    <row r="667" ht="12.75" customHeight="1">
      <c r="A667" s="228"/>
      <c r="B667" s="228"/>
      <c r="C667" s="228"/>
      <c r="D667" s="228"/>
      <c r="E667" s="228"/>
      <c r="F667" s="228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  <c r="V667" s="228"/>
      <c r="W667" s="228"/>
      <c r="X667" s="228"/>
      <c r="Y667" s="228"/>
      <c r="Z667" s="228"/>
      <c r="AA667" s="228"/>
      <c r="AB667" s="228"/>
    </row>
    <row r="668" ht="12.75" customHeight="1">
      <c r="A668" s="228"/>
      <c r="B668" s="228"/>
      <c r="C668" s="228"/>
      <c r="D668" s="228"/>
      <c r="E668" s="228"/>
      <c r="F668" s="228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  <c r="V668" s="228"/>
      <c r="W668" s="228"/>
      <c r="X668" s="228"/>
      <c r="Y668" s="228"/>
      <c r="Z668" s="228"/>
      <c r="AA668" s="228"/>
      <c r="AB668" s="228"/>
    </row>
    <row r="669" ht="12.75" customHeight="1">
      <c r="A669" s="228"/>
      <c r="B669" s="228"/>
      <c r="C669" s="228"/>
      <c r="D669" s="228"/>
      <c r="E669" s="228"/>
      <c r="F669" s="228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  <c r="V669" s="228"/>
      <c r="W669" s="228"/>
      <c r="X669" s="228"/>
      <c r="Y669" s="228"/>
      <c r="Z669" s="228"/>
      <c r="AA669" s="228"/>
      <c r="AB669" s="228"/>
    </row>
    <row r="670" ht="12.75" customHeight="1">
      <c r="A670" s="228"/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  <c r="V670" s="228"/>
      <c r="W670" s="228"/>
      <c r="X670" s="228"/>
      <c r="Y670" s="228"/>
      <c r="Z670" s="228"/>
      <c r="AA670" s="228"/>
      <c r="AB670" s="228"/>
    </row>
    <row r="671" ht="12.75" customHeight="1">
      <c r="A671" s="228"/>
      <c r="B671" s="228"/>
      <c r="C671" s="228"/>
      <c r="D671" s="228"/>
      <c r="E671" s="228"/>
      <c r="F671" s="228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  <c r="V671" s="228"/>
      <c r="W671" s="228"/>
      <c r="X671" s="228"/>
      <c r="Y671" s="228"/>
      <c r="Z671" s="228"/>
      <c r="AA671" s="228"/>
      <c r="AB671" s="228"/>
    </row>
    <row r="672" ht="12.75" customHeight="1">
      <c r="A672" s="228"/>
      <c r="B672" s="228"/>
      <c r="C672" s="228"/>
      <c r="D672" s="228"/>
      <c r="E672" s="228"/>
      <c r="F672" s="228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  <c r="V672" s="228"/>
      <c r="W672" s="228"/>
      <c r="X672" s="228"/>
      <c r="Y672" s="228"/>
      <c r="Z672" s="228"/>
      <c r="AA672" s="228"/>
      <c r="AB672" s="228"/>
    </row>
    <row r="673" ht="12.75" customHeight="1">
      <c r="A673" s="228"/>
      <c r="B673" s="228"/>
      <c r="C673" s="228"/>
      <c r="D673" s="228"/>
      <c r="E673" s="228"/>
      <c r="F673" s="228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  <c r="V673" s="228"/>
      <c r="W673" s="228"/>
      <c r="X673" s="228"/>
      <c r="Y673" s="228"/>
      <c r="Z673" s="228"/>
      <c r="AA673" s="228"/>
      <c r="AB673" s="228"/>
    </row>
    <row r="674" ht="12.75" customHeight="1">
      <c r="A674" s="228"/>
      <c r="B674" s="228"/>
      <c r="C674" s="228"/>
      <c r="D674" s="228"/>
      <c r="E674" s="228"/>
      <c r="F674" s="228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  <c r="V674" s="228"/>
      <c r="W674" s="228"/>
      <c r="X674" s="228"/>
      <c r="Y674" s="228"/>
      <c r="Z674" s="228"/>
      <c r="AA674" s="228"/>
      <c r="AB674" s="228"/>
    </row>
    <row r="675" ht="12.75" customHeight="1">
      <c r="A675" s="228"/>
      <c r="B675" s="228"/>
      <c r="C675" s="228"/>
      <c r="D675" s="228"/>
      <c r="E675" s="228"/>
      <c r="F675" s="228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  <c r="V675" s="228"/>
      <c r="W675" s="228"/>
      <c r="X675" s="228"/>
      <c r="Y675" s="228"/>
      <c r="Z675" s="228"/>
      <c r="AA675" s="228"/>
      <c r="AB675" s="228"/>
    </row>
    <row r="676" ht="12.75" customHeight="1">
      <c r="A676" s="228"/>
      <c r="B676" s="228"/>
      <c r="C676" s="228"/>
      <c r="D676" s="228"/>
      <c r="E676" s="228"/>
      <c r="F676" s="228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  <c r="V676" s="228"/>
      <c r="W676" s="228"/>
      <c r="X676" s="228"/>
      <c r="Y676" s="228"/>
      <c r="Z676" s="228"/>
      <c r="AA676" s="228"/>
      <c r="AB676" s="228"/>
    </row>
    <row r="677" ht="12.75" customHeight="1">
      <c r="A677" s="228"/>
      <c r="B677" s="228"/>
      <c r="C677" s="228"/>
      <c r="D677" s="228"/>
      <c r="E677" s="228"/>
      <c r="F677" s="228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  <c r="V677" s="228"/>
      <c r="W677" s="228"/>
      <c r="X677" s="228"/>
      <c r="Y677" s="228"/>
      <c r="Z677" s="228"/>
      <c r="AA677" s="228"/>
      <c r="AB677" s="228"/>
    </row>
    <row r="678" ht="12.75" customHeight="1">
      <c r="A678" s="228"/>
      <c r="B678" s="228"/>
      <c r="C678" s="228"/>
      <c r="D678" s="228"/>
      <c r="E678" s="228"/>
      <c r="F678" s="228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  <c r="V678" s="228"/>
      <c r="W678" s="228"/>
      <c r="X678" s="228"/>
      <c r="Y678" s="228"/>
      <c r="Z678" s="228"/>
      <c r="AA678" s="228"/>
      <c r="AB678" s="228"/>
    </row>
    <row r="679" ht="12.75" customHeight="1">
      <c r="A679" s="228"/>
      <c r="B679" s="228"/>
      <c r="C679" s="228"/>
      <c r="D679" s="228"/>
      <c r="E679" s="228"/>
      <c r="F679" s="228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  <c r="V679" s="228"/>
      <c r="W679" s="228"/>
      <c r="X679" s="228"/>
      <c r="Y679" s="228"/>
      <c r="Z679" s="228"/>
      <c r="AA679" s="228"/>
      <c r="AB679" s="228"/>
    </row>
    <row r="680" ht="12.75" customHeight="1">
      <c r="A680" s="228"/>
      <c r="B680" s="228"/>
      <c r="C680" s="228"/>
      <c r="D680" s="228"/>
      <c r="E680" s="228"/>
      <c r="F680" s="228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  <c r="V680" s="228"/>
      <c r="W680" s="228"/>
      <c r="X680" s="228"/>
      <c r="Y680" s="228"/>
      <c r="Z680" s="228"/>
      <c r="AA680" s="228"/>
      <c r="AB680" s="228"/>
    </row>
    <row r="681" ht="12.75" customHeight="1">
      <c r="A681" s="228"/>
      <c r="B681" s="228"/>
      <c r="C681" s="228"/>
      <c r="D681" s="228"/>
      <c r="E681" s="228"/>
      <c r="F681" s="228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  <c r="V681" s="228"/>
      <c r="W681" s="228"/>
      <c r="X681" s="228"/>
      <c r="Y681" s="228"/>
      <c r="Z681" s="228"/>
      <c r="AA681" s="228"/>
      <c r="AB681" s="228"/>
    </row>
    <row r="682" ht="12.75" customHeight="1">
      <c r="A682" s="228"/>
      <c r="B682" s="228"/>
      <c r="C682" s="228"/>
      <c r="D682" s="228"/>
      <c r="E682" s="228"/>
      <c r="F682" s="228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  <c r="V682" s="228"/>
      <c r="W682" s="228"/>
      <c r="X682" s="228"/>
      <c r="Y682" s="228"/>
      <c r="Z682" s="228"/>
      <c r="AA682" s="228"/>
      <c r="AB682" s="228"/>
    </row>
    <row r="683" ht="12.75" customHeight="1">
      <c r="A683" s="228"/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  <c r="V683" s="228"/>
      <c r="W683" s="228"/>
      <c r="X683" s="228"/>
      <c r="Y683" s="228"/>
      <c r="Z683" s="228"/>
      <c r="AA683" s="228"/>
      <c r="AB683" s="228"/>
    </row>
    <row r="684" ht="12.75" customHeight="1">
      <c r="A684" s="228"/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  <c r="V684" s="228"/>
      <c r="W684" s="228"/>
      <c r="X684" s="228"/>
      <c r="Y684" s="228"/>
      <c r="Z684" s="228"/>
      <c r="AA684" s="228"/>
      <c r="AB684" s="228"/>
    </row>
    <row r="685" ht="12.75" customHeight="1">
      <c r="A685" s="228"/>
      <c r="B685" s="228"/>
      <c r="C685" s="228"/>
      <c r="D685" s="228"/>
      <c r="E685" s="228"/>
      <c r="F685" s="228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  <c r="V685" s="228"/>
      <c r="W685" s="228"/>
      <c r="X685" s="228"/>
      <c r="Y685" s="228"/>
      <c r="Z685" s="228"/>
      <c r="AA685" s="228"/>
      <c r="AB685" s="228"/>
    </row>
    <row r="686" ht="12.75" customHeight="1">
      <c r="A686" s="228"/>
      <c r="B686" s="228"/>
      <c r="C686" s="228"/>
      <c r="D686" s="228"/>
      <c r="E686" s="228"/>
      <c r="F686" s="228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  <c r="V686" s="228"/>
      <c r="W686" s="228"/>
      <c r="X686" s="228"/>
      <c r="Y686" s="228"/>
      <c r="Z686" s="228"/>
      <c r="AA686" s="228"/>
      <c r="AB686" s="228"/>
    </row>
    <row r="687" ht="12.75" customHeight="1">
      <c r="A687" s="228"/>
      <c r="B687" s="228"/>
      <c r="C687" s="228"/>
      <c r="D687" s="228"/>
      <c r="E687" s="228"/>
      <c r="F687" s="228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  <c r="V687" s="228"/>
      <c r="W687" s="228"/>
      <c r="X687" s="228"/>
      <c r="Y687" s="228"/>
      <c r="Z687" s="228"/>
      <c r="AA687" s="228"/>
      <c r="AB687" s="228"/>
    </row>
    <row r="688" ht="12.75" customHeight="1">
      <c r="A688" s="228"/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  <c r="V688" s="228"/>
      <c r="W688" s="228"/>
      <c r="X688" s="228"/>
      <c r="Y688" s="228"/>
      <c r="Z688" s="228"/>
      <c r="AA688" s="228"/>
      <c r="AB688" s="228"/>
    </row>
    <row r="689" ht="12.75" customHeight="1">
      <c r="A689" s="228"/>
      <c r="B689" s="228"/>
      <c r="C689" s="228"/>
      <c r="D689" s="228"/>
      <c r="E689" s="228"/>
      <c r="F689" s="228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  <c r="V689" s="228"/>
      <c r="W689" s="228"/>
      <c r="X689" s="228"/>
      <c r="Y689" s="228"/>
      <c r="Z689" s="228"/>
      <c r="AA689" s="228"/>
      <c r="AB689" s="228"/>
    </row>
    <row r="690" ht="12.75" customHeight="1">
      <c r="A690" s="228"/>
      <c r="B690" s="228"/>
      <c r="C690" s="228"/>
      <c r="D690" s="228"/>
      <c r="E690" s="228"/>
      <c r="F690" s="228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  <c r="V690" s="228"/>
      <c r="W690" s="228"/>
      <c r="X690" s="228"/>
      <c r="Y690" s="228"/>
      <c r="Z690" s="228"/>
      <c r="AA690" s="228"/>
      <c r="AB690" s="228"/>
    </row>
    <row r="691" ht="12.75" customHeight="1">
      <c r="A691" s="228"/>
      <c r="B691" s="228"/>
      <c r="C691" s="228"/>
      <c r="D691" s="228"/>
      <c r="E691" s="228"/>
      <c r="F691" s="228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  <c r="V691" s="228"/>
      <c r="W691" s="228"/>
      <c r="X691" s="228"/>
      <c r="Y691" s="228"/>
      <c r="Z691" s="228"/>
      <c r="AA691" s="228"/>
      <c r="AB691" s="228"/>
    </row>
    <row r="692" ht="12.75" customHeight="1">
      <c r="A692" s="228"/>
      <c r="B692" s="228"/>
      <c r="C692" s="228"/>
      <c r="D692" s="228"/>
      <c r="E692" s="228"/>
      <c r="F692" s="228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  <c r="V692" s="228"/>
      <c r="W692" s="228"/>
      <c r="X692" s="228"/>
      <c r="Y692" s="228"/>
      <c r="Z692" s="228"/>
      <c r="AA692" s="228"/>
      <c r="AB692" s="228"/>
    </row>
    <row r="693" ht="12.75" customHeight="1">
      <c r="A693" s="228"/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  <c r="V693" s="228"/>
      <c r="W693" s="228"/>
      <c r="X693" s="228"/>
      <c r="Y693" s="228"/>
      <c r="Z693" s="228"/>
      <c r="AA693" s="228"/>
      <c r="AB693" s="228"/>
    </row>
    <row r="694" ht="12.75" customHeight="1">
      <c r="A694" s="228"/>
      <c r="B694" s="228"/>
      <c r="C694" s="228"/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  <c r="AA694" s="228"/>
      <c r="AB694" s="228"/>
    </row>
    <row r="695" ht="12.75" customHeight="1">
      <c r="A695" s="228"/>
      <c r="B695" s="228"/>
      <c r="C695" s="228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  <c r="AA695" s="228"/>
      <c r="AB695" s="228"/>
    </row>
    <row r="696" ht="12.75" customHeight="1">
      <c r="A696" s="228"/>
      <c r="B696" s="228"/>
      <c r="C696" s="228"/>
      <c r="D696" s="228"/>
      <c r="E696" s="228"/>
      <c r="F696" s="228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  <c r="V696" s="228"/>
      <c r="W696" s="228"/>
      <c r="X696" s="228"/>
      <c r="Y696" s="228"/>
      <c r="Z696" s="228"/>
      <c r="AA696" s="228"/>
      <c r="AB696" s="228"/>
    </row>
    <row r="697" ht="12.75" customHeight="1">
      <c r="A697" s="228"/>
      <c r="B697" s="228"/>
      <c r="C697" s="228"/>
      <c r="D697" s="228"/>
      <c r="E697" s="228"/>
      <c r="F697" s="228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  <c r="V697" s="228"/>
      <c r="W697" s="228"/>
      <c r="X697" s="228"/>
      <c r="Y697" s="228"/>
      <c r="Z697" s="228"/>
      <c r="AA697" s="228"/>
      <c r="AB697" s="228"/>
    </row>
    <row r="698" ht="12.75" customHeight="1">
      <c r="A698" s="228"/>
      <c r="B698" s="228"/>
      <c r="C698" s="228"/>
      <c r="D698" s="228"/>
      <c r="E698" s="228"/>
      <c r="F698" s="228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  <c r="V698" s="228"/>
      <c r="W698" s="228"/>
      <c r="X698" s="228"/>
      <c r="Y698" s="228"/>
      <c r="Z698" s="228"/>
      <c r="AA698" s="228"/>
      <c r="AB698" s="228"/>
    </row>
    <row r="699" ht="12.75" customHeight="1">
      <c r="A699" s="228"/>
      <c r="B699" s="228"/>
      <c r="C699" s="228"/>
      <c r="D699" s="228"/>
      <c r="E699" s="228"/>
      <c r="F699" s="228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  <c r="V699" s="228"/>
      <c r="W699" s="228"/>
      <c r="X699" s="228"/>
      <c r="Y699" s="228"/>
      <c r="Z699" s="228"/>
      <c r="AA699" s="228"/>
      <c r="AB699" s="228"/>
    </row>
    <row r="700" ht="12.75" customHeight="1">
      <c r="A700" s="228"/>
      <c r="B700" s="228"/>
      <c r="C700" s="228"/>
      <c r="D700" s="228"/>
      <c r="E700" s="228"/>
      <c r="F700" s="228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  <c r="V700" s="228"/>
      <c r="W700" s="228"/>
      <c r="X700" s="228"/>
      <c r="Y700" s="228"/>
      <c r="Z700" s="228"/>
      <c r="AA700" s="228"/>
      <c r="AB700" s="228"/>
    </row>
    <row r="701" ht="12.75" customHeight="1">
      <c r="A701" s="228"/>
      <c r="B701" s="228"/>
      <c r="C701" s="228"/>
      <c r="D701" s="228"/>
      <c r="E701" s="228"/>
      <c r="F701" s="228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  <c r="V701" s="228"/>
      <c r="W701" s="228"/>
      <c r="X701" s="228"/>
      <c r="Y701" s="228"/>
      <c r="Z701" s="228"/>
      <c r="AA701" s="228"/>
      <c r="AB701" s="228"/>
    </row>
    <row r="702" ht="12.75" customHeight="1">
      <c r="A702" s="228"/>
      <c r="B702" s="228"/>
      <c r="C702" s="228"/>
      <c r="D702" s="228"/>
      <c r="E702" s="228"/>
      <c r="F702" s="228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  <c r="V702" s="228"/>
      <c r="W702" s="228"/>
      <c r="X702" s="228"/>
      <c r="Y702" s="228"/>
      <c r="Z702" s="228"/>
      <c r="AA702" s="228"/>
      <c r="AB702" s="228"/>
    </row>
    <row r="703" ht="12.75" customHeight="1">
      <c r="A703" s="228"/>
      <c r="B703" s="228"/>
      <c r="C703" s="228"/>
      <c r="D703" s="228"/>
      <c r="E703" s="228"/>
      <c r="F703" s="228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  <c r="V703" s="228"/>
      <c r="W703" s="228"/>
      <c r="X703" s="228"/>
      <c r="Y703" s="228"/>
      <c r="Z703" s="228"/>
      <c r="AA703" s="228"/>
      <c r="AB703" s="228"/>
    </row>
    <row r="704" ht="12.75" customHeight="1">
      <c r="A704" s="228"/>
      <c r="B704" s="228"/>
      <c r="C704" s="228"/>
      <c r="D704" s="228"/>
      <c r="E704" s="228"/>
      <c r="F704" s="228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  <c r="V704" s="228"/>
      <c r="W704" s="228"/>
      <c r="X704" s="228"/>
      <c r="Y704" s="228"/>
      <c r="Z704" s="228"/>
      <c r="AA704" s="228"/>
      <c r="AB704" s="228"/>
    </row>
    <row r="705" ht="12.75" customHeight="1">
      <c r="A705" s="228"/>
      <c r="B705" s="228"/>
      <c r="C705" s="228"/>
      <c r="D705" s="228"/>
      <c r="E705" s="228"/>
      <c r="F705" s="228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  <c r="V705" s="228"/>
      <c r="W705" s="228"/>
      <c r="X705" s="228"/>
      <c r="Y705" s="228"/>
      <c r="Z705" s="228"/>
      <c r="AA705" s="228"/>
      <c r="AB705" s="228"/>
    </row>
    <row r="706" ht="12.75" customHeight="1">
      <c r="A706" s="228"/>
      <c r="B706" s="228"/>
      <c r="C706" s="228"/>
      <c r="D706" s="228"/>
      <c r="E706" s="228"/>
      <c r="F706" s="228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  <c r="V706" s="228"/>
      <c r="W706" s="228"/>
      <c r="X706" s="228"/>
      <c r="Y706" s="228"/>
      <c r="Z706" s="228"/>
      <c r="AA706" s="228"/>
      <c r="AB706" s="228"/>
    </row>
    <row r="707" ht="12.75" customHeight="1">
      <c r="A707" s="228"/>
      <c r="B707" s="228"/>
      <c r="C707" s="228"/>
      <c r="D707" s="228"/>
      <c r="E707" s="228"/>
      <c r="F707" s="228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  <c r="V707" s="228"/>
      <c r="W707" s="228"/>
      <c r="X707" s="228"/>
      <c r="Y707" s="228"/>
      <c r="Z707" s="228"/>
      <c r="AA707" s="228"/>
      <c r="AB707" s="228"/>
    </row>
    <row r="708" ht="12.75" customHeight="1">
      <c r="A708" s="228"/>
      <c r="B708" s="228"/>
      <c r="C708" s="228"/>
      <c r="D708" s="228"/>
      <c r="E708" s="228"/>
      <c r="F708" s="228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  <c r="V708" s="228"/>
      <c r="W708" s="228"/>
      <c r="X708" s="228"/>
      <c r="Y708" s="228"/>
      <c r="Z708" s="228"/>
      <c r="AA708" s="228"/>
      <c r="AB708" s="228"/>
    </row>
    <row r="709" ht="12.75" customHeight="1">
      <c r="A709" s="228"/>
      <c r="B709" s="228"/>
      <c r="C709" s="228"/>
      <c r="D709" s="228"/>
      <c r="E709" s="228"/>
      <c r="F709" s="228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  <c r="V709" s="228"/>
      <c r="W709" s="228"/>
      <c r="X709" s="228"/>
      <c r="Y709" s="228"/>
      <c r="Z709" s="228"/>
      <c r="AA709" s="228"/>
      <c r="AB709" s="228"/>
    </row>
    <row r="710" ht="12.75" customHeight="1">
      <c r="A710" s="228"/>
      <c r="B710" s="228"/>
      <c r="C710" s="228"/>
      <c r="D710" s="228"/>
      <c r="E710" s="228"/>
      <c r="F710" s="228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  <c r="V710" s="228"/>
      <c r="W710" s="228"/>
      <c r="X710" s="228"/>
      <c r="Y710" s="228"/>
      <c r="Z710" s="228"/>
      <c r="AA710" s="228"/>
      <c r="AB710" s="228"/>
    </row>
    <row r="711" ht="12.75" customHeight="1">
      <c r="A711" s="228"/>
      <c r="B711" s="228"/>
      <c r="C711" s="228"/>
      <c r="D711" s="228"/>
      <c r="E711" s="228"/>
      <c r="F711" s="228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  <c r="V711" s="228"/>
      <c r="W711" s="228"/>
      <c r="X711" s="228"/>
      <c r="Y711" s="228"/>
      <c r="Z711" s="228"/>
      <c r="AA711" s="228"/>
      <c r="AB711" s="228"/>
    </row>
    <row r="712" ht="12.75" customHeight="1">
      <c r="A712" s="228"/>
      <c r="B712" s="228"/>
      <c r="C712" s="228"/>
      <c r="D712" s="228"/>
      <c r="E712" s="228"/>
      <c r="F712" s="228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  <c r="V712" s="228"/>
      <c r="W712" s="228"/>
      <c r="X712" s="228"/>
      <c r="Y712" s="228"/>
      <c r="Z712" s="228"/>
      <c r="AA712" s="228"/>
      <c r="AB712" s="228"/>
    </row>
    <row r="713" ht="12.75" customHeight="1">
      <c r="A713" s="228"/>
      <c r="B713" s="228"/>
      <c r="C713" s="228"/>
      <c r="D713" s="228"/>
      <c r="E713" s="228"/>
      <c r="F713" s="228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  <c r="V713" s="228"/>
      <c r="W713" s="228"/>
      <c r="X713" s="228"/>
      <c r="Y713" s="228"/>
      <c r="Z713" s="228"/>
      <c r="AA713" s="228"/>
      <c r="AB713" s="228"/>
    </row>
    <row r="714" ht="12.75" customHeight="1">
      <c r="A714" s="228"/>
      <c r="B714" s="228"/>
      <c r="C714" s="228"/>
      <c r="D714" s="228"/>
      <c r="E714" s="228"/>
      <c r="F714" s="228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  <c r="V714" s="228"/>
      <c r="W714" s="228"/>
      <c r="X714" s="228"/>
      <c r="Y714" s="228"/>
      <c r="Z714" s="228"/>
      <c r="AA714" s="228"/>
      <c r="AB714" s="228"/>
    </row>
    <row r="715" ht="12.75" customHeight="1">
      <c r="A715" s="228"/>
      <c r="B715" s="228"/>
      <c r="C715" s="228"/>
      <c r="D715" s="228"/>
      <c r="E715" s="228"/>
      <c r="F715" s="228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  <c r="V715" s="228"/>
      <c r="W715" s="228"/>
      <c r="X715" s="228"/>
      <c r="Y715" s="228"/>
      <c r="Z715" s="228"/>
      <c r="AA715" s="228"/>
      <c r="AB715" s="228"/>
    </row>
    <row r="716" ht="12.75" customHeight="1">
      <c r="A716" s="228"/>
      <c r="B716" s="228"/>
      <c r="C716" s="228"/>
      <c r="D716" s="228"/>
      <c r="E716" s="228"/>
      <c r="F716" s="228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  <c r="V716" s="228"/>
      <c r="W716" s="228"/>
      <c r="X716" s="228"/>
      <c r="Y716" s="228"/>
      <c r="Z716" s="228"/>
      <c r="AA716" s="228"/>
      <c r="AB716" s="228"/>
    </row>
    <row r="717" ht="12.75" customHeight="1">
      <c r="A717" s="228"/>
      <c r="B717" s="228"/>
      <c r="C717" s="228"/>
      <c r="D717" s="228"/>
      <c r="E717" s="228"/>
      <c r="F717" s="228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  <c r="V717" s="228"/>
      <c r="W717" s="228"/>
      <c r="X717" s="228"/>
      <c r="Y717" s="228"/>
      <c r="Z717" s="228"/>
      <c r="AA717" s="228"/>
      <c r="AB717" s="228"/>
    </row>
    <row r="718" ht="12.75" customHeight="1">
      <c r="A718" s="228"/>
      <c r="B718" s="228"/>
      <c r="C718" s="228"/>
      <c r="D718" s="228"/>
      <c r="E718" s="228"/>
      <c r="F718" s="228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  <c r="V718" s="228"/>
      <c r="W718" s="228"/>
      <c r="X718" s="228"/>
      <c r="Y718" s="228"/>
      <c r="Z718" s="228"/>
      <c r="AA718" s="228"/>
      <c r="AB718" s="228"/>
    </row>
    <row r="719" ht="12.75" customHeight="1">
      <c r="A719" s="228"/>
      <c r="B719" s="228"/>
      <c r="C719" s="228"/>
      <c r="D719" s="228"/>
      <c r="E719" s="228"/>
      <c r="F719" s="228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  <c r="V719" s="228"/>
      <c r="W719" s="228"/>
      <c r="X719" s="228"/>
      <c r="Y719" s="228"/>
      <c r="Z719" s="228"/>
      <c r="AA719" s="228"/>
      <c r="AB719" s="228"/>
    </row>
    <row r="720" ht="12.75" customHeight="1">
      <c r="A720" s="228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  <c r="V720" s="228"/>
      <c r="W720" s="228"/>
      <c r="X720" s="228"/>
      <c r="Y720" s="228"/>
      <c r="Z720" s="228"/>
      <c r="AA720" s="228"/>
      <c r="AB720" s="228"/>
    </row>
    <row r="721" ht="12.75" customHeight="1">
      <c r="A721" s="228"/>
      <c r="B721" s="228"/>
      <c r="C721" s="228"/>
      <c r="D721" s="228"/>
      <c r="E721" s="228"/>
      <c r="F721" s="228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  <c r="V721" s="228"/>
      <c r="W721" s="228"/>
      <c r="X721" s="228"/>
      <c r="Y721" s="228"/>
      <c r="Z721" s="228"/>
      <c r="AA721" s="228"/>
      <c r="AB721" s="228"/>
    </row>
    <row r="722" ht="12.75" customHeight="1">
      <c r="A722" s="228"/>
      <c r="B722" s="228"/>
      <c r="C722" s="228"/>
      <c r="D722" s="228"/>
      <c r="E722" s="22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  <c r="V722" s="228"/>
      <c r="W722" s="228"/>
      <c r="X722" s="228"/>
      <c r="Y722" s="228"/>
      <c r="Z722" s="228"/>
      <c r="AA722" s="228"/>
      <c r="AB722" s="228"/>
    </row>
    <row r="723" ht="12.75" customHeight="1">
      <c r="A723" s="228"/>
      <c r="B723" s="228"/>
      <c r="C723" s="228"/>
      <c r="D723" s="228"/>
      <c r="E723" s="22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  <c r="V723" s="228"/>
      <c r="W723" s="228"/>
      <c r="X723" s="228"/>
      <c r="Y723" s="228"/>
      <c r="Z723" s="228"/>
      <c r="AA723" s="228"/>
      <c r="AB723" s="228"/>
    </row>
    <row r="724" ht="12.75" customHeight="1">
      <c r="A724" s="228"/>
      <c r="B724" s="228"/>
      <c r="C724" s="228"/>
      <c r="D724" s="228"/>
      <c r="E724" s="228"/>
      <c r="F724" s="228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  <c r="V724" s="228"/>
      <c r="W724" s="228"/>
      <c r="X724" s="228"/>
      <c r="Y724" s="228"/>
      <c r="Z724" s="228"/>
      <c r="AA724" s="228"/>
      <c r="AB724" s="228"/>
    </row>
    <row r="725" ht="12.75" customHeight="1">
      <c r="A725" s="228"/>
      <c r="B725" s="228"/>
      <c r="C725" s="228"/>
      <c r="D725" s="228"/>
      <c r="E725" s="228"/>
      <c r="F725" s="228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  <c r="V725" s="228"/>
      <c r="W725" s="228"/>
      <c r="X725" s="228"/>
      <c r="Y725" s="228"/>
      <c r="Z725" s="228"/>
      <c r="AA725" s="228"/>
      <c r="AB725" s="228"/>
    </row>
    <row r="726" ht="12.75" customHeight="1">
      <c r="A726" s="228"/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  <c r="V726" s="228"/>
      <c r="W726" s="228"/>
      <c r="X726" s="228"/>
      <c r="Y726" s="228"/>
      <c r="Z726" s="228"/>
      <c r="AA726" s="228"/>
      <c r="AB726" s="228"/>
    </row>
    <row r="727" ht="12.75" customHeight="1">
      <c r="A727" s="228"/>
      <c r="B727" s="228"/>
      <c r="C727" s="228"/>
      <c r="D727" s="228"/>
      <c r="E727" s="228"/>
      <c r="F727" s="228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  <c r="V727" s="228"/>
      <c r="W727" s="228"/>
      <c r="X727" s="228"/>
      <c r="Y727" s="228"/>
      <c r="Z727" s="228"/>
      <c r="AA727" s="228"/>
      <c r="AB727" s="228"/>
    </row>
    <row r="728" ht="12.75" customHeight="1">
      <c r="A728" s="228"/>
      <c r="B728" s="228"/>
      <c r="C728" s="228"/>
      <c r="D728" s="228"/>
      <c r="E728" s="228"/>
      <c r="F728" s="228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  <c r="V728" s="228"/>
      <c r="W728" s="228"/>
      <c r="X728" s="228"/>
      <c r="Y728" s="228"/>
      <c r="Z728" s="228"/>
      <c r="AA728" s="228"/>
      <c r="AB728" s="228"/>
    </row>
    <row r="729" ht="12.75" customHeight="1">
      <c r="A729" s="228"/>
      <c r="B729" s="228"/>
      <c r="C729" s="228"/>
      <c r="D729" s="228"/>
      <c r="E729" s="228"/>
      <c r="F729" s="228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  <c r="V729" s="228"/>
      <c r="W729" s="228"/>
      <c r="X729" s="228"/>
      <c r="Y729" s="228"/>
      <c r="Z729" s="228"/>
      <c r="AA729" s="228"/>
      <c r="AB729" s="228"/>
    </row>
    <row r="730" ht="12.75" customHeight="1">
      <c r="A730" s="228"/>
      <c r="B730" s="228"/>
      <c r="C730" s="228"/>
      <c r="D730" s="228"/>
      <c r="E730" s="228"/>
      <c r="F730" s="228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  <c r="V730" s="228"/>
      <c r="W730" s="228"/>
      <c r="X730" s="228"/>
      <c r="Y730" s="228"/>
      <c r="Z730" s="228"/>
      <c r="AA730" s="228"/>
      <c r="AB730" s="228"/>
    </row>
    <row r="731" ht="12.75" customHeight="1">
      <c r="A731" s="228"/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  <c r="V731" s="228"/>
      <c r="W731" s="228"/>
      <c r="X731" s="228"/>
      <c r="Y731" s="228"/>
      <c r="Z731" s="228"/>
      <c r="AA731" s="228"/>
      <c r="AB731" s="228"/>
    </row>
    <row r="732" ht="12.75" customHeight="1">
      <c r="A732" s="228"/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  <c r="V732" s="228"/>
      <c r="W732" s="228"/>
      <c r="X732" s="228"/>
      <c r="Y732" s="228"/>
      <c r="Z732" s="228"/>
      <c r="AA732" s="228"/>
      <c r="AB732" s="228"/>
    </row>
    <row r="733" ht="12.75" customHeight="1">
      <c r="A733" s="228"/>
      <c r="B733" s="228"/>
      <c r="C733" s="228"/>
      <c r="D733" s="228"/>
      <c r="E733" s="228"/>
      <c r="F733" s="228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  <c r="V733" s="228"/>
      <c r="W733" s="228"/>
      <c r="X733" s="228"/>
      <c r="Y733" s="228"/>
      <c r="Z733" s="228"/>
      <c r="AA733" s="228"/>
      <c r="AB733" s="228"/>
    </row>
    <row r="734" ht="12.75" customHeight="1">
      <c r="A734" s="228"/>
      <c r="B734" s="228"/>
      <c r="C734" s="228"/>
      <c r="D734" s="228"/>
      <c r="E734" s="228"/>
      <c r="F734" s="228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  <c r="V734" s="228"/>
      <c r="W734" s="228"/>
      <c r="X734" s="228"/>
      <c r="Y734" s="228"/>
      <c r="Z734" s="228"/>
      <c r="AA734" s="228"/>
      <c r="AB734" s="228"/>
    </row>
    <row r="735" ht="12.75" customHeight="1">
      <c r="A735" s="228"/>
      <c r="B735" s="228"/>
      <c r="C735" s="228"/>
      <c r="D735" s="228"/>
      <c r="E735" s="228"/>
      <c r="F735" s="228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  <c r="V735" s="228"/>
      <c r="W735" s="228"/>
      <c r="X735" s="228"/>
      <c r="Y735" s="228"/>
      <c r="Z735" s="228"/>
      <c r="AA735" s="228"/>
      <c r="AB735" s="228"/>
    </row>
    <row r="736" ht="12.75" customHeight="1">
      <c r="A736" s="228"/>
      <c r="B736" s="228"/>
      <c r="C736" s="228"/>
      <c r="D736" s="228"/>
      <c r="E736" s="228"/>
      <c r="F736" s="228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  <c r="V736" s="228"/>
      <c r="W736" s="228"/>
      <c r="X736" s="228"/>
      <c r="Y736" s="228"/>
      <c r="Z736" s="228"/>
      <c r="AA736" s="228"/>
      <c r="AB736" s="228"/>
    </row>
    <row r="737" ht="12.75" customHeight="1">
      <c r="A737" s="228"/>
      <c r="B737" s="228"/>
      <c r="C737" s="228"/>
      <c r="D737" s="228"/>
      <c r="E737" s="228"/>
      <c r="F737" s="228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  <c r="V737" s="228"/>
      <c r="W737" s="228"/>
      <c r="X737" s="228"/>
      <c r="Y737" s="228"/>
      <c r="Z737" s="228"/>
      <c r="AA737" s="228"/>
      <c r="AB737" s="228"/>
    </row>
    <row r="738" ht="12.75" customHeight="1">
      <c r="A738" s="228"/>
      <c r="B738" s="228"/>
      <c r="C738" s="228"/>
      <c r="D738" s="228"/>
      <c r="E738" s="228"/>
      <c r="F738" s="228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  <c r="V738" s="228"/>
      <c r="W738" s="228"/>
      <c r="X738" s="228"/>
      <c r="Y738" s="228"/>
      <c r="Z738" s="228"/>
      <c r="AA738" s="228"/>
      <c r="AB738" s="228"/>
    </row>
    <row r="739" ht="12.75" customHeight="1">
      <c r="A739" s="228"/>
      <c r="B739" s="228"/>
      <c r="C739" s="228"/>
      <c r="D739" s="228"/>
      <c r="E739" s="228"/>
      <c r="F739" s="228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  <c r="V739" s="228"/>
      <c r="W739" s="228"/>
      <c r="X739" s="228"/>
      <c r="Y739" s="228"/>
      <c r="Z739" s="228"/>
      <c r="AA739" s="228"/>
      <c r="AB739" s="228"/>
    </row>
    <row r="740" ht="12.75" customHeight="1">
      <c r="A740" s="228"/>
      <c r="B740" s="228"/>
      <c r="C740" s="228"/>
      <c r="D740" s="228"/>
      <c r="E740" s="228"/>
      <c r="F740" s="228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  <c r="V740" s="228"/>
      <c r="W740" s="228"/>
      <c r="X740" s="228"/>
      <c r="Y740" s="228"/>
      <c r="Z740" s="228"/>
      <c r="AA740" s="228"/>
      <c r="AB740" s="228"/>
    </row>
    <row r="741" ht="12.75" customHeight="1">
      <c r="A741" s="228"/>
      <c r="B741" s="228"/>
      <c r="C741" s="228"/>
      <c r="D741" s="228"/>
      <c r="E741" s="228"/>
      <c r="F741" s="228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  <c r="V741" s="228"/>
      <c r="W741" s="228"/>
      <c r="X741" s="228"/>
      <c r="Y741" s="228"/>
      <c r="Z741" s="228"/>
      <c r="AA741" s="228"/>
      <c r="AB741" s="228"/>
    </row>
    <row r="742" ht="12.75" customHeight="1">
      <c r="A742" s="228"/>
      <c r="B742" s="228"/>
      <c r="C742" s="228"/>
      <c r="D742" s="228"/>
      <c r="E742" s="228"/>
      <c r="F742" s="228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  <c r="V742" s="228"/>
      <c r="W742" s="228"/>
      <c r="X742" s="228"/>
      <c r="Y742" s="228"/>
      <c r="Z742" s="228"/>
      <c r="AA742" s="228"/>
      <c r="AB742" s="228"/>
    </row>
    <row r="743" ht="12.75" customHeight="1">
      <c r="A743" s="228"/>
      <c r="B743" s="228"/>
      <c r="C743" s="228"/>
      <c r="D743" s="228"/>
      <c r="E743" s="228"/>
      <c r="F743" s="228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  <c r="V743" s="228"/>
      <c r="W743" s="228"/>
      <c r="X743" s="228"/>
      <c r="Y743" s="228"/>
      <c r="Z743" s="228"/>
      <c r="AA743" s="228"/>
      <c r="AB743" s="228"/>
    </row>
    <row r="744" ht="12.75" customHeight="1">
      <c r="A744" s="228"/>
      <c r="B744" s="228"/>
      <c r="C744" s="228"/>
      <c r="D744" s="228"/>
      <c r="E744" s="228"/>
      <c r="F744" s="228"/>
      <c r="G744" s="228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  <c r="V744" s="228"/>
      <c r="W744" s="228"/>
      <c r="X744" s="228"/>
      <c r="Y744" s="228"/>
      <c r="Z744" s="228"/>
      <c r="AA744" s="228"/>
      <c r="AB744" s="228"/>
    </row>
    <row r="745" ht="12.75" customHeight="1">
      <c r="A745" s="228"/>
      <c r="B745" s="228"/>
      <c r="C745" s="228"/>
      <c r="D745" s="228"/>
      <c r="E745" s="228"/>
      <c r="F745" s="228"/>
      <c r="G745" s="228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  <c r="V745" s="228"/>
      <c r="W745" s="228"/>
      <c r="X745" s="228"/>
      <c r="Y745" s="228"/>
      <c r="Z745" s="228"/>
      <c r="AA745" s="228"/>
      <c r="AB745" s="228"/>
    </row>
    <row r="746" ht="12.75" customHeight="1">
      <c r="A746" s="228"/>
      <c r="B746" s="228"/>
      <c r="C746" s="228"/>
      <c r="D746" s="228"/>
      <c r="E746" s="228"/>
      <c r="F746" s="228"/>
      <c r="G746" s="228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  <c r="V746" s="228"/>
      <c r="W746" s="228"/>
      <c r="X746" s="228"/>
      <c r="Y746" s="228"/>
      <c r="Z746" s="228"/>
      <c r="AA746" s="228"/>
      <c r="AB746" s="228"/>
    </row>
    <row r="747" ht="12.75" customHeight="1">
      <c r="A747" s="228"/>
      <c r="B747" s="228"/>
      <c r="C747" s="228"/>
      <c r="D747" s="228"/>
      <c r="E747" s="228"/>
      <c r="F747" s="228"/>
      <c r="G747" s="228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  <c r="V747" s="228"/>
      <c r="W747" s="228"/>
      <c r="X747" s="228"/>
      <c r="Y747" s="228"/>
      <c r="Z747" s="228"/>
      <c r="AA747" s="228"/>
      <c r="AB747" s="228"/>
    </row>
    <row r="748" ht="12.75" customHeight="1">
      <c r="A748" s="228"/>
      <c r="B748" s="228"/>
      <c r="C748" s="228"/>
      <c r="D748" s="228"/>
      <c r="E748" s="228"/>
      <c r="F748" s="228"/>
      <c r="G748" s="228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  <c r="V748" s="228"/>
      <c r="W748" s="228"/>
      <c r="X748" s="228"/>
      <c r="Y748" s="228"/>
      <c r="Z748" s="228"/>
      <c r="AA748" s="228"/>
      <c r="AB748" s="228"/>
    </row>
    <row r="749" ht="12.75" customHeight="1">
      <c r="A749" s="228"/>
      <c r="B749" s="228"/>
      <c r="C749" s="228"/>
      <c r="D749" s="228"/>
      <c r="E749" s="228"/>
      <c r="F749" s="228"/>
      <c r="G749" s="228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  <c r="V749" s="228"/>
      <c r="W749" s="228"/>
      <c r="X749" s="228"/>
      <c r="Y749" s="228"/>
      <c r="Z749" s="228"/>
      <c r="AA749" s="228"/>
      <c r="AB749" s="228"/>
    </row>
    <row r="750" ht="12.75" customHeight="1">
      <c r="A750" s="228"/>
      <c r="B750" s="228"/>
      <c r="C750" s="228"/>
      <c r="D750" s="228"/>
      <c r="E750" s="228"/>
      <c r="F750" s="228"/>
      <c r="G750" s="228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  <c r="V750" s="228"/>
      <c r="W750" s="228"/>
      <c r="X750" s="228"/>
      <c r="Y750" s="228"/>
      <c r="Z750" s="228"/>
      <c r="AA750" s="228"/>
      <c r="AB750" s="228"/>
    </row>
    <row r="751" ht="12.75" customHeight="1">
      <c r="A751" s="228"/>
      <c r="B751" s="228"/>
      <c r="C751" s="228"/>
      <c r="D751" s="228"/>
      <c r="E751" s="228"/>
      <c r="F751" s="228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  <c r="V751" s="228"/>
      <c r="W751" s="228"/>
      <c r="X751" s="228"/>
      <c r="Y751" s="228"/>
      <c r="Z751" s="228"/>
      <c r="AA751" s="228"/>
      <c r="AB751" s="228"/>
    </row>
    <row r="752" ht="12.75" customHeight="1">
      <c r="A752" s="228"/>
      <c r="B752" s="228"/>
      <c r="C752" s="228"/>
      <c r="D752" s="228"/>
      <c r="E752" s="228"/>
      <c r="F752" s="228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  <c r="V752" s="228"/>
      <c r="W752" s="228"/>
      <c r="X752" s="228"/>
      <c r="Y752" s="228"/>
      <c r="Z752" s="228"/>
      <c r="AA752" s="228"/>
      <c r="AB752" s="228"/>
    </row>
    <row r="753" ht="12.75" customHeight="1">
      <c r="A753" s="228"/>
      <c r="B753" s="228"/>
      <c r="C753" s="228"/>
      <c r="D753" s="228"/>
      <c r="E753" s="228"/>
      <c r="F753" s="228"/>
      <c r="G753" s="228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  <c r="V753" s="228"/>
      <c r="W753" s="228"/>
      <c r="X753" s="228"/>
      <c r="Y753" s="228"/>
      <c r="Z753" s="228"/>
      <c r="AA753" s="228"/>
      <c r="AB753" s="228"/>
    </row>
    <row r="754" ht="12.75" customHeight="1">
      <c r="A754" s="228"/>
      <c r="B754" s="228"/>
      <c r="C754" s="228"/>
      <c r="D754" s="228"/>
      <c r="E754" s="228"/>
      <c r="F754" s="228"/>
      <c r="G754" s="228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  <c r="V754" s="228"/>
      <c r="W754" s="228"/>
      <c r="X754" s="228"/>
      <c r="Y754" s="228"/>
      <c r="Z754" s="228"/>
      <c r="AA754" s="228"/>
      <c r="AB754" s="228"/>
    </row>
    <row r="755" ht="12.75" customHeight="1">
      <c r="A755" s="228"/>
      <c r="B755" s="228"/>
      <c r="C755" s="228"/>
      <c r="D755" s="228"/>
      <c r="E755" s="228"/>
      <c r="F755" s="228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  <c r="V755" s="228"/>
      <c r="W755" s="228"/>
      <c r="X755" s="228"/>
      <c r="Y755" s="228"/>
      <c r="Z755" s="228"/>
      <c r="AA755" s="228"/>
      <c r="AB755" s="228"/>
    </row>
    <row r="756" ht="12.75" customHeight="1">
      <c r="A756" s="228"/>
      <c r="B756" s="228"/>
      <c r="C756" s="228"/>
      <c r="D756" s="228"/>
      <c r="E756" s="228"/>
      <c r="F756" s="228"/>
      <c r="G756" s="228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  <c r="V756" s="228"/>
      <c r="W756" s="228"/>
      <c r="X756" s="228"/>
      <c r="Y756" s="228"/>
      <c r="Z756" s="228"/>
      <c r="AA756" s="228"/>
      <c r="AB756" s="228"/>
    </row>
    <row r="757" ht="12.75" customHeight="1">
      <c r="A757" s="228"/>
      <c r="B757" s="228"/>
      <c r="C757" s="228"/>
      <c r="D757" s="228"/>
      <c r="E757" s="228"/>
      <c r="F757" s="228"/>
      <c r="G757" s="228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  <c r="V757" s="228"/>
      <c r="W757" s="228"/>
      <c r="X757" s="228"/>
      <c r="Y757" s="228"/>
      <c r="Z757" s="228"/>
      <c r="AA757" s="228"/>
      <c r="AB757" s="228"/>
    </row>
    <row r="758" ht="12.75" customHeight="1">
      <c r="A758" s="228"/>
      <c r="B758" s="228"/>
      <c r="C758" s="228"/>
      <c r="D758" s="228"/>
      <c r="E758" s="228"/>
      <c r="F758" s="228"/>
      <c r="G758" s="228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  <c r="V758" s="228"/>
      <c r="W758" s="228"/>
      <c r="X758" s="228"/>
      <c r="Y758" s="228"/>
      <c r="Z758" s="228"/>
      <c r="AA758" s="228"/>
      <c r="AB758" s="228"/>
    </row>
    <row r="759" ht="12.75" customHeight="1">
      <c r="A759" s="228"/>
      <c r="B759" s="228"/>
      <c r="C759" s="228"/>
      <c r="D759" s="228"/>
      <c r="E759" s="228"/>
      <c r="F759" s="228"/>
      <c r="G759" s="228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  <c r="V759" s="228"/>
      <c r="W759" s="228"/>
      <c r="X759" s="228"/>
      <c r="Y759" s="228"/>
      <c r="Z759" s="228"/>
      <c r="AA759" s="228"/>
      <c r="AB759" s="228"/>
    </row>
    <row r="760" ht="12.75" customHeight="1">
      <c r="A760" s="228"/>
      <c r="B760" s="228"/>
      <c r="C760" s="228"/>
      <c r="D760" s="228"/>
      <c r="E760" s="228"/>
      <c r="F760" s="228"/>
      <c r="G760" s="228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  <c r="V760" s="228"/>
      <c r="W760" s="228"/>
      <c r="X760" s="228"/>
      <c r="Y760" s="228"/>
      <c r="Z760" s="228"/>
      <c r="AA760" s="228"/>
      <c r="AB760" s="228"/>
    </row>
    <row r="761" ht="12.75" customHeight="1">
      <c r="A761" s="228"/>
      <c r="B761" s="228"/>
      <c r="C761" s="228"/>
      <c r="D761" s="228"/>
      <c r="E761" s="228"/>
      <c r="F761" s="228"/>
      <c r="G761" s="228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  <c r="V761" s="228"/>
      <c r="W761" s="228"/>
      <c r="X761" s="228"/>
      <c r="Y761" s="228"/>
      <c r="Z761" s="228"/>
      <c r="AA761" s="228"/>
      <c r="AB761" s="228"/>
    </row>
    <row r="762" ht="12.75" customHeight="1">
      <c r="A762" s="228"/>
      <c r="B762" s="228"/>
      <c r="C762" s="228"/>
      <c r="D762" s="228"/>
      <c r="E762" s="228"/>
      <c r="F762" s="228"/>
      <c r="G762" s="228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  <c r="V762" s="228"/>
      <c r="W762" s="228"/>
      <c r="X762" s="228"/>
      <c r="Y762" s="228"/>
      <c r="Z762" s="228"/>
      <c r="AA762" s="228"/>
      <c r="AB762" s="228"/>
    </row>
    <row r="763" ht="12.75" customHeight="1">
      <c r="A763" s="228"/>
      <c r="B763" s="228"/>
      <c r="C763" s="228"/>
      <c r="D763" s="228"/>
      <c r="E763" s="228"/>
      <c r="F763" s="228"/>
      <c r="G763" s="228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  <c r="V763" s="228"/>
      <c r="W763" s="228"/>
      <c r="X763" s="228"/>
      <c r="Y763" s="228"/>
      <c r="Z763" s="228"/>
      <c r="AA763" s="228"/>
      <c r="AB763" s="228"/>
    </row>
    <row r="764" ht="12.75" customHeight="1">
      <c r="A764" s="228"/>
      <c r="B764" s="228"/>
      <c r="C764" s="228"/>
      <c r="D764" s="228"/>
      <c r="E764" s="228"/>
      <c r="F764" s="228"/>
      <c r="G764" s="228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  <c r="V764" s="228"/>
      <c r="W764" s="228"/>
      <c r="X764" s="228"/>
      <c r="Y764" s="228"/>
      <c r="Z764" s="228"/>
      <c r="AA764" s="228"/>
      <c r="AB764" s="228"/>
    </row>
    <row r="765" ht="12.75" customHeight="1">
      <c r="A765" s="228"/>
      <c r="B765" s="228"/>
      <c r="C765" s="228"/>
      <c r="D765" s="228"/>
      <c r="E765" s="228"/>
      <c r="F765" s="228"/>
      <c r="G765" s="228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  <c r="V765" s="228"/>
      <c r="W765" s="228"/>
      <c r="X765" s="228"/>
      <c r="Y765" s="228"/>
      <c r="Z765" s="228"/>
      <c r="AA765" s="228"/>
      <c r="AB765" s="228"/>
    </row>
    <row r="766" ht="12.75" customHeight="1">
      <c r="A766" s="228"/>
      <c r="B766" s="228"/>
      <c r="C766" s="228"/>
      <c r="D766" s="228"/>
      <c r="E766" s="228"/>
      <c r="F766" s="228"/>
      <c r="G766" s="228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  <c r="V766" s="228"/>
      <c r="W766" s="228"/>
      <c r="X766" s="228"/>
      <c r="Y766" s="228"/>
      <c r="Z766" s="228"/>
      <c r="AA766" s="228"/>
      <c r="AB766" s="228"/>
    </row>
    <row r="767" ht="12.75" customHeight="1">
      <c r="A767" s="228"/>
      <c r="B767" s="228"/>
      <c r="C767" s="228"/>
      <c r="D767" s="228"/>
      <c r="E767" s="228"/>
      <c r="F767" s="228"/>
      <c r="G767" s="228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  <c r="V767" s="228"/>
      <c r="W767" s="228"/>
      <c r="X767" s="228"/>
      <c r="Y767" s="228"/>
      <c r="Z767" s="228"/>
      <c r="AA767" s="228"/>
      <c r="AB767" s="228"/>
    </row>
    <row r="768" ht="12.75" customHeight="1">
      <c r="A768" s="228"/>
      <c r="B768" s="228"/>
      <c r="C768" s="228"/>
      <c r="D768" s="228"/>
      <c r="E768" s="228"/>
      <c r="F768" s="228"/>
      <c r="G768" s="228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  <c r="V768" s="228"/>
      <c r="W768" s="228"/>
      <c r="X768" s="228"/>
      <c r="Y768" s="228"/>
      <c r="Z768" s="228"/>
      <c r="AA768" s="228"/>
      <c r="AB768" s="228"/>
    </row>
    <row r="769" ht="12.75" customHeight="1">
      <c r="A769" s="228"/>
      <c r="B769" s="228"/>
      <c r="C769" s="228"/>
      <c r="D769" s="228"/>
      <c r="E769" s="228"/>
      <c r="F769" s="228"/>
      <c r="G769" s="228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  <c r="V769" s="228"/>
      <c r="W769" s="228"/>
      <c r="X769" s="228"/>
      <c r="Y769" s="228"/>
      <c r="Z769" s="228"/>
      <c r="AA769" s="228"/>
      <c r="AB769" s="228"/>
    </row>
    <row r="770" ht="12.75" customHeight="1">
      <c r="A770" s="228"/>
      <c r="B770" s="228"/>
      <c r="C770" s="228"/>
      <c r="D770" s="228"/>
      <c r="E770" s="228"/>
      <c r="F770" s="228"/>
      <c r="G770" s="228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  <c r="V770" s="228"/>
      <c r="W770" s="228"/>
      <c r="X770" s="228"/>
      <c r="Y770" s="228"/>
      <c r="Z770" s="228"/>
      <c r="AA770" s="228"/>
      <c r="AB770" s="228"/>
    </row>
    <row r="771" ht="12.75" customHeight="1">
      <c r="A771" s="228"/>
      <c r="B771" s="228"/>
      <c r="C771" s="228"/>
      <c r="D771" s="228"/>
      <c r="E771" s="228"/>
      <c r="F771" s="228"/>
      <c r="G771" s="228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  <c r="V771" s="228"/>
      <c r="W771" s="228"/>
      <c r="X771" s="228"/>
      <c r="Y771" s="228"/>
      <c r="Z771" s="228"/>
      <c r="AA771" s="228"/>
      <c r="AB771" s="228"/>
    </row>
    <row r="772" ht="12.75" customHeight="1">
      <c r="A772" s="228"/>
      <c r="B772" s="228"/>
      <c r="C772" s="228"/>
      <c r="D772" s="228"/>
      <c r="E772" s="228"/>
      <c r="F772" s="228"/>
      <c r="G772" s="228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  <c r="V772" s="228"/>
      <c r="W772" s="228"/>
      <c r="X772" s="228"/>
      <c r="Y772" s="228"/>
      <c r="Z772" s="228"/>
      <c r="AA772" s="228"/>
      <c r="AB772" s="228"/>
    </row>
    <row r="773" ht="12.75" customHeight="1">
      <c r="A773" s="228"/>
      <c r="B773" s="228"/>
      <c r="C773" s="228"/>
      <c r="D773" s="228"/>
      <c r="E773" s="228"/>
      <c r="F773" s="228"/>
      <c r="G773" s="228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  <c r="V773" s="228"/>
      <c r="W773" s="228"/>
      <c r="X773" s="228"/>
      <c r="Y773" s="228"/>
      <c r="Z773" s="228"/>
      <c r="AA773" s="228"/>
      <c r="AB773" s="228"/>
    </row>
    <row r="774" ht="12.75" customHeight="1">
      <c r="A774" s="228"/>
      <c r="B774" s="228"/>
      <c r="C774" s="228"/>
      <c r="D774" s="228"/>
      <c r="E774" s="228"/>
      <c r="F774" s="228"/>
      <c r="G774" s="228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  <c r="V774" s="228"/>
      <c r="W774" s="228"/>
      <c r="X774" s="228"/>
      <c r="Y774" s="228"/>
      <c r="Z774" s="228"/>
      <c r="AA774" s="228"/>
      <c r="AB774" s="228"/>
    </row>
    <row r="775" ht="12.75" customHeight="1">
      <c r="A775" s="228"/>
      <c r="B775" s="228"/>
      <c r="C775" s="228"/>
      <c r="D775" s="228"/>
      <c r="E775" s="228"/>
      <c r="F775" s="228"/>
      <c r="G775" s="228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  <c r="V775" s="228"/>
      <c r="W775" s="228"/>
      <c r="X775" s="228"/>
      <c r="Y775" s="228"/>
      <c r="Z775" s="228"/>
      <c r="AA775" s="228"/>
      <c r="AB775" s="228"/>
    </row>
    <row r="776" ht="12.75" customHeight="1">
      <c r="A776" s="228"/>
      <c r="B776" s="228"/>
      <c r="C776" s="228"/>
      <c r="D776" s="228"/>
      <c r="E776" s="228"/>
      <c r="F776" s="228"/>
      <c r="G776" s="228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  <c r="V776" s="228"/>
      <c r="W776" s="228"/>
      <c r="X776" s="228"/>
      <c r="Y776" s="228"/>
      <c r="Z776" s="228"/>
      <c r="AA776" s="228"/>
      <c r="AB776" s="228"/>
    </row>
    <row r="777" ht="12.75" customHeight="1">
      <c r="A777" s="228"/>
      <c r="B777" s="228"/>
      <c r="C777" s="228"/>
      <c r="D777" s="228"/>
      <c r="E777" s="228"/>
      <c r="F777" s="228"/>
      <c r="G777" s="228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  <c r="V777" s="228"/>
      <c r="W777" s="228"/>
      <c r="X777" s="228"/>
      <c r="Y777" s="228"/>
      <c r="Z777" s="228"/>
      <c r="AA777" s="228"/>
      <c r="AB777" s="228"/>
    </row>
    <row r="778" ht="12.75" customHeight="1">
      <c r="A778" s="228"/>
      <c r="B778" s="228"/>
      <c r="C778" s="228"/>
      <c r="D778" s="228"/>
      <c r="E778" s="228"/>
      <c r="F778" s="228"/>
      <c r="G778" s="228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  <c r="V778" s="228"/>
      <c r="W778" s="228"/>
      <c r="X778" s="228"/>
      <c r="Y778" s="228"/>
      <c r="Z778" s="228"/>
      <c r="AA778" s="228"/>
      <c r="AB778" s="228"/>
    </row>
    <row r="779" ht="12.75" customHeight="1">
      <c r="A779" s="228"/>
      <c r="B779" s="228"/>
      <c r="C779" s="228"/>
      <c r="D779" s="228"/>
      <c r="E779" s="228"/>
      <c r="F779" s="228"/>
      <c r="G779" s="228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  <c r="V779" s="228"/>
      <c r="W779" s="228"/>
      <c r="X779" s="228"/>
      <c r="Y779" s="228"/>
      <c r="Z779" s="228"/>
      <c r="AA779" s="228"/>
      <c r="AB779" s="228"/>
    </row>
    <row r="780" ht="12.75" customHeight="1">
      <c r="A780" s="228"/>
      <c r="B780" s="228"/>
      <c r="C780" s="228"/>
      <c r="D780" s="228"/>
      <c r="E780" s="228"/>
      <c r="F780" s="228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  <c r="V780" s="228"/>
      <c r="W780" s="228"/>
      <c r="X780" s="228"/>
      <c r="Y780" s="228"/>
      <c r="Z780" s="228"/>
      <c r="AA780" s="228"/>
      <c r="AB780" s="228"/>
    </row>
    <row r="781" ht="12.75" customHeight="1">
      <c r="A781" s="228"/>
      <c r="B781" s="228"/>
      <c r="C781" s="228"/>
      <c r="D781" s="228"/>
      <c r="E781" s="228"/>
      <c r="F781" s="228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  <c r="V781" s="228"/>
      <c r="W781" s="228"/>
      <c r="X781" s="228"/>
      <c r="Y781" s="228"/>
      <c r="Z781" s="228"/>
      <c r="AA781" s="228"/>
      <c r="AB781" s="228"/>
    </row>
    <row r="782" ht="12.75" customHeight="1">
      <c r="A782" s="228"/>
      <c r="B782" s="228"/>
      <c r="C782" s="228"/>
      <c r="D782" s="228"/>
      <c r="E782" s="228"/>
      <c r="F782" s="228"/>
      <c r="G782" s="228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  <c r="V782" s="228"/>
      <c r="W782" s="228"/>
      <c r="X782" s="228"/>
      <c r="Y782" s="228"/>
      <c r="Z782" s="228"/>
      <c r="AA782" s="228"/>
      <c r="AB782" s="228"/>
    </row>
    <row r="783" ht="12.75" customHeight="1">
      <c r="A783" s="228"/>
      <c r="B783" s="228"/>
      <c r="C783" s="228"/>
      <c r="D783" s="228"/>
      <c r="E783" s="228"/>
      <c r="F783" s="228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  <c r="V783" s="228"/>
      <c r="W783" s="228"/>
      <c r="X783" s="228"/>
      <c r="Y783" s="228"/>
      <c r="Z783" s="228"/>
      <c r="AA783" s="228"/>
      <c r="AB783" s="228"/>
    </row>
    <row r="784" ht="12.75" customHeight="1">
      <c r="A784" s="228"/>
      <c r="B784" s="228"/>
      <c r="C784" s="228"/>
      <c r="D784" s="228"/>
      <c r="E784" s="228"/>
      <c r="F784" s="228"/>
      <c r="G784" s="228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  <c r="V784" s="228"/>
      <c r="W784" s="228"/>
      <c r="X784" s="228"/>
      <c r="Y784" s="228"/>
      <c r="Z784" s="228"/>
      <c r="AA784" s="228"/>
      <c r="AB784" s="228"/>
    </row>
    <row r="785" ht="12.75" customHeight="1">
      <c r="A785" s="228"/>
      <c r="B785" s="228"/>
      <c r="C785" s="228"/>
      <c r="D785" s="228"/>
      <c r="E785" s="228"/>
      <c r="F785" s="228"/>
      <c r="G785" s="228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  <c r="V785" s="228"/>
      <c r="W785" s="228"/>
      <c r="X785" s="228"/>
      <c r="Y785" s="228"/>
      <c r="Z785" s="228"/>
      <c r="AA785" s="228"/>
      <c r="AB785" s="228"/>
    </row>
    <row r="786" ht="12.75" customHeight="1">
      <c r="A786" s="228"/>
      <c r="B786" s="228"/>
      <c r="C786" s="228"/>
      <c r="D786" s="228"/>
      <c r="E786" s="228"/>
      <c r="F786" s="228"/>
      <c r="G786" s="228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  <c r="V786" s="228"/>
      <c r="W786" s="228"/>
      <c r="X786" s="228"/>
      <c r="Y786" s="228"/>
      <c r="Z786" s="228"/>
      <c r="AA786" s="228"/>
      <c r="AB786" s="228"/>
    </row>
    <row r="787" ht="12.75" customHeight="1">
      <c r="A787" s="228"/>
      <c r="B787" s="228"/>
      <c r="C787" s="228"/>
      <c r="D787" s="228"/>
      <c r="E787" s="228"/>
      <c r="F787" s="228"/>
      <c r="G787" s="228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  <c r="V787" s="228"/>
      <c r="W787" s="228"/>
      <c r="X787" s="228"/>
      <c r="Y787" s="228"/>
      <c r="Z787" s="228"/>
      <c r="AA787" s="228"/>
      <c r="AB787" s="228"/>
    </row>
    <row r="788" ht="12.75" customHeight="1">
      <c r="A788" s="228"/>
      <c r="B788" s="228"/>
      <c r="C788" s="228"/>
      <c r="D788" s="228"/>
      <c r="E788" s="228"/>
      <c r="F788" s="228"/>
      <c r="G788" s="228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  <c r="V788" s="228"/>
      <c r="W788" s="228"/>
      <c r="X788" s="228"/>
      <c r="Y788" s="228"/>
      <c r="Z788" s="228"/>
      <c r="AA788" s="228"/>
      <c r="AB788" s="228"/>
    </row>
    <row r="789" ht="12.75" customHeight="1">
      <c r="A789" s="228"/>
      <c r="B789" s="228"/>
      <c r="C789" s="228"/>
      <c r="D789" s="228"/>
      <c r="E789" s="228"/>
      <c r="F789" s="228"/>
      <c r="G789" s="228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  <c r="V789" s="228"/>
      <c r="W789" s="228"/>
      <c r="X789" s="228"/>
      <c r="Y789" s="228"/>
      <c r="Z789" s="228"/>
      <c r="AA789" s="228"/>
      <c r="AB789" s="228"/>
    </row>
    <row r="790" ht="12.75" customHeight="1">
      <c r="A790" s="228"/>
      <c r="B790" s="228"/>
      <c r="C790" s="228"/>
      <c r="D790" s="228"/>
      <c r="E790" s="228"/>
      <c r="F790" s="228"/>
      <c r="G790" s="228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  <c r="V790" s="228"/>
      <c r="W790" s="228"/>
      <c r="X790" s="228"/>
      <c r="Y790" s="228"/>
      <c r="Z790" s="228"/>
      <c r="AA790" s="228"/>
      <c r="AB790" s="228"/>
    </row>
    <row r="791" ht="12.75" customHeight="1">
      <c r="A791" s="228"/>
      <c r="B791" s="228"/>
      <c r="C791" s="228"/>
      <c r="D791" s="228"/>
      <c r="E791" s="228"/>
      <c r="F791" s="228"/>
      <c r="G791" s="228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  <c r="V791" s="228"/>
      <c r="W791" s="228"/>
      <c r="X791" s="228"/>
      <c r="Y791" s="228"/>
      <c r="Z791" s="228"/>
      <c r="AA791" s="228"/>
      <c r="AB791" s="228"/>
    </row>
    <row r="792" ht="12.75" customHeight="1">
      <c r="A792" s="228"/>
      <c r="B792" s="228"/>
      <c r="C792" s="228"/>
      <c r="D792" s="228"/>
      <c r="E792" s="228"/>
      <c r="F792" s="228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  <c r="V792" s="228"/>
      <c r="W792" s="228"/>
      <c r="X792" s="228"/>
      <c r="Y792" s="228"/>
      <c r="Z792" s="228"/>
      <c r="AA792" s="228"/>
      <c r="AB792" s="228"/>
    </row>
    <row r="793" ht="12.75" customHeight="1">
      <c r="A793" s="228"/>
      <c r="B793" s="228"/>
      <c r="C793" s="228"/>
      <c r="D793" s="228"/>
      <c r="E793" s="228"/>
      <c r="F793" s="228"/>
      <c r="G793" s="228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  <c r="V793" s="228"/>
      <c r="W793" s="228"/>
      <c r="X793" s="228"/>
      <c r="Y793" s="228"/>
      <c r="Z793" s="228"/>
      <c r="AA793" s="228"/>
      <c r="AB793" s="228"/>
    </row>
    <row r="794" ht="12.75" customHeight="1">
      <c r="A794" s="228"/>
      <c r="B794" s="228"/>
      <c r="C794" s="228"/>
      <c r="D794" s="228"/>
      <c r="E794" s="228"/>
      <c r="F794" s="228"/>
      <c r="G794" s="228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  <c r="V794" s="228"/>
      <c r="W794" s="228"/>
      <c r="X794" s="228"/>
      <c r="Y794" s="228"/>
      <c r="Z794" s="228"/>
      <c r="AA794" s="228"/>
      <c r="AB794" s="228"/>
    </row>
    <row r="795" ht="12.75" customHeight="1">
      <c r="A795" s="228"/>
      <c r="B795" s="228"/>
      <c r="C795" s="228"/>
      <c r="D795" s="228"/>
      <c r="E795" s="228"/>
      <c r="F795" s="228"/>
      <c r="G795" s="228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  <c r="V795" s="228"/>
      <c r="W795" s="228"/>
      <c r="X795" s="228"/>
      <c r="Y795" s="228"/>
      <c r="Z795" s="228"/>
      <c r="AA795" s="228"/>
      <c r="AB795" s="228"/>
    </row>
    <row r="796" ht="12.75" customHeight="1">
      <c r="A796" s="228"/>
      <c r="B796" s="228"/>
      <c r="C796" s="228"/>
      <c r="D796" s="228"/>
      <c r="E796" s="228"/>
      <c r="F796" s="228"/>
      <c r="G796" s="228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  <c r="V796" s="228"/>
      <c r="W796" s="228"/>
      <c r="X796" s="228"/>
      <c r="Y796" s="228"/>
      <c r="Z796" s="228"/>
      <c r="AA796" s="228"/>
      <c r="AB796" s="228"/>
    </row>
    <row r="797" ht="12.75" customHeight="1">
      <c r="A797" s="228"/>
      <c r="B797" s="228"/>
      <c r="C797" s="228"/>
      <c r="D797" s="228"/>
      <c r="E797" s="228"/>
      <c r="F797" s="228"/>
      <c r="G797" s="228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  <c r="V797" s="228"/>
      <c r="W797" s="228"/>
      <c r="X797" s="228"/>
      <c r="Y797" s="228"/>
      <c r="Z797" s="228"/>
      <c r="AA797" s="228"/>
      <c r="AB797" s="228"/>
    </row>
    <row r="798" ht="12.75" customHeight="1">
      <c r="A798" s="228"/>
      <c r="B798" s="228"/>
      <c r="C798" s="228"/>
      <c r="D798" s="228"/>
      <c r="E798" s="228"/>
      <c r="F798" s="228"/>
      <c r="G798" s="228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  <c r="V798" s="228"/>
      <c r="W798" s="228"/>
      <c r="X798" s="228"/>
      <c r="Y798" s="228"/>
      <c r="Z798" s="228"/>
      <c r="AA798" s="228"/>
      <c r="AB798" s="228"/>
    </row>
    <row r="799" ht="12.75" customHeight="1">
      <c r="A799" s="228"/>
      <c r="B799" s="228"/>
      <c r="C799" s="228"/>
      <c r="D799" s="228"/>
      <c r="E799" s="228"/>
      <c r="F799" s="228"/>
      <c r="G799" s="228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  <c r="V799" s="228"/>
      <c r="W799" s="228"/>
      <c r="X799" s="228"/>
      <c r="Y799" s="228"/>
      <c r="Z799" s="228"/>
      <c r="AA799" s="228"/>
      <c r="AB799" s="228"/>
    </row>
    <row r="800" ht="12.75" customHeight="1">
      <c r="A800" s="228"/>
      <c r="B800" s="228"/>
      <c r="C800" s="228"/>
      <c r="D800" s="228"/>
      <c r="E800" s="228"/>
      <c r="F800" s="228"/>
      <c r="G800" s="228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  <c r="V800" s="228"/>
      <c r="W800" s="228"/>
      <c r="X800" s="228"/>
      <c r="Y800" s="228"/>
      <c r="Z800" s="228"/>
      <c r="AA800" s="228"/>
      <c r="AB800" s="228"/>
    </row>
    <row r="801" ht="12.75" customHeight="1">
      <c r="A801" s="228"/>
      <c r="B801" s="228"/>
      <c r="C801" s="228"/>
      <c r="D801" s="228"/>
      <c r="E801" s="228"/>
      <c r="F801" s="228"/>
      <c r="G801" s="228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  <c r="V801" s="228"/>
      <c r="W801" s="228"/>
      <c r="X801" s="228"/>
      <c r="Y801" s="228"/>
      <c r="Z801" s="228"/>
      <c r="AA801" s="228"/>
      <c r="AB801" s="228"/>
    </row>
    <row r="802" ht="12.75" customHeight="1">
      <c r="A802" s="228"/>
      <c r="B802" s="228"/>
      <c r="C802" s="228"/>
      <c r="D802" s="228"/>
      <c r="E802" s="228"/>
      <c r="F802" s="228"/>
      <c r="G802" s="228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  <c r="V802" s="228"/>
      <c r="W802" s="228"/>
      <c r="X802" s="228"/>
      <c r="Y802" s="228"/>
      <c r="Z802" s="228"/>
      <c r="AA802" s="228"/>
      <c r="AB802" s="228"/>
    </row>
    <row r="803" ht="12.75" customHeight="1">
      <c r="A803" s="228"/>
      <c r="B803" s="228"/>
      <c r="C803" s="228"/>
      <c r="D803" s="228"/>
      <c r="E803" s="228"/>
      <c r="F803" s="228"/>
      <c r="G803" s="228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  <c r="V803" s="228"/>
      <c r="W803" s="228"/>
      <c r="X803" s="228"/>
      <c r="Y803" s="228"/>
      <c r="Z803" s="228"/>
      <c r="AA803" s="228"/>
      <c r="AB803" s="228"/>
    </row>
    <row r="804" ht="12.75" customHeight="1">
      <c r="A804" s="228"/>
      <c r="B804" s="228"/>
      <c r="C804" s="228"/>
      <c r="D804" s="228"/>
      <c r="E804" s="228"/>
      <c r="F804" s="228"/>
      <c r="G804" s="228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  <c r="V804" s="228"/>
      <c r="W804" s="228"/>
      <c r="X804" s="228"/>
      <c r="Y804" s="228"/>
      <c r="Z804" s="228"/>
      <c r="AA804" s="228"/>
      <c r="AB804" s="228"/>
    </row>
    <row r="805" ht="12.75" customHeight="1">
      <c r="A805" s="228"/>
      <c r="B805" s="228"/>
      <c r="C805" s="228"/>
      <c r="D805" s="228"/>
      <c r="E805" s="228"/>
      <c r="F805" s="228"/>
      <c r="G805" s="228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  <c r="V805" s="228"/>
      <c r="W805" s="228"/>
      <c r="X805" s="228"/>
      <c r="Y805" s="228"/>
      <c r="Z805" s="228"/>
      <c r="AA805" s="228"/>
      <c r="AB805" s="228"/>
    </row>
    <row r="806" ht="12.75" customHeight="1">
      <c r="A806" s="228"/>
      <c r="B806" s="228"/>
      <c r="C806" s="228"/>
      <c r="D806" s="228"/>
      <c r="E806" s="228"/>
      <c r="F806" s="228"/>
      <c r="G806" s="228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  <c r="V806" s="228"/>
      <c r="W806" s="228"/>
      <c r="X806" s="228"/>
      <c r="Y806" s="228"/>
      <c r="Z806" s="228"/>
      <c r="AA806" s="228"/>
      <c r="AB806" s="228"/>
    </row>
    <row r="807" ht="12.75" customHeight="1">
      <c r="A807" s="228"/>
      <c r="B807" s="228"/>
      <c r="C807" s="228"/>
      <c r="D807" s="228"/>
      <c r="E807" s="228"/>
      <c r="F807" s="228"/>
      <c r="G807" s="228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  <c r="V807" s="228"/>
      <c r="W807" s="228"/>
      <c r="X807" s="228"/>
      <c r="Y807" s="228"/>
      <c r="Z807" s="228"/>
      <c r="AA807" s="228"/>
      <c r="AB807" s="228"/>
    </row>
    <row r="808" ht="12.75" customHeight="1">
      <c r="A808" s="228"/>
      <c r="B808" s="228"/>
      <c r="C808" s="228"/>
      <c r="D808" s="228"/>
      <c r="E808" s="228"/>
      <c r="F808" s="228"/>
      <c r="G808" s="228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  <c r="V808" s="228"/>
      <c r="W808" s="228"/>
      <c r="X808" s="228"/>
      <c r="Y808" s="228"/>
      <c r="Z808" s="228"/>
      <c r="AA808" s="228"/>
      <c r="AB808" s="228"/>
    </row>
    <row r="809" ht="12.75" customHeight="1">
      <c r="A809" s="228"/>
      <c r="B809" s="228"/>
      <c r="C809" s="228"/>
      <c r="D809" s="228"/>
      <c r="E809" s="228"/>
      <c r="F809" s="228"/>
      <c r="G809" s="228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  <c r="V809" s="228"/>
      <c r="W809" s="228"/>
      <c r="X809" s="228"/>
      <c r="Y809" s="228"/>
      <c r="Z809" s="228"/>
      <c r="AA809" s="228"/>
      <c r="AB809" s="228"/>
    </row>
    <row r="810" ht="12.75" customHeight="1">
      <c r="A810" s="228"/>
      <c r="B810" s="228"/>
      <c r="C810" s="228"/>
      <c r="D810" s="228"/>
      <c r="E810" s="228"/>
      <c r="F810" s="228"/>
      <c r="G810" s="228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  <c r="V810" s="228"/>
      <c r="W810" s="228"/>
      <c r="X810" s="228"/>
      <c r="Y810" s="228"/>
      <c r="Z810" s="228"/>
      <c r="AA810" s="228"/>
      <c r="AB810" s="228"/>
    </row>
    <row r="811" ht="12.75" customHeight="1">
      <c r="A811" s="228"/>
      <c r="B811" s="228"/>
      <c r="C811" s="228"/>
      <c r="D811" s="228"/>
      <c r="E811" s="228"/>
      <c r="F811" s="228"/>
      <c r="G811" s="228"/>
      <c r="H811" s="228"/>
      <c r="I811" s="228"/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  <c r="V811" s="228"/>
      <c r="W811" s="228"/>
      <c r="X811" s="228"/>
      <c r="Y811" s="228"/>
      <c r="Z811" s="228"/>
      <c r="AA811" s="228"/>
      <c r="AB811" s="228"/>
    </row>
    <row r="812" ht="12.75" customHeight="1">
      <c r="A812" s="228"/>
      <c r="B812" s="228"/>
      <c r="C812" s="228"/>
      <c r="D812" s="228"/>
      <c r="E812" s="228"/>
      <c r="F812" s="228"/>
      <c r="G812" s="228"/>
      <c r="H812" s="228"/>
      <c r="I812" s="228"/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  <c r="V812" s="228"/>
      <c r="W812" s="228"/>
      <c r="X812" s="228"/>
      <c r="Y812" s="228"/>
      <c r="Z812" s="228"/>
      <c r="AA812" s="228"/>
      <c r="AB812" s="228"/>
    </row>
    <row r="813" ht="12.75" customHeight="1">
      <c r="A813" s="228"/>
      <c r="B813" s="228"/>
      <c r="C813" s="228"/>
      <c r="D813" s="228"/>
      <c r="E813" s="228"/>
      <c r="F813" s="228"/>
      <c r="G813" s="228"/>
      <c r="H813" s="228"/>
      <c r="I813" s="228"/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  <c r="V813" s="228"/>
      <c r="W813" s="228"/>
      <c r="X813" s="228"/>
      <c r="Y813" s="228"/>
      <c r="Z813" s="228"/>
      <c r="AA813" s="228"/>
      <c r="AB813" s="228"/>
    </row>
    <row r="814" ht="12.75" customHeight="1">
      <c r="A814" s="228"/>
      <c r="B814" s="228"/>
      <c r="C814" s="228"/>
      <c r="D814" s="228"/>
      <c r="E814" s="228"/>
      <c r="F814" s="228"/>
      <c r="G814" s="228"/>
      <c r="H814" s="228"/>
      <c r="I814" s="228"/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  <c r="V814" s="228"/>
      <c r="W814" s="228"/>
      <c r="X814" s="228"/>
      <c r="Y814" s="228"/>
      <c r="Z814" s="228"/>
      <c r="AA814" s="228"/>
      <c r="AB814" s="228"/>
    </row>
    <row r="815" ht="12.75" customHeight="1">
      <c r="A815" s="228"/>
      <c r="B815" s="228"/>
      <c r="C815" s="228"/>
      <c r="D815" s="228"/>
      <c r="E815" s="228"/>
      <c r="F815" s="228"/>
      <c r="G815" s="228"/>
      <c r="H815" s="228"/>
      <c r="I815" s="228"/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  <c r="V815" s="228"/>
      <c r="W815" s="228"/>
      <c r="X815" s="228"/>
      <c r="Y815" s="228"/>
      <c r="Z815" s="228"/>
      <c r="AA815" s="228"/>
      <c r="AB815" s="228"/>
    </row>
    <row r="816" ht="12.75" customHeight="1">
      <c r="A816" s="228"/>
      <c r="B816" s="228"/>
      <c r="C816" s="228"/>
      <c r="D816" s="228"/>
      <c r="E816" s="228"/>
      <c r="F816" s="228"/>
      <c r="G816" s="228"/>
      <c r="H816" s="228"/>
      <c r="I816" s="228"/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  <c r="V816" s="228"/>
      <c r="W816" s="228"/>
      <c r="X816" s="228"/>
      <c r="Y816" s="228"/>
      <c r="Z816" s="228"/>
      <c r="AA816" s="228"/>
      <c r="AB816" s="228"/>
    </row>
    <row r="817" ht="12.75" customHeight="1">
      <c r="A817" s="228"/>
      <c r="B817" s="228"/>
      <c r="C817" s="228"/>
      <c r="D817" s="228"/>
      <c r="E817" s="228"/>
      <c r="F817" s="228"/>
      <c r="G817" s="228"/>
      <c r="H817" s="228"/>
      <c r="I817" s="228"/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  <c r="V817" s="228"/>
      <c r="W817" s="228"/>
      <c r="X817" s="228"/>
      <c r="Y817" s="228"/>
      <c r="Z817" s="228"/>
      <c r="AA817" s="228"/>
      <c r="AB817" s="228"/>
    </row>
    <row r="818" ht="12.75" customHeight="1">
      <c r="A818" s="228"/>
      <c r="B818" s="228"/>
      <c r="C818" s="228"/>
      <c r="D818" s="228"/>
      <c r="E818" s="228"/>
      <c r="F818" s="228"/>
      <c r="G818" s="228"/>
      <c r="H818" s="228"/>
      <c r="I818" s="228"/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  <c r="V818" s="228"/>
      <c r="W818" s="228"/>
      <c r="X818" s="228"/>
      <c r="Y818" s="228"/>
      <c r="Z818" s="228"/>
      <c r="AA818" s="228"/>
      <c r="AB818" s="228"/>
    </row>
    <row r="819" ht="12.75" customHeight="1">
      <c r="A819" s="228"/>
      <c r="B819" s="228"/>
      <c r="C819" s="228"/>
      <c r="D819" s="228"/>
      <c r="E819" s="228"/>
      <c r="F819" s="228"/>
      <c r="G819" s="228"/>
      <c r="H819" s="228"/>
      <c r="I819" s="228"/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  <c r="V819" s="228"/>
      <c r="W819" s="228"/>
      <c r="X819" s="228"/>
      <c r="Y819" s="228"/>
      <c r="Z819" s="228"/>
      <c r="AA819" s="228"/>
      <c r="AB819" s="228"/>
    </row>
    <row r="820" ht="12.75" customHeight="1">
      <c r="A820" s="228"/>
      <c r="B820" s="228"/>
      <c r="C820" s="228"/>
      <c r="D820" s="228"/>
      <c r="E820" s="228"/>
      <c r="F820" s="228"/>
      <c r="G820" s="228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  <c r="V820" s="228"/>
      <c r="W820" s="228"/>
      <c r="X820" s="228"/>
      <c r="Y820" s="228"/>
      <c r="Z820" s="228"/>
      <c r="AA820" s="228"/>
      <c r="AB820" s="228"/>
    </row>
    <row r="821" ht="12.75" customHeight="1">
      <c r="A821" s="228"/>
      <c r="B821" s="228"/>
      <c r="C821" s="228"/>
      <c r="D821" s="228"/>
      <c r="E821" s="228"/>
      <c r="F821" s="228"/>
      <c r="G821" s="228"/>
      <c r="H821" s="228"/>
      <c r="I821" s="228"/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  <c r="V821" s="228"/>
      <c r="W821" s="228"/>
      <c r="X821" s="228"/>
      <c r="Y821" s="228"/>
      <c r="Z821" s="228"/>
      <c r="AA821" s="228"/>
      <c r="AB821" s="228"/>
    </row>
    <row r="822" ht="12.75" customHeight="1">
      <c r="A822" s="228"/>
      <c r="B822" s="228"/>
      <c r="C822" s="228"/>
      <c r="D822" s="228"/>
      <c r="E822" s="228"/>
      <c r="F822" s="228"/>
      <c r="G822" s="228"/>
      <c r="H822" s="228"/>
      <c r="I822" s="228"/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  <c r="V822" s="228"/>
      <c r="W822" s="228"/>
      <c r="X822" s="228"/>
      <c r="Y822" s="228"/>
      <c r="Z822" s="228"/>
      <c r="AA822" s="228"/>
      <c r="AB822" s="228"/>
    </row>
    <row r="823" ht="12.75" customHeight="1">
      <c r="A823" s="228"/>
      <c r="B823" s="228"/>
      <c r="C823" s="228"/>
      <c r="D823" s="228"/>
      <c r="E823" s="228"/>
      <c r="F823" s="228"/>
      <c r="G823" s="228"/>
      <c r="H823" s="228"/>
      <c r="I823" s="228"/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  <c r="V823" s="228"/>
      <c r="W823" s="228"/>
      <c r="X823" s="228"/>
      <c r="Y823" s="228"/>
      <c r="Z823" s="228"/>
      <c r="AA823" s="228"/>
      <c r="AB823" s="228"/>
    </row>
    <row r="824" ht="12.75" customHeight="1">
      <c r="A824" s="228"/>
      <c r="B824" s="228"/>
      <c r="C824" s="228"/>
      <c r="D824" s="228"/>
      <c r="E824" s="228"/>
      <c r="F824" s="228"/>
      <c r="G824" s="228"/>
      <c r="H824" s="228"/>
      <c r="I824" s="228"/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  <c r="V824" s="228"/>
      <c r="W824" s="228"/>
      <c r="X824" s="228"/>
      <c r="Y824" s="228"/>
      <c r="Z824" s="228"/>
      <c r="AA824" s="228"/>
      <c r="AB824" s="228"/>
    </row>
    <row r="825" ht="12.75" customHeight="1">
      <c r="A825" s="228"/>
      <c r="B825" s="228"/>
      <c r="C825" s="228"/>
      <c r="D825" s="228"/>
      <c r="E825" s="228"/>
      <c r="F825" s="228"/>
      <c r="G825" s="228"/>
      <c r="H825" s="228"/>
      <c r="I825" s="228"/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  <c r="V825" s="228"/>
      <c r="W825" s="228"/>
      <c r="X825" s="228"/>
      <c r="Y825" s="228"/>
      <c r="Z825" s="228"/>
      <c r="AA825" s="228"/>
      <c r="AB825" s="228"/>
    </row>
    <row r="826" ht="12.75" customHeight="1">
      <c r="A826" s="228"/>
      <c r="B826" s="228"/>
      <c r="C826" s="228"/>
      <c r="D826" s="228"/>
      <c r="E826" s="228"/>
      <c r="F826" s="228"/>
      <c r="G826" s="228"/>
      <c r="H826" s="228"/>
      <c r="I826" s="228"/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  <c r="V826" s="228"/>
      <c r="W826" s="228"/>
      <c r="X826" s="228"/>
      <c r="Y826" s="228"/>
      <c r="Z826" s="228"/>
      <c r="AA826" s="228"/>
      <c r="AB826" s="228"/>
    </row>
    <row r="827" ht="12.75" customHeight="1">
      <c r="A827" s="228"/>
      <c r="B827" s="228"/>
      <c r="C827" s="228"/>
      <c r="D827" s="228"/>
      <c r="E827" s="228"/>
      <c r="F827" s="228"/>
      <c r="G827" s="228"/>
      <c r="H827" s="228"/>
      <c r="I827" s="228"/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  <c r="V827" s="228"/>
      <c r="W827" s="228"/>
      <c r="X827" s="228"/>
      <c r="Y827" s="228"/>
      <c r="Z827" s="228"/>
      <c r="AA827" s="228"/>
      <c r="AB827" s="228"/>
    </row>
    <row r="828" ht="12.75" customHeight="1">
      <c r="A828" s="228"/>
      <c r="B828" s="228"/>
      <c r="C828" s="228"/>
      <c r="D828" s="228"/>
      <c r="E828" s="228"/>
      <c r="F828" s="228"/>
      <c r="G828" s="228"/>
      <c r="H828" s="228"/>
      <c r="I828" s="228"/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  <c r="V828" s="228"/>
      <c r="W828" s="228"/>
      <c r="X828" s="228"/>
      <c r="Y828" s="228"/>
      <c r="Z828" s="228"/>
      <c r="AA828" s="228"/>
      <c r="AB828" s="228"/>
    </row>
    <row r="829" ht="12.75" customHeight="1">
      <c r="A829" s="228"/>
      <c r="B829" s="228"/>
      <c r="C829" s="228"/>
      <c r="D829" s="228"/>
      <c r="E829" s="228"/>
      <c r="F829" s="228"/>
      <c r="G829" s="228"/>
      <c r="H829" s="228"/>
      <c r="I829" s="228"/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  <c r="V829" s="228"/>
      <c r="W829" s="228"/>
      <c r="X829" s="228"/>
      <c r="Y829" s="228"/>
      <c r="Z829" s="228"/>
      <c r="AA829" s="228"/>
      <c r="AB829" s="228"/>
    </row>
    <row r="830" ht="12.75" customHeight="1">
      <c r="A830" s="228"/>
      <c r="B830" s="228"/>
      <c r="C830" s="228"/>
      <c r="D830" s="228"/>
      <c r="E830" s="228"/>
      <c r="F830" s="228"/>
      <c r="G830" s="228"/>
      <c r="H830" s="228"/>
      <c r="I830" s="228"/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  <c r="V830" s="228"/>
      <c r="W830" s="228"/>
      <c r="X830" s="228"/>
      <c r="Y830" s="228"/>
      <c r="Z830" s="228"/>
      <c r="AA830" s="228"/>
      <c r="AB830" s="228"/>
    </row>
    <row r="831" ht="12.75" customHeight="1">
      <c r="A831" s="228"/>
      <c r="B831" s="228"/>
      <c r="C831" s="228"/>
      <c r="D831" s="228"/>
      <c r="E831" s="228"/>
      <c r="F831" s="228"/>
      <c r="G831" s="228"/>
      <c r="H831" s="228"/>
      <c r="I831" s="228"/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  <c r="V831" s="228"/>
      <c r="W831" s="228"/>
      <c r="X831" s="228"/>
      <c r="Y831" s="228"/>
      <c r="Z831" s="228"/>
      <c r="AA831" s="228"/>
      <c r="AB831" s="228"/>
    </row>
    <row r="832" ht="12.75" customHeight="1">
      <c r="A832" s="228"/>
      <c r="B832" s="228"/>
      <c r="C832" s="228"/>
      <c r="D832" s="228"/>
      <c r="E832" s="228"/>
      <c r="F832" s="228"/>
      <c r="G832" s="228"/>
      <c r="H832" s="228"/>
      <c r="I832" s="228"/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  <c r="V832" s="228"/>
      <c r="W832" s="228"/>
      <c r="X832" s="228"/>
      <c r="Y832" s="228"/>
      <c r="Z832" s="228"/>
      <c r="AA832" s="228"/>
      <c r="AB832" s="228"/>
    </row>
    <row r="833" ht="12.75" customHeight="1">
      <c r="A833" s="228"/>
      <c r="B833" s="228"/>
      <c r="C833" s="228"/>
      <c r="D833" s="228"/>
      <c r="E833" s="228"/>
      <c r="F833" s="228"/>
      <c r="G833" s="228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  <c r="V833" s="228"/>
      <c r="W833" s="228"/>
      <c r="X833" s="228"/>
      <c r="Y833" s="228"/>
      <c r="Z833" s="228"/>
      <c r="AA833" s="228"/>
      <c r="AB833" s="228"/>
    </row>
    <row r="834" ht="12.75" customHeight="1">
      <c r="A834" s="228"/>
      <c r="B834" s="228"/>
      <c r="C834" s="228"/>
      <c r="D834" s="228"/>
      <c r="E834" s="228"/>
      <c r="F834" s="228"/>
      <c r="G834" s="228"/>
      <c r="H834" s="228"/>
      <c r="I834" s="228"/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  <c r="V834" s="228"/>
      <c r="W834" s="228"/>
      <c r="X834" s="228"/>
      <c r="Y834" s="228"/>
      <c r="Z834" s="228"/>
      <c r="AA834" s="228"/>
      <c r="AB834" s="228"/>
    </row>
    <row r="835" ht="12.75" customHeight="1">
      <c r="A835" s="228"/>
      <c r="B835" s="228"/>
      <c r="C835" s="228"/>
      <c r="D835" s="228"/>
      <c r="E835" s="228"/>
      <c r="F835" s="228"/>
      <c r="G835" s="228"/>
      <c r="H835" s="228"/>
      <c r="I835" s="228"/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  <c r="V835" s="228"/>
      <c r="W835" s="228"/>
      <c r="X835" s="228"/>
      <c r="Y835" s="228"/>
      <c r="Z835" s="228"/>
      <c r="AA835" s="228"/>
      <c r="AB835" s="228"/>
    </row>
    <row r="836" ht="12.75" customHeight="1">
      <c r="A836" s="228"/>
      <c r="B836" s="228"/>
      <c r="C836" s="228"/>
      <c r="D836" s="228"/>
      <c r="E836" s="228"/>
      <c r="F836" s="228"/>
      <c r="G836" s="228"/>
      <c r="H836" s="228"/>
      <c r="I836" s="228"/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  <c r="V836" s="228"/>
      <c r="W836" s="228"/>
      <c r="X836" s="228"/>
      <c r="Y836" s="228"/>
      <c r="Z836" s="228"/>
      <c r="AA836" s="228"/>
      <c r="AB836" s="228"/>
    </row>
  </sheetData>
  <mergeCells count="24">
    <mergeCell ref="H5:J5"/>
    <mergeCell ref="H6:J6"/>
    <mergeCell ref="A1:K1"/>
    <mergeCell ref="A2:K2"/>
    <mergeCell ref="A3:J3"/>
    <mergeCell ref="A4:F4"/>
    <mergeCell ref="H4:J4"/>
    <mergeCell ref="A5:F5"/>
    <mergeCell ref="A6:F6"/>
    <mergeCell ref="A10:F10"/>
    <mergeCell ref="A11:F11"/>
    <mergeCell ref="H11:J11"/>
    <mergeCell ref="A12:F12"/>
    <mergeCell ref="H12:J12"/>
    <mergeCell ref="A13:F13"/>
    <mergeCell ref="H13:J13"/>
    <mergeCell ref="A15:K15"/>
    <mergeCell ref="A7:F7"/>
    <mergeCell ref="H7:J7"/>
    <mergeCell ref="A8:F8"/>
    <mergeCell ref="H8:J8"/>
    <mergeCell ref="A9:F9"/>
    <mergeCell ref="H9:J9"/>
    <mergeCell ref="H10:J10"/>
  </mergeCells>
  <printOptions/>
  <pageMargins bottom="0.7480314960629921" footer="0.0" header="0.0" left="0.7086614173228347" right="0.7086614173228347" top="0.7480314960629921"/>
  <pageSetup fitToHeight="0" paperSize="9"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3.0"/>
    <col customWidth="1" min="3" max="3" width="31.13"/>
    <col customWidth="1" min="4" max="4" width="20.75"/>
    <col customWidth="1" min="5" max="5" width="8.75"/>
    <col customWidth="1" min="6" max="7" width="5.63"/>
    <col customWidth="1" min="8" max="8" width="8.5"/>
    <col customWidth="1" min="9" max="9" width="23.25"/>
    <col customWidth="1" min="10" max="10" width="14.25"/>
    <col customWidth="1" min="11" max="11" width="19.63"/>
    <col customWidth="1" min="12" max="28" width="9.0"/>
  </cols>
  <sheetData>
    <row r="1" ht="14.25" customHeight="1">
      <c r="A1" s="227" t="str">
        <f>"PEMBOBOTAN NILAI ASESMEN "&amp;'Matriks Asesmen'!C2</f>
        <v>PEMBOBOTAN NILAI ASESMEN CPMK B</v>
      </c>
      <c r="B1" s="50"/>
      <c r="C1" s="50"/>
      <c r="D1" s="50"/>
      <c r="E1" s="50"/>
      <c r="F1" s="50"/>
      <c r="G1" s="50"/>
      <c r="H1" s="50"/>
      <c r="I1" s="50"/>
      <c r="J1" s="50"/>
      <c r="K1" s="9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ht="14.25" customHeight="1">
      <c r="A2" s="229" t="str">
        <f>"Isikan bobot nilai tiap Asesmen "&amp;M1&amp;". Jumlah total bobot nilai dari seluruh asesmen harus sama dengan bobot nilai "&amp;M1</f>
        <v>Isikan bobot nilai tiap Asesmen . Jumlah total bobot nilai dari seluruh asesmen harus sama dengan bobot nilai </v>
      </c>
      <c r="B2" s="72"/>
      <c r="C2" s="72"/>
      <c r="D2" s="72"/>
      <c r="E2" s="72"/>
      <c r="F2" s="72"/>
      <c r="G2" s="72"/>
      <c r="H2" s="72"/>
      <c r="I2" s="72"/>
      <c r="J2" s="72"/>
      <c r="K2" s="130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</row>
    <row r="3" ht="12.75" customHeight="1">
      <c r="A3" s="230" t="str">
        <f>"Bobot "&amp;'Matriks Asesmen'!C2&amp;" terhadap total jumlah seluruh CPMK:"</f>
        <v>Bobot CPMK B terhadap total jumlah seluruh CPMK:</v>
      </c>
      <c r="B3" s="72"/>
      <c r="C3" s="72"/>
      <c r="D3" s="72"/>
      <c r="E3" s="72"/>
      <c r="F3" s="72"/>
      <c r="G3" s="72"/>
      <c r="H3" s="72"/>
      <c r="I3" s="72"/>
      <c r="J3" s="37"/>
      <c r="K3" s="231">
        <f>SUM(K4:K8)</f>
        <v>0.35</v>
      </c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</row>
    <row r="4" ht="12.75" customHeight="1">
      <c r="A4" s="230" t="s">
        <v>206</v>
      </c>
      <c r="B4" s="72"/>
      <c r="C4" s="72"/>
      <c r="D4" s="72"/>
      <c r="E4" s="72"/>
      <c r="F4" s="37"/>
      <c r="G4" s="3"/>
      <c r="H4" s="232" t="str">
        <f>'Matriks Asesmen'!A4</f>
        <v>UTS</v>
      </c>
      <c r="I4" s="72"/>
      <c r="J4" s="37"/>
      <c r="K4" s="231">
        <f>'Matriks Asesmen'!C4</f>
        <v>0.15</v>
      </c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</row>
    <row r="5" ht="12.75" customHeight="1">
      <c r="A5" s="230" t="s">
        <v>207</v>
      </c>
      <c r="B5" s="72"/>
      <c r="C5" s="72"/>
      <c r="D5" s="72"/>
      <c r="E5" s="72"/>
      <c r="F5" s="37"/>
      <c r="G5" s="3"/>
      <c r="H5" s="232" t="str">
        <f>'Matriks Asesmen'!A5</f>
        <v>UAS</v>
      </c>
      <c r="I5" s="72"/>
      <c r="J5" s="37"/>
      <c r="K5" s="231">
        <f>'Matriks Asesmen'!C5</f>
        <v>0.1</v>
      </c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</row>
    <row r="6" ht="12.75" customHeight="1">
      <c r="A6" s="230" t="s">
        <v>208</v>
      </c>
      <c r="B6" s="72"/>
      <c r="C6" s="72"/>
      <c r="D6" s="72"/>
      <c r="E6" s="72"/>
      <c r="F6" s="37"/>
      <c r="G6" s="3"/>
      <c r="H6" s="232" t="str">
        <f>'Matriks Asesmen'!A6</f>
        <v>Keaktifan</v>
      </c>
      <c r="I6" s="72"/>
      <c r="J6" s="37"/>
      <c r="K6" s="231">
        <f>'Matriks Asesmen'!C6</f>
        <v>0.05</v>
      </c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</row>
    <row r="7" ht="12.75" customHeight="1">
      <c r="A7" s="230" t="s">
        <v>209</v>
      </c>
      <c r="B7" s="72"/>
      <c r="C7" s="72"/>
      <c r="D7" s="72"/>
      <c r="E7" s="72"/>
      <c r="F7" s="37"/>
      <c r="G7" s="3"/>
      <c r="H7" s="232" t="str">
        <f>'Matriks Asesmen'!A7</f>
        <v>Tugas 1</v>
      </c>
      <c r="I7" s="72"/>
      <c r="J7" s="37"/>
      <c r="K7" s="231" t="str">
        <f>'Matriks Asesmen'!C7</f>
        <v/>
      </c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</row>
    <row r="8" ht="12.75" customHeight="1">
      <c r="A8" s="230" t="s">
        <v>210</v>
      </c>
      <c r="B8" s="72"/>
      <c r="C8" s="72"/>
      <c r="D8" s="72"/>
      <c r="E8" s="72"/>
      <c r="F8" s="37"/>
      <c r="G8" s="3"/>
      <c r="H8" s="232" t="str">
        <f>'Matriks Asesmen'!A8</f>
        <v>Tugas 2</v>
      </c>
      <c r="I8" s="72"/>
      <c r="J8" s="37"/>
      <c r="K8" s="231">
        <f>'Matriks Asesmen'!C8</f>
        <v>0.05</v>
      </c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</row>
    <row r="9" ht="12.75" customHeight="1">
      <c r="A9" s="230" t="s">
        <v>211</v>
      </c>
      <c r="B9" s="72"/>
      <c r="C9" s="72"/>
      <c r="D9" s="72"/>
      <c r="E9" s="72"/>
      <c r="F9" s="37"/>
      <c r="G9" s="3"/>
      <c r="H9" s="232" t="str">
        <f>'Matriks Asesmen'!A9</f>
        <v>Tugas 3</v>
      </c>
      <c r="I9" s="72"/>
      <c r="J9" s="37"/>
      <c r="K9" s="231">
        <f>'Matriks Asesmen'!C9</f>
        <v>0.05</v>
      </c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</row>
    <row r="10" ht="12.75" customHeight="1">
      <c r="A10" s="230" t="s">
        <v>212</v>
      </c>
      <c r="B10" s="72"/>
      <c r="C10" s="72"/>
      <c r="D10" s="72"/>
      <c r="E10" s="72"/>
      <c r="F10" s="37"/>
      <c r="G10" s="3"/>
      <c r="H10" s="232" t="str">
        <f>'Matriks Asesmen'!A10</f>
        <v>Tugas 4</v>
      </c>
      <c r="I10" s="72"/>
      <c r="J10" s="37"/>
      <c r="K10" s="231">
        <f>'Matriks Asesmen'!C10</f>
        <v>0.05</v>
      </c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</row>
    <row r="11" ht="12.75" customHeight="1">
      <c r="A11" s="230" t="s">
        <v>213</v>
      </c>
      <c r="B11" s="72"/>
      <c r="C11" s="72"/>
      <c r="D11" s="72"/>
      <c r="E11" s="72"/>
      <c r="F11" s="37"/>
      <c r="G11" s="3"/>
      <c r="H11" s="232" t="str">
        <f>'Matriks Asesmen'!A11</f>
        <v>(bentuk penilaian lainnya)</v>
      </c>
      <c r="I11" s="72"/>
      <c r="J11" s="37"/>
      <c r="K11" s="231" t="str">
        <f>'Matriks Asesmen'!C11</f>
        <v/>
      </c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  <c r="AB11" s="228"/>
    </row>
    <row r="12" ht="12.75" customHeight="1">
      <c r="A12" s="233" t="s">
        <v>214</v>
      </c>
      <c r="B12" s="76"/>
      <c r="C12" s="76"/>
      <c r="D12" s="76"/>
      <c r="E12" s="76"/>
      <c r="F12" s="77"/>
      <c r="G12" s="3"/>
      <c r="H12" s="232" t="str">
        <f>'Matriks Asesmen'!A12</f>
        <v>(bentuk penilaian lainnya)</v>
      </c>
      <c r="I12" s="72"/>
      <c r="J12" s="37"/>
      <c r="K12" s="231" t="str">
        <f>'Matriks Asesmen'!C12</f>
        <v/>
      </c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</row>
    <row r="13" ht="12.75" customHeight="1">
      <c r="A13" s="234" t="s">
        <v>215</v>
      </c>
      <c r="B13" s="72"/>
      <c r="C13" s="72"/>
      <c r="D13" s="72"/>
      <c r="E13" s="72"/>
      <c r="F13" s="37"/>
      <c r="G13" s="3"/>
      <c r="H13" s="232" t="str">
        <f>'Matriks Asesmen'!A13</f>
        <v>(bentuk penilaian lainnya)</v>
      </c>
      <c r="I13" s="72"/>
      <c r="J13" s="37"/>
      <c r="K13" s="231" t="str">
        <f>'Matriks Asesmen'!C13</f>
        <v/>
      </c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</row>
    <row r="14" ht="12.75" customHeight="1">
      <c r="A14" s="228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</row>
    <row r="15" ht="20.25" customHeight="1">
      <c r="A15" s="245" t="str">
        <f>"ASESMEN CAPAIAN PEMBELAJARAN "&amp;'Matriks Asesmen'!C2</f>
        <v>ASESMEN CAPAIAN PEMBELAJARAN CPMK B</v>
      </c>
      <c r="B15" s="246"/>
      <c r="C15" s="246"/>
      <c r="D15" s="246"/>
      <c r="E15" s="246"/>
      <c r="F15" s="246"/>
      <c r="G15" s="246"/>
      <c r="H15" s="246"/>
      <c r="I15" s="246"/>
      <c r="J15" s="246"/>
      <c r="K15" s="247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</row>
    <row r="16" ht="12.75" customHeight="1">
      <c r="A16" s="248" t="s">
        <v>82</v>
      </c>
      <c r="B16" s="248" t="s">
        <v>83</v>
      </c>
      <c r="C16" s="248" t="s">
        <v>84</v>
      </c>
      <c r="D16" s="249" t="str">
        <f>'7.Rekap Nilai'!D10</f>
        <v>Jumlah Minimal Presensi</v>
      </c>
      <c r="E16" s="249" t="str">
        <f>'7.Rekap Nilai'!E10</f>
        <v>UTS</v>
      </c>
      <c r="F16" s="249" t="str">
        <f>'7.Rekap Nilai'!F10</f>
        <v>UAS</v>
      </c>
      <c r="G16" s="249" t="str">
        <f>'7.Rekap Nilai'!G10</f>
        <v>Keaktifan</v>
      </c>
      <c r="H16" s="249" t="str">
        <f>'7.Rekap Nilai'!H10</f>
        <v>Tugas 1</v>
      </c>
      <c r="I16" s="249" t="str">
        <f>'7.Rekap Nilai'!I10</f>
        <v>Tugas 2</v>
      </c>
      <c r="J16" s="250" t="s">
        <v>216</v>
      </c>
      <c r="K16" s="250" t="s">
        <v>217</v>
      </c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</row>
    <row r="17" ht="12.75" customHeight="1">
      <c r="A17" s="239">
        <v>1.0</v>
      </c>
      <c r="B17" s="240" t="str">
        <f>'Master Data'!B21</f>
        <v/>
      </c>
      <c r="C17" s="240" t="str">
        <f>'Master Data'!C21</f>
        <v/>
      </c>
      <c r="D17" s="242" t="str">
        <f>'7.Rekap Nilai'!D12</f>
        <v>TIDAK BISA UAS</v>
      </c>
      <c r="E17" s="242">
        <f>'7.Rekap Nilai'!E12</f>
        <v>48.3</v>
      </c>
      <c r="F17" s="242">
        <f>'7.Rekap Nilai'!F12</f>
        <v>70</v>
      </c>
      <c r="G17" s="242">
        <f>'7.Rekap Nilai'!G12</f>
        <v>40</v>
      </c>
      <c r="H17" s="242">
        <f>'7.Rekap Nilai'!H12</f>
        <v>75</v>
      </c>
      <c r="I17" s="242">
        <f>'7.Rekap Nilai'!I12</f>
        <v>85</v>
      </c>
      <c r="J17" s="242">
        <f t="shared" ref="J17:J48" si="1">(E17*$K$4+F17*$K$5+IF(D17="OK",G17*$K$7,0)+H17*$K$6+I17*$K$8)/$K$3</f>
        <v>63.55714286</v>
      </c>
      <c r="K17" s="244" t="str">
        <f t="shared" ref="K17:K48" si="2">IF(J17&gt;=55,"LULUS ","TIDAK LULUS ")</f>
        <v>LULUS </v>
      </c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</row>
    <row r="18" ht="12.75" customHeight="1">
      <c r="A18" s="239">
        <v>2.0</v>
      </c>
      <c r="B18" s="240" t="str">
        <f>'Master Data'!B22</f>
        <v/>
      </c>
      <c r="C18" s="240" t="str">
        <f>'Master Data'!C22</f>
        <v/>
      </c>
      <c r="D18" s="242" t="str">
        <f>'7.Rekap Nilai'!D13</f>
        <v>OK</v>
      </c>
      <c r="E18" s="242">
        <f>'7.Rekap Nilai'!E13</f>
        <v>80</v>
      </c>
      <c r="F18" s="242">
        <f>'7.Rekap Nilai'!F13</f>
        <v>75</v>
      </c>
      <c r="G18" s="242">
        <f>'7.Rekap Nilai'!G13</f>
        <v>55</v>
      </c>
      <c r="H18" s="242">
        <f>'7.Rekap Nilai'!H13</f>
        <v>80</v>
      </c>
      <c r="I18" s="242">
        <f>'7.Rekap Nilai'!I13</f>
        <v>87</v>
      </c>
      <c r="J18" s="242">
        <f t="shared" si="1"/>
        <v>79.57142857</v>
      </c>
      <c r="K18" s="239" t="str">
        <f t="shared" si="2"/>
        <v>LULUS </v>
      </c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</row>
    <row r="19" ht="12.75" customHeight="1">
      <c r="A19" s="239">
        <v>3.0</v>
      </c>
      <c r="B19" s="240" t="str">
        <f>'Master Data'!B23</f>
        <v/>
      </c>
      <c r="C19" s="240" t="str">
        <f>'Master Data'!C23</f>
        <v/>
      </c>
      <c r="D19" s="242" t="str">
        <f>'7.Rekap Nilai'!D14</f>
        <v>OK</v>
      </c>
      <c r="E19" s="242">
        <f>'7.Rekap Nilai'!E14</f>
        <v>56.3</v>
      </c>
      <c r="F19" s="242">
        <f>'7.Rekap Nilai'!F14</f>
        <v>46</v>
      </c>
      <c r="G19" s="242">
        <f>'7.Rekap Nilai'!G14</f>
        <v>47</v>
      </c>
      <c r="H19" s="242">
        <f>'7.Rekap Nilai'!H14</f>
        <v>80</v>
      </c>
      <c r="I19" s="242">
        <f>'7.Rekap Nilai'!I14</f>
        <v>85</v>
      </c>
      <c r="J19" s="242">
        <f t="shared" si="1"/>
        <v>60.84285714</v>
      </c>
      <c r="K19" s="244" t="str">
        <f t="shared" si="2"/>
        <v>LULUS </v>
      </c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</row>
    <row r="20" ht="12.75" customHeight="1">
      <c r="A20" s="239">
        <v>4.0</v>
      </c>
      <c r="B20" s="240" t="str">
        <f>'Master Data'!B24</f>
        <v/>
      </c>
      <c r="C20" s="240" t="str">
        <f>'Master Data'!C24</f>
        <v/>
      </c>
      <c r="D20" s="242" t="str">
        <f>'7.Rekap Nilai'!D15</f>
        <v>OK</v>
      </c>
      <c r="E20" s="242">
        <f>'7.Rekap Nilai'!E15</f>
        <v>75</v>
      </c>
      <c r="F20" s="242">
        <f>'7.Rekap Nilai'!F15</f>
        <v>75</v>
      </c>
      <c r="G20" s="242">
        <f>'7.Rekap Nilai'!G15</f>
        <v>60</v>
      </c>
      <c r="H20" s="242">
        <f>'7.Rekap Nilai'!H15</f>
        <v>80</v>
      </c>
      <c r="I20" s="242">
        <f>'7.Rekap Nilai'!I15</f>
        <v>85</v>
      </c>
      <c r="J20" s="242">
        <f t="shared" si="1"/>
        <v>77.14285714</v>
      </c>
      <c r="K20" s="239" t="str">
        <f t="shared" si="2"/>
        <v>LULUS </v>
      </c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</row>
    <row r="21" ht="12.75" customHeight="1">
      <c r="A21" s="239">
        <v>5.0</v>
      </c>
      <c r="B21" s="240" t="str">
        <f>'Master Data'!B25</f>
        <v/>
      </c>
      <c r="C21" s="240" t="str">
        <f>'Master Data'!C25</f>
        <v/>
      </c>
      <c r="D21" s="242" t="str">
        <f>'7.Rekap Nilai'!D16</f>
        <v>OK</v>
      </c>
      <c r="E21" s="242">
        <f>'7.Rekap Nilai'!E16</f>
        <v>82.6</v>
      </c>
      <c r="F21" s="242">
        <f>'7.Rekap Nilai'!F16</f>
        <v>80</v>
      </c>
      <c r="G21" s="242">
        <f>'7.Rekap Nilai'!G16</f>
        <v>52</v>
      </c>
      <c r="H21" s="242">
        <f>'7.Rekap Nilai'!H16</f>
        <v>80</v>
      </c>
      <c r="I21" s="242">
        <f>'7.Rekap Nilai'!I16</f>
        <v>90</v>
      </c>
      <c r="J21" s="242">
        <f t="shared" si="1"/>
        <v>82.54285714</v>
      </c>
      <c r="K21" s="239" t="str">
        <f t="shared" si="2"/>
        <v>LULUS </v>
      </c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</row>
    <row r="22" ht="12.75" customHeight="1">
      <c r="A22" s="239">
        <v>6.0</v>
      </c>
      <c r="B22" s="240" t="str">
        <f>'Master Data'!B26</f>
        <v/>
      </c>
      <c r="C22" s="240" t="str">
        <f>'Master Data'!C26</f>
        <v/>
      </c>
      <c r="D22" s="242" t="str">
        <f>'7.Rekap Nilai'!D17</f>
        <v>OK</v>
      </c>
      <c r="E22" s="242">
        <f>'7.Rekap Nilai'!E17</f>
        <v>75</v>
      </c>
      <c r="F22" s="242">
        <f>'7.Rekap Nilai'!F17</f>
        <v>75</v>
      </c>
      <c r="G22" s="242">
        <f>'7.Rekap Nilai'!G17</f>
        <v>65</v>
      </c>
      <c r="H22" s="242">
        <f>'7.Rekap Nilai'!H17</f>
        <v>80</v>
      </c>
      <c r="I22" s="242">
        <f>'7.Rekap Nilai'!I17</f>
        <v>85</v>
      </c>
      <c r="J22" s="242">
        <f t="shared" si="1"/>
        <v>77.14285714</v>
      </c>
      <c r="K22" s="239" t="str">
        <f t="shared" si="2"/>
        <v>LULUS </v>
      </c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</row>
    <row r="23" ht="12.75" customHeight="1">
      <c r="A23" s="239">
        <v>7.0</v>
      </c>
      <c r="B23" s="240" t="str">
        <f>'Master Data'!B27</f>
        <v/>
      </c>
      <c r="C23" s="240" t="str">
        <f>'Master Data'!C27</f>
        <v/>
      </c>
      <c r="D23" s="242" t="str">
        <f>'7.Rekap Nilai'!D18</f>
        <v>OK</v>
      </c>
      <c r="E23" s="242">
        <f>'7.Rekap Nilai'!E18</f>
        <v>56.6</v>
      </c>
      <c r="F23" s="242">
        <f>'7.Rekap Nilai'!F18</f>
        <v>80</v>
      </c>
      <c r="G23" s="242">
        <f>'7.Rekap Nilai'!G18</f>
        <v>55</v>
      </c>
      <c r="H23" s="242">
        <f>'7.Rekap Nilai'!H18</f>
        <v>80</v>
      </c>
      <c r="I23" s="242">
        <f>'7.Rekap Nilai'!I18</f>
        <v>87</v>
      </c>
      <c r="J23" s="242">
        <f t="shared" si="1"/>
        <v>70.97142857</v>
      </c>
      <c r="K23" s="239" t="str">
        <f t="shared" si="2"/>
        <v>LULUS </v>
      </c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</row>
    <row r="24" ht="12.75" customHeight="1">
      <c r="A24" s="239">
        <v>8.0</v>
      </c>
      <c r="B24" s="240" t="str">
        <f>'Master Data'!B28</f>
        <v/>
      </c>
      <c r="C24" s="240" t="str">
        <f>'Master Data'!C28</f>
        <v/>
      </c>
      <c r="D24" s="242" t="str">
        <f>'7.Rekap Nilai'!D19</f>
        <v>OK</v>
      </c>
      <c r="E24" s="242">
        <f>'7.Rekap Nilai'!E19</f>
        <v>83.3</v>
      </c>
      <c r="F24" s="242">
        <f>'7.Rekap Nilai'!F19</f>
        <v>75</v>
      </c>
      <c r="G24" s="242">
        <f>'7.Rekap Nilai'!G19</f>
        <v>40</v>
      </c>
      <c r="H24" s="242">
        <f>'7.Rekap Nilai'!H19</f>
        <v>80</v>
      </c>
      <c r="I24" s="242">
        <f>'7.Rekap Nilai'!I19</f>
        <v>85</v>
      </c>
      <c r="J24" s="242">
        <f t="shared" si="1"/>
        <v>80.7</v>
      </c>
      <c r="K24" s="239" t="str">
        <f t="shared" si="2"/>
        <v>LULUS </v>
      </c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</row>
    <row r="25" ht="12.75" customHeight="1">
      <c r="A25" s="239">
        <v>9.0</v>
      </c>
      <c r="B25" s="240" t="str">
        <f>'Master Data'!B29</f>
        <v/>
      </c>
      <c r="C25" s="240" t="str">
        <f>'Master Data'!C29</f>
        <v/>
      </c>
      <c r="D25" s="242" t="str">
        <f>'7.Rekap Nilai'!D20</f>
        <v>OK</v>
      </c>
      <c r="E25" s="242">
        <f>'7.Rekap Nilai'!E20</f>
        <v>75</v>
      </c>
      <c r="F25" s="242">
        <f>'7.Rekap Nilai'!F20</f>
        <v>57</v>
      </c>
      <c r="G25" s="242">
        <f>'7.Rekap Nilai'!G20</f>
        <v>75</v>
      </c>
      <c r="H25" s="242">
        <f>'7.Rekap Nilai'!H20</f>
        <v>80</v>
      </c>
      <c r="I25" s="242">
        <f>'7.Rekap Nilai'!I20</f>
        <v>85</v>
      </c>
      <c r="J25" s="242">
        <f t="shared" si="1"/>
        <v>72</v>
      </c>
      <c r="K25" s="239" t="str">
        <f t="shared" si="2"/>
        <v>LULUS </v>
      </c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</row>
    <row r="26" ht="12.75" customHeight="1">
      <c r="A26" s="239">
        <v>10.0</v>
      </c>
      <c r="B26" s="240" t="str">
        <f>'Master Data'!B30</f>
        <v/>
      </c>
      <c r="C26" s="240" t="str">
        <f>'Master Data'!C30</f>
        <v/>
      </c>
      <c r="D26" s="242" t="str">
        <f>'7.Rekap Nilai'!D21</f>
        <v>OK</v>
      </c>
      <c r="E26" s="242">
        <f>'7.Rekap Nilai'!E21</f>
        <v>80</v>
      </c>
      <c r="F26" s="242">
        <f>'7.Rekap Nilai'!F21</f>
        <v>70</v>
      </c>
      <c r="G26" s="242">
        <f>'7.Rekap Nilai'!G21</f>
        <v>58</v>
      </c>
      <c r="H26" s="242">
        <f>'7.Rekap Nilai'!H21</f>
        <v>80</v>
      </c>
      <c r="I26" s="242">
        <f>'7.Rekap Nilai'!I21</f>
        <v>87</v>
      </c>
      <c r="J26" s="242">
        <f t="shared" si="1"/>
        <v>78.14285714</v>
      </c>
      <c r="K26" s="239" t="str">
        <f t="shared" si="2"/>
        <v>LULUS </v>
      </c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</row>
    <row r="27" ht="12.75" customHeight="1">
      <c r="A27" s="239">
        <v>11.0</v>
      </c>
      <c r="B27" s="240" t="str">
        <f>'Master Data'!B31</f>
        <v/>
      </c>
      <c r="C27" s="240" t="str">
        <f>'Master Data'!C31</f>
        <v/>
      </c>
      <c r="D27" s="242" t="str">
        <f>'7.Rekap Nilai'!D22</f>
        <v>OK</v>
      </c>
      <c r="E27" s="242">
        <f>'7.Rekap Nilai'!E22</f>
        <v>83.3</v>
      </c>
      <c r="F27" s="242">
        <f>'7.Rekap Nilai'!F22</f>
        <v>80</v>
      </c>
      <c r="G27" s="242">
        <f>'7.Rekap Nilai'!G22</f>
        <v>95</v>
      </c>
      <c r="H27" s="242">
        <f>'7.Rekap Nilai'!H22</f>
        <v>80</v>
      </c>
      <c r="I27" s="242">
        <f>'7.Rekap Nilai'!I22</f>
        <v>90</v>
      </c>
      <c r="J27" s="242">
        <f t="shared" si="1"/>
        <v>82.84285714</v>
      </c>
      <c r="K27" s="239" t="str">
        <f t="shared" si="2"/>
        <v>LULUS </v>
      </c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</row>
    <row r="28" ht="12.75" customHeight="1">
      <c r="A28" s="239">
        <v>12.0</v>
      </c>
      <c r="B28" s="240" t="str">
        <f>'Master Data'!B32</f>
        <v/>
      </c>
      <c r="C28" s="240" t="str">
        <f>'Master Data'!C32</f>
        <v/>
      </c>
      <c r="D28" s="242" t="str">
        <f>'7.Rekap Nilai'!D23</f>
        <v>OK</v>
      </c>
      <c r="E28" s="242">
        <f>'7.Rekap Nilai'!E23</f>
        <v>80</v>
      </c>
      <c r="F28" s="242">
        <f>'7.Rekap Nilai'!F23</f>
        <v>75</v>
      </c>
      <c r="G28" s="242">
        <f>'7.Rekap Nilai'!G23</f>
        <v>30</v>
      </c>
      <c r="H28" s="242">
        <f>'7.Rekap Nilai'!H23</f>
        <v>80</v>
      </c>
      <c r="I28" s="242">
        <f>'7.Rekap Nilai'!I23</f>
        <v>85</v>
      </c>
      <c r="J28" s="242">
        <f t="shared" si="1"/>
        <v>79.28571429</v>
      </c>
      <c r="K28" s="239" t="str">
        <f t="shared" si="2"/>
        <v>LULUS </v>
      </c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</row>
    <row r="29" ht="12.75" customHeight="1">
      <c r="A29" s="239">
        <v>13.0</v>
      </c>
      <c r="B29" s="240" t="str">
        <f>'Master Data'!B33</f>
        <v/>
      </c>
      <c r="C29" s="240" t="str">
        <f>'Master Data'!C33</f>
        <v/>
      </c>
      <c r="D29" s="242" t="str">
        <f>'7.Rekap Nilai'!D24</f>
        <v>OK</v>
      </c>
      <c r="E29" s="242">
        <f>'7.Rekap Nilai'!E24</f>
        <v>58.3</v>
      </c>
      <c r="F29" s="242">
        <f>'7.Rekap Nilai'!F24</f>
        <v>80</v>
      </c>
      <c r="G29" s="242">
        <f>'7.Rekap Nilai'!G24</f>
        <v>63</v>
      </c>
      <c r="H29" s="242">
        <f>'7.Rekap Nilai'!H24</f>
        <v>80</v>
      </c>
      <c r="I29" s="242">
        <f>'7.Rekap Nilai'!I24</f>
        <v>87</v>
      </c>
      <c r="J29" s="242">
        <f t="shared" si="1"/>
        <v>71.7</v>
      </c>
      <c r="K29" s="239" t="str">
        <f t="shared" si="2"/>
        <v>LULUS </v>
      </c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</row>
    <row r="30" ht="12.75" customHeight="1">
      <c r="A30" s="239">
        <v>14.0</v>
      </c>
      <c r="B30" s="240" t="str">
        <f>'Master Data'!B34</f>
        <v/>
      </c>
      <c r="C30" s="240" t="str">
        <f>'Master Data'!C34</f>
        <v/>
      </c>
      <c r="D30" s="242" t="str">
        <f>'7.Rekap Nilai'!D25</f>
        <v>OK</v>
      </c>
      <c r="E30" s="242">
        <f>'7.Rekap Nilai'!E25</f>
        <v>81.6</v>
      </c>
      <c r="F30" s="242">
        <f>'7.Rekap Nilai'!F25</f>
        <v>80</v>
      </c>
      <c r="G30" s="242">
        <f>'7.Rekap Nilai'!G25</f>
        <v>40</v>
      </c>
      <c r="H30" s="242">
        <f>'7.Rekap Nilai'!H25</f>
        <v>80</v>
      </c>
      <c r="I30" s="242">
        <f>'7.Rekap Nilai'!I25</f>
        <v>85</v>
      </c>
      <c r="J30" s="242">
        <f t="shared" si="1"/>
        <v>81.4</v>
      </c>
      <c r="K30" s="239" t="str">
        <f t="shared" si="2"/>
        <v>LULUS </v>
      </c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</row>
    <row r="31" ht="12.75" customHeight="1">
      <c r="A31" s="239">
        <v>15.0</v>
      </c>
      <c r="B31" s="240" t="str">
        <f>'Master Data'!B35</f>
        <v/>
      </c>
      <c r="C31" s="240" t="str">
        <f>'Master Data'!C35</f>
        <v/>
      </c>
      <c r="D31" s="242" t="str">
        <f>'7.Rekap Nilai'!D26</f>
        <v>OK</v>
      </c>
      <c r="E31" s="242">
        <f>'7.Rekap Nilai'!E26</f>
        <v>81.6</v>
      </c>
      <c r="F31" s="242">
        <f>'7.Rekap Nilai'!F26</f>
        <v>75</v>
      </c>
      <c r="G31" s="242">
        <f>'7.Rekap Nilai'!G26</f>
        <v>45</v>
      </c>
      <c r="H31" s="242">
        <f>'7.Rekap Nilai'!H26</f>
        <v>80</v>
      </c>
      <c r="I31" s="242">
        <f>'7.Rekap Nilai'!I26</f>
        <v>85</v>
      </c>
      <c r="J31" s="242">
        <f t="shared" si="1"/>
        <v>79.97142857</v>
      </c>
      <c r="K31" s="239" t="str">
        <f t="shared" si="2"/>
        <v>LULUS </v>
      </c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</row>
    <row r="32" ht="12.75" customHeight="1">
      <c r="A32" s="239">
        <v>16.0</v>
      </c>
      <c r="B32" s="240" t="str">
        <f>'Master Data'!B36</f>
        <v/>
      </c>
      <c r="C32" s="240" t="str">
        <f>'Master Data'!C36</f>
        <v/>
      </c>
      <c r="D32" s="242" t="str">
        <f>'7.Rekap Nilai'!D27</f>
        <v>OK</v>
      </c>
      <c r="E32" s="242">
        <f>'7.Rekap Nilai'!E27</f>
        <v>76.6</v>
      </c>
      <c r="F32" s="242">
        <f>'7.Rekap Nilai'!F27</f>
        <v>75</v>
      </c>
      <c r="G32" s="242">
        <f>'7.Rekap Nilai'!G27</f>
        <v>45</v>
      </c>
      <c r="H32" s="242">
        <f>'7.Rekap Nilai'!H27</f>
        <v>80</v>
      </c>
      <c r="I32" s="242">
        <f>'7.Rekap Nilai'!I27</f>
        <v>85</v>
      </c>
      <c r="J32" s="242">
        <f t="shared" si="1"/>
        <v>77.82857143</v>
      </c>
      <c r="K32" s="239" t="str">
        <f t="shared" si="2"/>
        <v>LULUS </v>
      </c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</row>
    <row r="33" ht="12.75" customHeight="1">
      <c r="A33" s="239">
        <v>17.0</v>
      </c>
      <c r="B33" s="240" t="str">
        <f>'Master Data'!B37</f>
        <v/>
      </c>
      <c r="C33" s="240" t="str">
        <f>'Master Data'!C37</f>
        <v/>
      </c>
      <c r="D33" s="242" t="str">
        <f>'7.Rekap Nilai'!D28</f>
        <v>OK</v>
      </c>
      <c r="E33" s="242">
        <f>'7.Rekap Nilai'!E28</f>
        <v>83</v>
      </c>
      <c r="F33" s="242">
        <f>'7.Rekap Nilai'!F28</f>
        <v>75</v>
      </c>
      <c r="G33" s="242">
        <f>'7.Rekap Nilai'!G28</f>
        <v>50</v>
      </c>
      <c r="H33" s="242">
        <f>'7.Rekap Nilai'!H28</f>
        <v>80</v>
      </c>
      <c r="I33" s="242">
        <f>'7.Rekap Nilai'!I28</f>
        <v>90</v>
      </c>
      <c r="J33" s="242">
        <f t="shared" si="1"/>
        <v>81.28571429</v>
      </c>
      <c r="K33" s="239" t="str">
        <f t="shared" si="2"/>
        <v>LULUS </v>
      </c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</row>
    <row r="34" ht="12.75" customHeight="1">
      <c r="A34" s="239">
        <v>18.0</v>
      </c>
      <c r="B34" s="240" t="str">
        <f>'Master Data'!B38</f>
        <v/>
      </c>
      <c r="C34" s="240" t="str">
        <f>'Master Data'!C38</f>
        <v/>
      </c>
      <c r="D34" s="242" t="str">
        <f>'7.Rekap Nilai'!D29</f>
        <v>OK</v>
      </c>
      <c r="E34" s="242">
        <f>'7.Rekap Nilai'!E29</f>
        <v>80</v>
      </c>
      <c r="F34" s="242">
        <f>'7.Rekap Nilai'!F29</f>
        <v>80</v>
      </c>
      <c r="G34" s="242">
        <f>'7.Rekap Nilai'!G29</f>
        <v>58</v>
      </c>
      <c r="H34" s="242">
        <f>'7.Rekap Nilai'!H29</f>
        <v>80</v>
      </c>
      <c r="I34" s="242">
        <f>'7.Rekap Nilai'!I29</f>
        <v>90</v>
      </c>
      <c r="J34" s="242">
        <f t="shared" si="1"/>
        <v>81.42857143</v>
      </c>
      <c r="K34" s="239" t="str">
        <f t="shared" si="2"/>
        <v>LULUS </v>
      </c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</row>
    <row r="35" ht="12.75" customHeight="1">
      <c r="A35" s="239">
        <v>19.0</v>
      </c>
      <c r="B35" s="240" t="str">
        <f>'Master Data'!B39</f>
        <v/>
      </c>
      <c r="C35" s="240" t="str">
        <f>'Master Data'!C39</f>
        <v/>
      </c>
      <c r="D35" s="242" t="str">
        <f>'7.Rekap Nilai'!D30</f>
        <v>OK</v>
      </c>
      <c r="E35" s="242">
        <f>'7.Rekap Nilai'!E30</f>
        <v>81.7</v>
      </c>
      <c r="F35" s="242">
        <f>'7.Rekap Nilai'!F30</f>
        <v>90</v>
      </c>
      <c r="G35" s="242">
        <f>'7.Rekap Nilai'!G30</f>
        <v>75</v>
      </c>
      <c r="H35" s="242">
        <f>'7.Rekap Nilai'!H30</f>
        <v>80</v>
      </c>
      <c r="I35" s="242">
        <f>'7.Rekap Nilai'!I30</f>
        <v>90</v>
      </c>
      <c r="J35" s="242">
        <f t="shared" si="1"/>
        <v>85.01428571</v>
      </c>
      <c r="K35" s="239" t="str">
        <f t="shared" si="2"/>
        <v>LULUS </v>
      </c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</row>
    <row r="36" ht="12.75" customHeight="1">
      <c r="A36" s="239">
        <v>20.0</v>
      </c>
      <c r="B36" s="240" t="str">
        <f>'Master Data'!B40</f>
        <v/>
      </c>
      <c r="C36" s="240" t="str">
        <f>'Master Data'!C40</f>
        <v/>
      </c>
      <c r="D36" s="242" t="str">
        <f>'7.Rekap Nilai'!D31</f>
        <v>TIDAK BISA UAS</v>
      </c>
      <c r="E36" s="242">
        <f>'7.Rekap Nilai'!E31</f>
        <v>0</v>
      </c>
      <c r="F36" s="242">
        <f>'7.Rekap Nilai'!F31</f>
        <v>0</v>
      </c>
      <c r="G36" s="242">
        <f>'7.Rekap Nilai'!G31</f>
        <v>0</v>
      </c>
      <c r="H36" s="242">
        <f>'7.Rekap Nilai'!H31</f>
        <v>0</v>
      </c>
      <c r="I36" s="242">
        <f>'7.Rekap Nilai'!I31</f>
        <v>0</v>
      </c>
      <c r="J36" s="242">
        <f t="shared" si="1"/>
        <v>0</v>
      </c>
      <c r="K36" s="244" t="str">
        <f t="shared" si="2"/>
        <v>TIDAK LULUS </v>
      </c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</row>
    <row r="37" ht="12.75" customHeight="1">
      <c r="A37" s="239">
        <v>21.0</v>
      </c>
      <c r="B37" s="240" t="str">
        <f>'Master Data'!B41</f>
        <v/>
      </c>
      <c r="C37" s="240" t="str">
        <f>'Master Data'!C41</f>
        <v/>
      </c>
      <c r="D37" s="242" t="str">
        <f>'7.Rekap Nilai'!D32</f>
        <v>OK</v>
      </c>
      <c r="E37" s="242">
        <f>'7.Rekap Nilai'!E32</f>
        <v>76.6</v>
      </c>
      <c r="F37" s="242">
        <f>'7.Rekap Nilai'!F32</f>
        <v>80</v>
      </c>
      <c r="G37" s="242">
        <f>'7.Rekap Nilai'!G32</f>
        <v>70</v>
      </c>
      <c r="H37" s="242">
        <f>'7.Rekap Nilai'!H32</f>
        <v>80</v>
      </c>
      <c r="I37" s="242">
        <f>'7.Rekap Nilai'!I32</f>
        <v>85</v>
      </c>
      <c r="J37" s="242">
        <f t="shared" si="1"/>
        <v>79.25714286</v>
      </c>
      <c r="K37" s="239" t="str">
        <f t="shared" si="2"/>
        <v>LULUS </v>
      </c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</row>
    <row r="38" ht="12.75" customHeight="1">
      <c r="A38" s="239">
        <v>22.0</v>
      </c>
      <c r="B38" s="240" t="str">
        <f>'Master Data'!B42</f>
        <v/>
      </c>
      <c r="C38" s="240" t="str">
        <f>'Master Data'!C42</f>
        <v/>
      </c>
      <c r="D38" s="242" t="str">
        <f>'7.Rekap Nilai'!D33</f>
        <v>OK</v>
      </c>
      <c r="E38" s="242">
        <f>'7.Rekap Nilai'!E33</f>
        <v>80</v>
      </c>
      <c r="F38" s="242">
        <f>'7.Rekap Nilai'!F33</f>
        <v>70</v>
      </c>
      <c r="G38" s="242">
        <f>'7.Rekap Nilai'!G33</f>
        <v>30</v>
      </c>
      <c r="H38" s="242">
        <f>'7.Rekap Nilai'!H33</f>
        <v>80</v>
      </c>
      <c r="I38" s="242">
        <f>'7.Rekap Nilai'!I33</f>
        <v>87</v>
      </c>
      <c r="J38" s="242">
        <f t="shared" si="1"/>
        <v>78.14285714</v>
      </c>
      <c r="K38" s="239" t="str">
        <f t="shared" si="2"/>
        <v>LULUS </v>
      </c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</row>
    <row r="39" ht="12.75" customHeight="1">
      <c r="A39" s="239">
        <v>23.0</v>
      </c>
      <c r="B39" s="240" t="str">
        <f>'Master Data'!B43</f>
        <v/>
      </c>
      <c r="C39" s="240" t="str">
        <f>'Master Data'!C43</f>
        <v/>
      </c>
      <c r="D39" s="242" t="str">
        <f>'7.Rekap Nilai'!D34</f>
        <v>OK</v>
      </c>
      <c r="E39" s="242">
        <f>'7.Rekap Nilai'!E34</f>
        <v>88.7</v>
      </c>
      <c r="F39" s="242">
        <f>'7.Rekap Nilai'!F34</f>
        <v>80</v>
      </c>
      <c r="G39" s="242">
        <f>'7.Rekap Nilai'!G34</f>
        <v>58</v>
      </c>
      <c r="H39" s="242">
        <f>'7.Rekap Nilai'!H34</f>
        <v>80</v>
      </c>
      <c r="I39" s="242">
        <f>'7.Rekap Nilai'!I34</f>
        <v>85</v>
      </c>
      <c r="J39" s="242">
        <f t="shared" si="1"/>
        <v>84.44285714</v>
      </c>
      <c r="K39" s="239" t="str">
        <f t="shared" si="2"/>
        <v>LULUS </v>
      </c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</row>
    <row r="40" ht="12.75" customHeight="1">
      <c r="A40" s="239">
        <v>24.0</v>
      </c>
      <c r="B40" s="240" t="str">
        <f>'Master Data'!B44</f>
        <v/>
      </c>
      <c r="C40" s="240" t="str">
        <f>'Master Data'!C44</f>
        <v/>
      </c>
      <c r="D40" s="242" t="str">
        <f>'7.Rekap Nilai'!D35</f>
        <v>OK</v>
      </c>
      <c r="E40" s="242">
        <f>'7.Rekap Nilai'!E35</f>
        <v>78.3</v>
      </c>
      <c r="F40" s="242">
        <f>'7.Rekap Nilai'!F35</f>
        <v>80</v>
      </c>
      <c r="G40" s="242">
        <f>'7.Rekap Nilai'!G35</f>
        <v>40</v>
      </c>
      <c r="H40" s="242">
        <f>'7.Rekap Nilai'!H35</f>
        <v>80</v>
      </c>
      <c r="I40" s="242">
        <f>'7.Rekap Nilai'!I35</f>
        <v>90</v>
      </c>
      <c r="J40" s="242">
        <f t="shared" si="1"/>
        <v>80.7</v>
      </c>
      <c r="K40" s="239" t="str">
        <f t="shared" si="2"/>
        <v>LULUS </v>
      </c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</row>
    <row r="41" ht="12.75" customHeight="1">
      <c r="A41" s="239">
        <v>25.0</v>
      </c>
      <c r="B41" s="240" t="str">
        <f>'Master Data'!B45</f>
        <v/>
      </c>
      <c r="C41" s="240" t="str">
        <f>'Master Data'!C45</f>
        <v/>
      </c>
      <c r="D41" s="242" t="str">
        <f>'7.Rekap Nilai'!D36</f>
        <v>OK</v>
      </c>
      <c r="E41" s="242">
        <f>'7.Rekap Nilai'!E36</f>
        <v>78.3</v>
      </c>
      <c r="F41" s="242">
        <f>'7.Rekap Nilai'!F36</f>
        <v>63</v>
      </c>
      <c r="G41" s="242">
        <f>'7.Rekap Nilai'!G36</f>
        <v>40</v>
      </c>
      <c r="H41" s="242">
        <f>'7.Rekap Nilai'!H36</f>
        <v>80</v>
      </c>
      <c r="I41" s="242">
        <f>'7.Rekap Nilai'!I36</f>
        <v>85</v>
      </c>
      <c r="J41" s="242">
        <f t="shared" si="1"/>
        <v>75.12857143</v>
      </c>
      <c r="K41" s="239" t="str">
        <f t="shared" si="2"/>
        <v>LULUS </v>
      </c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</row>
    <row r="42" ht="12.75" customHeight="1">
      <c r="A42" s="239">
        <v>26.0</v>
      </c>
      <c r="B42" s="240" t="str">
        <f>'Master Data'!B46</f>
        <v/>
      </c>
      <c r="C42" s="240" t="str">
        <f>'Master Data'!C46</f>
        <v/>
      </c>
      <c r="D42" s="242" t="str">
        <f>'7.Rekap Nilai'!D37</f>
        <v>OK</v>
      </c>
      <c r="E42" s="242">
        <f>'7.Rekap Nilai'!E37</f>
        <v>85</v>
      </c>
      <c r="F42" s="242">
        <f>'7.Rekap Nilai'!F37</f>
        <v>80</v>
      </c>
      <c r="G42" s="242">
        <f>'7.Rekap Nilai'!G37</f>
        <v>75</v>
      </c>
      <c r="H42" s="242">
        <f>'7.Rekap Nilai'!H37</f>
        <v>80</v>
      </c>
      <c r="I42" s="242">
        <f>'7.Rekap Nilai'!I37</f>
        <v>90</v>
      </c>
      <c r="J42" s="242">
        <f t="shared" si="1"/>
        <v>83.57142857</v>
      </c>
      <c r="K42" s="239" t="str">
        <f t="shared" si="2"/>
        <v>LULUS </v>
      </c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</row>
    <row r="43" ht="12.75" customHeight="1">
      <c r="A43" s="239">
        <v>27.0</v>
      </c>
      <c r="B43" s="240" t="str">
        <f>'Master Data'!B47</f>
        <v/>
      </c>
      <c r="C43" s="240" t="str">
        <f>'Master Data'!C47</f>
        <v/>
      </c>
      <c r="D43" s="242" t="str">
        <f>'7.Rekap Nilai'!D38</f>
        <v>OK</v>
      </c>
      <c r="E43" s="242">
        <f>'7.Rekap Nilai'!E38</f>
        <v>78.3</v>
      </c>
      <c r="F43" s="242">
        <f>'7.Rekap Nilai'!F38</f>
        <v>70</v>
      </c>
      <c r="G43" s="242">
        <f>'7.Rekap Nilai'!G38</f>
        <v>70</v>
      </c>
      <c r="H43" s="242">
        <f>'7.Rekap Nilai'!H38</f>
        <v>80</v>
      </c>
      <c r="I43" s="242">
        <f>'7.Rekap Nilai'!I38</f>
        <v>85</v>
      </c>
      <c r="J43" s="242">
        <f t="shared" si="1"/>
        <v>77.12857143</v>
      </c>
      <c r="K43" s="239" t="str">
        <f t="shared" si="2"/>
        <v>LULUS </v>
      </c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</row>
    <row r="44" ht="12.75" customHeight="1">
      <c r="A44" s="239">
        <v>28.0</v>
      </c>
      <c r="B44" s="240" t="str">
        <f>'Master Data'!B48</f>
        <v/>
      </c>
      <c r="C44" s="240" t="str">
        <f>'Master Data'!C48</f>
        <v/>
      </c>
      <c r="D44" s="242" t="str">
        <f>'7.Rekap Nilai'!D39</f>
        <v>OK</v>
      </c>
      <c r="E44" s="242">
        <f>'7.Rekap Nilai'!E39</f>
        <v>82.7</v>
      </c>
      <c r="F44" s="242">
        <f>'7.Rekap Nilai'!F39</f>
        <v>70</v>
      </c>
      <c r="G44" s="242">
        <f>'7.Rekap Nilai'!G39</f>
        <v>65</v>
      </c>
      <c r="H44" s="242">
        <f>'7.Rekap Nilai'!H39</f>
        <v>80</v>
      </c>
      <c r="I44" s="242">
        <f>'7.Rekap Nilai'!I39</f>
        <v>87</v>
      </c>
      <c r="J44" s="242">
        <f t="shared" si="1"/>
        <v>79.3</v>
      </c>
      <c r="K44" s="239" t="str">
        <f t="shared" si="2"/>
        <v>LULUS </v>
      </c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</row>
    <row r="45" ht="12.75" customHeight="1">
      <c r="A45" s="239">
        <v>29.0</v>
      </c>
      <c r="B45" s="240" t="str">
        <f>'Master Data'!B49</f>
        <v/>
      </c>
      <c r="C45" s="240" t="str">
        <f>'Master Data'!C49</f>
        <v/>
      </c>
      <c r="D45" s="242" t="str">
        <f>'7.Rekap Nilai'!D40</f>
        <v>OK</v>
      </c>
      <c r="E45" s="242">
        <f>'7.Rekap Nilai'!E40</f>
        <v>78.3</v>
      </c>
      <c r="F45" s="242">
        <f>'7.Rekap Nilai'!F40</f>
        <v>73</v>
      </c>
      <c r="G45" s="242">
        <f>'7.Rekap Nilai'!G40</f>
        <v>40</v>
      </c>
      <c r="H45" s="242">
        <f>'7.Rekap Nilai'!H40</f>
        <v>80</v>
      </c>
      <c r="I45" s="242">
        <f>'7.Rekap Nilai'!I40</f>
        <v>85</v>
      </c>
      <c r="J45" s="242">
        <f t="shared" si="1"/>
        <v>77.98571429</v>
      </c>
      <c r="K45" s="239" t="str">
        <f t="shared" si="2"/>
        <v>LULUS </v>
      </c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</row>
    <row r="46" ht="12.75" customHeight="1">
      <c r="A46" s="239">
        <v>30.0</v>
      </c>
      <c r="B46" s="240" t="str">
        <f>'Master Data'!B50</f>
        <v/>
      </c>
      <c r="C46" s="240" t="str">
        <f>'Master Data'!C50</f>
        <v/>
      </c>
      <c r="D46" s="242" t="str">
        <f>'7.Rekap Nilai'!D41</f>
        <v>OK</v>
      </c>
      <c r="E46" s="242">
        <f>'7.Rekap Nilai'!E41</f>
        <v>80</v>
      </c>
      <c r="F46" s="242">
        <f>'7.Rekap Nilai'!F41</f>
        <v>75</v>
      </c>
      <c r="G46" s="242">
        <f>'7.Rekap Nilai'!G41</f>
        <v>75</v>
      </c>
      <c r="H46" s="242">
        <f>'7.Rekap Nilai'!H41</f>
        <v>80</v>
      </c>
      <c r="I46" s="242">
        <f>'7.Rekap Nilai'!I41</f>
        <v>90</v>
      </c>
      <c r="J46" s="242">
        <f t="shared" si="1"/>
        <v>80</v>
      </c>
      <c r="K46" s="239" t="str">
        <f t="shared" si="2"/>
        <v>LULUS </v>
      </c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</row>
    <row r="47" ht="12.75" customHeight="1">
      <c r="A47" s="239">
        <v>31.0</v>
      </c>
      <c r="B47" s="240" t="str">
        <f>'Master Data'!B51</f>
        <v/>
      </c>
      <c r="C47" s="240" t="str">
        <f>'Master Data'!C51</f>
        <v/>
      </c>
      <c r="D47" s="242" t="str">
        <f>'7.Rekap Nilai'!D42</f>
        <v>TIDAK BISA UAS</v>
      </c>
      <c r="E47" s="242">
        <f>'7.Rekap Nilai'!E42</f>
        <v>50</v>
      </c>
      <c r="F47" s="242">
        <f>'7.Rekap Nilai'!F42</f>
        <v>0</v>
      </c>
      <c r="G47" s="242">
        <f>'7.Rekap Nilai'!G42</f>
        <v>0</v>
      </c>
      <c r="H47" s="242">
        <f>'7.Rekap Nilai'!H42</f>
        <v>80</v>
      </c>
      <c r="I47" s="242">
        <f>'7.Rekap Nilai'!I42</f>
        <v>0</v>
      </c>
      <c r="J47" s="242">
        <f t="shared" si="1"/>
        <v>32.85714286</v>
      </c>
      <c r="K47" s="244" t="str">
        <f t="shared" si="2"/>
        <v>TIDAK LULUS </v>
      </c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</row>
    <row r="48" ht="12.75" customHeight="1">
      <c r="A48" s="239">
        <v>32.0</v>
      </c>
      <c r="B48" s="240" t="str">
        <f>'Master Data'!B52</f>
        <v/>
      </c>
      <c r="C48" s="240" t="str">
        <f>'Master Data'!C52</f>
        <v/>
      </c>
      <c r="D48" s="242" t="str">
        <f>'7.Rekap Nilai'!D43</f>
        <v>OK</v>
      </c>
      <c r="E48" s="242">
        <f>'7.Rekap Nilai'!E43</f>
        <v>82.7</v>
      </c>
      <c r="F48" s="242">
        <f>'7.Rekap Nilai'!F43</f>
        <v>80</v>
      </c>
      <c r="G48" s="242">
        <f>'7.Rekap Nilai'!G43</f>
        <v>45</v>
      </c>
      <c r="H48" s="242">
        <f>'7.Rekap Nilai'!H43</f>
        <v>80</v>
      </c>
      <c r="I48" s="242">
        <f>'7.Rekap Nilai'!I43</f>
        <v>90</v>
      </c>
      <c r="J48" s="242">
        <f t="shared" si="1"/>
        <v>82.58571429</v>
      </c>
      <c r="K48" s="239" t="str">
        <f t="shared" si="2"/>
        <v>LULUS </v>
      </c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</row>
    <row r="49" ht="12.75" customHeight="1">
      <c r="A49" s="239"/>
      <c r="B49" s="240"/>
      <c r="C49" s="240"/>
      <c r="D49" s="242"/>
      <c r="E49" s="242"/>
      <c r="F49" s="242"/>
      <c r="G49" s="242"/>
      <c r="H49" s="242"/>
      <c r="I49" s="242"/>
      <c r="J49" s="242"/>
      <c r="K49" s="239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</row>
    <row r="50" ht="12.75" customHeight="1">
      <c r="A50" s="228"/>
      <c r="B50" s="243"/>
      <c r="C50" s="243"/>
      <c r="D50" s="243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</row>
    <row r="51" ht="12.75" customHeight="1">
      <c r="A51" s="228"/>
      <c r="B51" s="243"/>
      <c r="C51" s="243"/>
      <c r="D51" s="243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</row>
    <row r="52" ht="12.75" customHeight="1">
      <c r="A52" s="228"/>
      <c r="B52" s="243"/>
      <c r="C52" s="243"/>
      <c r="D52" s="243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</row>
    <row r="53" ht="12.75" customHeight="1">
      <c r="A53" s="228"/>
      <c r="B53" s="243"/>
      <c r="C53" s="243"/>
      <c r="D53" s="243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</row>
    <row r="54" ht="12.75" customHeight="1">
      <c r="A54" s="228"/>
      <c r="B54" s="243"/>
      <c r="C54" s="243"/>
      <c r="D54" s="243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</row>
    <row r="55" ht="12.75" customHeight="1">
      <c r="A55" s="228"/>
      <c r="B55" s="243"/>
      <c r="C55" s="243"/>
      <c r="D55" s="243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</row>
    <row r="56" ht="12.75" customHeight="1">
      <c r="A56" s="228"/>
      <c r="B56" s="243"/>
      <c r="C56" s="243"/>
      <c r="D56" s="243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</row>
    <row r="57" ht="12.75" customHeight="1">
      <c r="A57" s="228"/>
      <c r="B57" s="243"/>
      <c r="C57" s="243"/>
      <c r="D57" s="243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</row>
    <row r="58" ht="12.75" customHeight="1">
      <c r="A58" s="228"/>
      <c r="B58" s="243"/>
      <c r="C58" s="243"/>
      <c r="D58" s="243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</row>
    <row r="59" ht="12.75" customHeight="1">
      <c r="A59" s="228"/>
      <c r="B59" s="243"/>
      <c r="C59" s="243"/>
      <c r="D59" s="243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</row>
    <row r="60" ht="12.75" customHeight="1">
      <c r="A60" s="228"/>
      <c r="B60" s="243"/>
      <c r="C60" s="243"/>
      <c r="D60" s="243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</row>
    <row r="61" ht="12.75" customHeight="1">
      <c r="A61" s="228"/>
      <c r="B61" s="243"/>
      <c r="C61" s="243"/>
      <c r="D61" s="243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</row>
    <row r="62" ht="12.75" customHeight="1">
      <c r="A62" s="228"/>
      <c r="B62" s="243"/>
      <c r="C62" s="243"/>
      <c r="D62" s="243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</row>
    <row r="63" ht="12.75" customHeight="1">
      <c r="A63" s="228"/>
      <c r="B63" s="243"/>
      <c r="C63" s="243"/>
      <c r="D63" s="243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</row>
    <row r="64" ht="12.7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</row>
    <row r="65" ht="12.7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</row>
    <row r="66" ht="12.7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</row>
    <row r="67" ht="12.7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</row>
    <row r="68" ht="12.7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</row>
    <row r="69" ht="12.7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</row>
    <row r="70" ht="12.7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</row>
    <row r="71" ht="12.7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</row>
    <row r="72" ht="12.7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</row>
    <row r="73" ht="12.7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</row>
    <row r="74" ht="12.7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</row>
    <row r="75" ht="12.7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</row>
    <row r="76" ht="12.7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</row>
    <row r="77" ht="12.7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</row>
    <row r="78" ht="12.7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</row>
    <row r="79" ht="12.7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</row>
    <row r="80" ht="12.7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</row>
    <row r="81" ht="12.7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</row>
    <row r="82" ht="12.7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</row>
    <row r="83" ht="12.7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</row>
    <row r="84" ht="12.7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</row>
    <row r="85" ht="12.7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</row>
    <row r="86" ht="12.7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</row>
    <row r="87" ht="12.7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</row>
    <row r="88" ht="12.7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</row>
    <row r="89" ht="12.7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</row>
    <row r="90" ht="12.7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</row>
    <row r="91" ht="12.7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</row>
    <row r="92" ht="12.7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</row>
    <row r="93" ht="12.7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</row>
    <row r="94" ht="12.7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</row>
    <row r="95" ht="12.7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</row>
    <row r="96" ht="12.7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</row>
    <row r="97" ht="12.7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</row>
    <row r="98" ht="12.7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</row>
    <row r="99" ht="12.7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</row>
    <row r="100" ht="12.7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</row>
    <row r="101" ht="12.7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</row>
    <row r="102" ht="12.7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</row>
    <row r="103" ht="12.7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</row>
    <row r="104" ht="12.7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</row>
    <row r="105" ht="12.7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</row>
    <row r="106" ht="12.7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</row>
    <row r="107" ht="12.7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</row>
    <row r="108" ht="12.7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</row>
    <row r="109" ht="12.7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</row>
    <row r="110" ht="12.7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</row>
    <row r="111" ht="12.7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</row>
    <row r="112" ht="12.7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</row>
    <row r="113" ht="12.7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</row>
    <row r="114" ht="12.7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</row>
    <row r="115" ht="12.7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</row>
    <row r="116" ht="12.7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</row>
    <row r="117" ht="12.7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</row>
    <row r="118" ht="12.7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</row>
    <row r="119" ht="12.7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</row>
    <row r="120" ht="12.7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</row>
    <row r="121" ht="12.7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</row>
    <row r="122" ht="12.7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</row>
    <row r="123" ht="12.7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</row>
    <row r="124" ht="12.7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</row>
    <row r="125" ht="12.7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</row>
    <row r="126" ht="12.7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</row>
    <row r="127" ht="12.7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</row>
    <row r="128" ht="12.7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</row>
    <row r="129" ht="12.7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</row>
    <row r="130" ht="12.7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</row>
    <row r="131" ht="12.7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</row>
    <row r="132" ht="12.7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</row>
    <row r="133" ht="12.7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</row>
    <row r="134" ht="12.7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</row>
    <row r="135" ht="12.7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</row>
    <row r="136" ht="12.7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</row>
    <row r="137" ht="12.7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</row>
    <row r="138" ht="12.7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</row>
    <row r="139" ht="12.7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</row>
    <row r="140" ht="12.7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</row>
    <row r="141" ht="12.7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</row>
    <row r="142" ht="12.7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</row>
    <row r="143" ht="12.7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</row>
    <row r="144" ht="12.7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</row>
    <row r="145" ht="12.7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</row>
    <row r="146" ht="12.7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</row>
    <row r="147" ht="12.7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</row>
    <row r="148" ht="12.7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</row>
    <row r="149" ht="12.7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</row>
    <row r="150" ht="12.7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</row>
    <row r="151" ht="12.7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</row>
    <row r="152" ht="12.7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</row>
    <row r="153" ht="12.7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</row>
    <row r="154" ht="12.7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</row>
    <row r="155" ht="12.7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</row>
    <row r="156" ht="12.7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</row>
    <row r="157" ht="12.7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</row>
    <row r="158" ht="12.7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</row>
    <row r="159" ht="12.7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</row>
    <row r="160" ht="12.7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</row>
    <row r="161" ht="12.7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</row>
    <row r="162" ht="12.7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</row>
    <row r="163" ht="12.7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</row>
    <row r="164" ht="12.7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</row>
    <row r="165" ht="12.7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</row>
    <row r="166" ht="12.7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</row>
    <row r="167" ht="12.7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</row>
    <row r="168" ht="12.7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</row>
    <row r="169" ht="12.7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</row>
    <row r="170" ht="12.7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</row>
    <row r="171" ht="12.7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</row>
    <row r="172" ht="12.7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</row>
    <row r="173" ht="12.7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</row>
    <row r="174" ht="12.7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</row>
    <row r="175" ht="12.7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</row>
    <row r="176" ht="12.7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</row>
    <row r="177" ht="12.7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</row>
    <row r="178" ht="12.7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</row>
    <row r="179" ht="12.7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</row>
    <row r="180" ht="12.7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</row>
    <row r="181" ht="12.7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</row>
    <row r="182" ht="12.7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</row>
    <row r="183" ht="12.7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</row>
    <row r="184" ht="12.7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</row>
    <row r="185" ht="12.7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</row>
    <row r="186" ht="12.7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</row>
    <row r="187" ht="12.7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</row>
    <row r="188" ht="12.7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</row>
    <row r="189" ht="12.7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</row>
    <row r="190" ht="12.7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</row>
    <row r="191" ht="12.7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</row>
    <row r="192" ht="12.7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</row>
    <row r="193" ht="12.7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</row>
    <row r="194" ht="12.7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</row>
    <row r="195" ht="12.7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</row>
    <row r="196" ht="12.7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</row>
    <row r="197" ht="12.7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</row>
    <row r="198" ht="12.7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</row>
    <row r="199" ht="12.7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</row>
    <row r="200" ht="12.7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</row>
    <row r="201" ht="12.7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</row>
    <row r="202" ht="12.7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</row>
    <row r="203" ht="12.7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</row>
    <row r="204" ht="12.7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</row>
    <row r="205" ht="12.7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</row>
    <row r="206" ht="12.7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</row>
    <row r="207" ht="12.7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</row>
    <row r="208" ht="12.7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</row>
    <row r="209" ht="12.7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</row>
    <row r="210" ht="12.7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</row>
    <row r="211" ht="12.7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</row>
    <row r="212" ht="12.7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</row>
    <row r="213" ht="12.7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</row>
    <row r="214" ht="12.7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</row>
    <row r="215" ht="12.7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</row>
    <row r="216" ht="12.7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</row>
    <row r="217" ht="12.7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</row>
    <row r="218" ht="12.7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</row>
    <row r="219" ht="12.7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  <c r="AB219" s="228"/>
    </row>
    <row r="220" ht="12.75" customHeight="1">
      <c r="A220" s="228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  <c r="AB220" s="228"/>
    </row>
    <row r="221" ht="12.75" customHeight="1">
      <c r="A221" s="228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  <c r="AB221" s="228"/>
    </row>
    <row r="222" ht="12.75" customHeight="1">
      <c r="A222" s="228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  <c r="AB222" s="228"/>
    </row>
    <row r="223" ht="12.75" customHeight="1">
      <c r="A223" s="228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  <c r="AB223" s="228"/>
    </row>
    <row r="224" ht="12.75" customHeight="1">
      <c r="A224" s="228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  <c r="AB224" s="228"/>
    </row>
    <row r="225" ht="12.75" customHeight="1">
      <c r="A225" s="228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  <c r="AB225" s="228"/>
    </row>
    <row r="226" ht="12.75" customHeight="1">
      <c r="A226" s="228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  <c r="AB226" s="228"/>
    </row>
    <row r="227" ht="12.75" customHeight="1">
      <c r="A227" s="228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  <c r="AB227" s="228"/>
    </row>
    <row r="228" ht="12.75" customHeight="1">
      <c r="A228" s="228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  <c r="AB228" s="228"/>
    </row>
    <row r="229" ht="12.75" customHeight="1">
      <c r="A229" s="228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  <c r="AB229" s="228"/>
    </row>
    <row r="230" ht="12.75" customHeight="1">
      <c r="A230" s="228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  <c r="AB230" s="228"/>
    </row>
    <row r="231" ht="12.75" customHeight="1">
      <c r="A231" s="228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  <c r="AB231" s="228"/>
    </row>
    <row r="232" ht="12.75" customHeight="1">
      <c r="A232" s="228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  <c r="AB232" s="228"/>
    </row>
    <row r="233" ht="12.75" customHeight="1">
      <c r="A233" s="228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  <c r="AB233" s="228"/>
    </row>
    <row r="234" ht="12.75" customHeight="1">
      <c r="A234" s="228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  <c r="AB234" s="228"/>
    </row>
    <row r="235" ht="12.75" customHeight="1">
      <c r="A235" s="228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  <c r="AB235" s="228"/>
    </row>
    <row r="236" ht="12.75" customHeight="1">
      <c r="A236" s="228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  <c r="AB236" s="228"/>
    </row>
    <row r="237" ht="12.75" customHeight="1">
      <c r="A237" s="228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  <c r="AB237" s="228"/>
    </row>
    <row r="238" ht="12.75" customHeight="1">
      <c r="A238" s="228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  <c r="AB238" s="228"/>
    </row>
    <row r="239" ht="12.75" customHeight="1">
      <c r="A239" s="228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  <c r="AB239" s="228"/>
    </row>
    <row r="240" ht="12.75" customHeight="1">
      <c r="A240" s="228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  <c r="AB240" s="228"/>
    </row>
    <row r="241" ht="12.75" customHeight="1">
      <c r="A241" s="228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  <c r="AB241" s="228"/>
    </row>
    <row r="242" ht="12.75" customHeight="1">
      <c r="A242" s="228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  <c r="AB242" s="228"/>
    </row>
    <row r="243" ht="12.75" customHeight="1">
      <c r="A243" s="228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  <c r="AB243" s="228"/>
    </row>
    <row r="244" ht="12.75" customHeight="1">
      <c r="A244" s="228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  <c r="AB244" s="228"/>
    </row>
    <row r="245" ht="12.75" customHeight="1">
      <c r="A245" s="228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  <c r="AB245" s="228"/>
    </row>
    <row r="246" ht="12.75" customHeight="1">
      <c r="A246" s="228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  <c r="AB246" s="228"/>
    </row>
    <row r="247" ht="12.75" customHeight="1">
      <c r="A247" s="228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  <c r="AB247" s="228"/>
    </row>
    <row r="248" ht="12.75" customHeight="1">
      <c r="A248" s="228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  <c r="AB248" s="228"/>
    </row>
    <row r="249" ht="12.75" customHeight="1">
      <c r="A249" s="228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  <c r="AB249" s="228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4">
    <mergeCell ref="H5:J5"/>
    <mergeCell ref="H6:J6"/>
    <mergeCell ref="A1:K1"/>
    <mergeCell ref="A2:K2"/>
    <mergeCell ref="A3:J3"/>
    <mergeCell ref="A4:F4"/>
    <mergeCell ref="H4:J4"/>
    <mergeCell ref="A5:F5"/>
    <mergeCell ref="A6:F6"/>
    <mergeCell ref="A10:F10"/>
    <mergeCell ref="A11:F11"/>
    <mergeCell ref="H11:J11"/>
    <mergeCell ref="A12:F12"/>
    <mergeCell ref="H12:J12"/>
    <mergeCell ref="A13:F13"/>
    <mergeCell ref="H13:J13"/>
    <mergeCell ref="A15:K15"/>
    <mergeCell ref="A7:F7"/>
    <mergeCell ref="H7:J7"/>
    <mergeCell ref="A8:F8"/>
    <mergeCell ref="H8:J8"/>
    <mergeCell ref="A9:F9"/>
    <mergeCell ref="H9:J9"/>
    <mergeCell ref="H10:J10"/>
  </mergeCells>
  <printOptions/>
  <pageMargins bottom="0.7480314960629921" footer="0.0" header="0.0" left="0.7086614173228347" right="0.7086614173228347" top="0.7480314960629921"/>
  <pageSetup fitToHeight="0" paperSize="9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3.0"/>
    <col customWidth="1" min="3" max="3" width="31.13"/>
    <col customWidth="1" min="4" max="4" width="20.75"/>
    <col customWidth="1" min="5" max="5" width="6.75"/>
    <col customWidth="1" min="6" max="6" width="5.63"/>
    <col customWidth="1" min="7" max="7" width="4.13"/>
    <col customWidth="1" min="8" max="8" width="8.0"/>
    <col customWidth="1" min="9" max="9" width="26.25"/>
    <col customWidth="1" min="10" max="10" width="14.25"/>
    <col customWidth="1" min="11" max="11" width="19.63"/>
    <col customWidth="1" min="12" max="28" width="9.0"/>
  </cols>
  <sheetData>
    <row r="1" ht="14.25" customHeight="1">
      <c r="A1" s="227" t="str">
        <f>"PEMBOBOTAN NILAI ASESMEN "&amp;'Matriks Asesmen'!D2</f>
        <v>PEMBOBOTAN NILAI ASESMEN CPMK C</v>
      </c>
      <c r="B1" s="50"/>
      <c r="C1" s="50"/>
      <c r="D1" s="50"/>
      <c r="E1" s="50"/>
      <c r="F1" s="50"/>
      <c r="G1" s="50"/>
      <c r="H1" s="50"/>
      <c r="I1" s="50"/>
      <c r="J1" s="50"/>
      <c r="K1" s="9"/>
      <c r="L1" s="51"/>
      <c r="M1" s="2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ht="14.25" customHeight="1">
      <c r="A2" s="229" t="str">
        <f>"Isikan bobot nilai tiap Asesmen "&amp;#REF!&amp;". Jumlah total bobot nilai dari seluruh asesmen harus sama dengan bobot nilai "&amp;#REF!</f>
        <v>#REF!</v>
      </c>
      <c r="B2" s="72"/>
      <c r="C2" s="72"/>
      <c r="D2" s="72"/>
      <c r="E2" s="72"/>
      <c r="F2" s="72"/>
      <c r="G2" s="72"/>
      <c r="H2" s="72"/>
      <c r="I2" s="72"/>
      <c r="J2" s="72"/>
      <c r="K2" s="130"/>
      <c r="L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</row>
    <row r="3" ht="12.75" customHeight="1">
      <c r="A3" s="230" t="str">
        <f>"Bobot "&amp;'Matriks Asesmen'!D2&amp;" terhadap total jumlah seluruh CPMK:"</f>
        <v>Bobot CPMK C terhadap total jumlah seluruh CPMK:</v>
      </c>
      <c r="B3" s="72"/>
      <c r="C3" s="72"/>
      <c r="D3" s="72"/>
      <c r="E3" s="72"/>
      <c r="F3" s="72"/>
      <c r="G3" s="72"/>
      <c r="H3" s="72"/>
      <c r="I3" s="72"/>
      <c r="J3" s="37"/>
      <c r="K3" s="231">
        <f>SUM(K4:K8)</f>
        <v>0.15</v>
      </c>
      <c r="L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</row>
    <row r="4" ht="12.75" customHeight="1">
      <c r="A4" s="230" t="s">
        <v>206</v>
      </c>
      <c r="B4" s="72"/>
      <c r="C4" s="72"/>
      <c r="D4" s="72"/>
      <c r="E4" s="72"/>
      <c r="F4" s="37"/>
      <c r="G4" s="232" t="str">
        <f>'Matriks Asesmen'!A4</f>
        <v>UTS</v>
      </c>
      <c r="H4" s="72"/>
      <c r="I4" s="72"/>
      <c r="J4" s="37"/>
      <c r="K4" s="231" t="str">
        <f>'Matriks Asesmen'!D4</f>
        <v/>
      </c>
      <c r="L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</row>
    <row r="5" ht="12.75" customHeight="1">
      <c r="A5" s="230" t="s">
        <v>207</v>
      </c>
      <c r="B5" s="72"/>
      <c r="C5" s="72"/>
      <c r="D5" s="72"/>
      <c r="E5" s="72"/>
      <c r="F5" s="37"/>
      <c r="G5" s="232" t="str">
        <f>'Matriks Asesmen'!A5</f>
        <v>UAS</v>
      </c>
      <c r="H5" s="72"/>
      <c r="I5" s="72"/>
      <c r="J5" s="37"/>
      <c r="K5" s="231">
        <f>'Matriks Asesmen'!D5</f>
        <v>0.1</v>
      </c>
      <c r="L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</row>
    <row r="6" ht="12.75" customHeight="1">
      <c r="A6" s="230" t="s">
        <v>208</v>
      </c>
      <c r="B6" s="72"/>
      <c r="C6" s="72"/>
      <c r="D6" s="72"/>
      <c r="E6" s="72"/>
      <c r="F6" s="37"/>
      <c r="G6" s="232" t="str">
        <f>'Matriks Asesmen'!A6</f>
        <v>Keaktifan</v>
      </c>
      <c r="H6" s="72"/>
      <c r="I6" s="72"/>
      <c r="J6" s="37"/>
      <c r="K6" s="231">
        <f>'Matriks Asesmen'!D6</f>
        <v>0.05</v>
      </c>
      <c r="L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</row>
    <row r="7" ht="12.75" customHeight="1">
      <c r="A7" s="230" t="s">
        <v>209</v>
      </c>
      <c r="B7" s="72"/>
      <c r="C7" s="72"/>
      <c r="D7" s="72"/>
      <c r="E7" s="72"/>
      <c r="F7" s="37"/>
      <c r="G7" s="232" t="str">
        <f>'Matriks Asesmen'!A7</f>
        <v>Tugas 1</v>
      </c>
      <c r="H7" s="72"/>
      <c r="I7" s="72"/>
      <c r="J7" s="37"/>
      <c r="K7" s="231" t="str">
        <f>'Matriks Asesmen'!D7</f>
        <v/>
      </c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</row>
    <row r="8" ht="12.75" customHeight="1">
      <c r="A8" s="230" t="s">
        <v>210</v>
      </c>
      <c r="B8" s="72"/>
      <c r="C8" s="72"/>
      <c r="D8" s="72"/>
      <c r="E8" s="72"/>
      <c r="F8" s="37"/>
      <c r="G8" s="232" t="str">
        <f>'Matriks Asesmen'!A8</f>
        <v>Tugas 2</v>
      </c>
      <c r="H8" s="72"/>
      <c r="I8" s="72"/>
      <c r="J8" s="37"/>
      <c r="K8" s="231" t="str">
        <f>'Matriks Asesmen'!D8</f>
        <v/>
      </c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</row>
    <row r="9" ht="12.75" customHeight="1">
      <c r="A9" s="230" t="s">
        <v>211</v>
      </c>
      <c r="B9" s="72"/>
      <c r="C9" s="72"/>
      <c r="D9" s="72"/>
      <c r="E9" s="72"/>
      <c r="F9" s="37"/>
      <c r="G9" s="232" t="str">
        <f>'Matriks Asesmen'!A9</f>
        <v>Tugas 3</v>
      </c>
      <c r="H9" s="72"/>
      <c r="I9" s="72"/>
      <c r="J9" s="37"/>
      <c r="K9" s="231">
        <f>'Matriks Asesmen'!D9</f>
        <v>0.05</v>
      </c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</row>
    <row r="10" ht="12.75" customHeight="1">
      <c r="A10" s="230" t="s">
        <v>212</v>
      </c>
      <c r="B10" s="72"/>
      <c r="C10" s="72"/>
      <c r="D10" s="72"/>
      <c r="E10" s="72"/>
      <c r="F10" s="37"/>
      <c r="G10" s="232" t="str">
        <f>'Matriks Asesmen'!A10</f>
        <v>Tugas 4</v>
      </c>
      <c r="H10" s="72"/>
      <c r="I10" s="72"/>
      <c r="J10" s="37"/>
      <c r="K10" s="231">
        <f>'Matriks Asesmen'!D10</f>
        <v>0.05</v>
      </c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</row>
    <row r="11" ht="12.75" customHeight="1">
      <c r="A11" s="230" t="s">
        <v>213</v>
      </c>
      <c r="B11" s="72"/>
      <c r="C11" s="72"/>
      <c r="D11" s="72"/>
      <c r="E11" s="72"/>
      <c r="F11" s="37"/>
      <c r="G11" s="232" t="str">
        <f>'Matriks Asesmen'!A11</f>
        <v>(bentuk penilaian lainnya)</v>
      </c>
      <c r="H11" s="72"/>
      <c r="I11" s="72"/>
      <c r="J11" s="37"/>
      <c r="K11" s="231" t="str">
        <f>'Matriks Asesmen'!D11</f>
        <v/>
      </c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  <c r="AB11" s="228"/>
    </row>
    <row r="12" ht="12.75" customHeight="1">
      <c r="A12" s="233" t="s">
        <v>214</v>
      </c>
      <c r="B12" s="76"/>
      <c r="C12" s="76"/>
      <c r="D12" s="76"/>
      <c r="E12" s="76"/>
      <c r="F12" s="77"/>
      <c r="G12" s="232" t="str">
        <f>'Matriks Asesmen'!A12</f>
        <v>(bentuk penilaian lainnya)</v>
      </c>
      <c r="H12" s="72"/>
      <c r="I12" s="72"/>
      <c r="J12" s="37"/>
      <c r="K12" s="231" t="str">
        <f>'Matriks Asesmen'!D12</f>
        <v/>
      </c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</row>
    <row r="13" ht="12.75" customHeight="1">
      <c r="A13" s="234" t="s">
        <v>215</v>
      </c>
      <c r="B13" s="72"/>
      <c r="C13" s="72"/>
      <c r="D13" s="72"/>
      <c r="E13" s="72"/>
      <c r="F13" s="37"/>
      <c r="G13" s="232" t="str">
        <f>'Matriks Asesmen'!A13</f>
        <v>(bentuk penilaian lainnya)</v>
      </c>
      <c r="H13" s="72"/>
      <c r="I13" s="72"/>
      <c r="J13" s="37"/>
      <c r="K13" s="231" t="str">
        <f>'Matriks Asesmen'!D13</f>
        <v/>
      </c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</row>
    <row r="14" ht="12.75" customHeight="1">
      <c r="A14" s="228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</row>
    <row r="15" ht="20.25" customHeight="1">
      <c r="A15" s="235" t="str">
        <f>"ASESMEN CAPAIAN PEMBELAJARAN "&amp;'Matriks Asesmen'!D2</f>
        <v>ASESMEN CAPAIAN PEMBELAJARAN CPMK C</v>
      </c>
      <c r="B15" s="72"/>
      <c r="C15" s="72"/>
      <c r="D15" s="72"/>
      <c r="E15" s="72"/>
      <c r="F15" s="72"/>
      <c r="G15" s="72"/>
      <c r="H15" s="72"/>
      <c r="I15" s="72"/>
      <c r="J15" s="72"/>
      <c r="K15" s="130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</row>
    <row r="16" ht="12.75" customHeight="1">
      <c r="A16" s="236" t="s">
        <v>82</v>
      </c>
      <c r="B16" s="236" t="s">
        <v>83</v>
      </c>
      <c r="C16" s="236" t="s">
        <v>84</v>
      </c>
      <c r="D16" s="237" t="str">
        <f>'7.Rekap Nilai'!D10</f>
        <v>Jumlah Minimal Presensi</v>
      </c>
      <c r="E16" s="237" t="str">
        <f>'7.Rekap Nilai'!E10</f>
        <v>UTS</v>
      </c>
      <c r="F16" s="237" t="str">
        <f>'7.Rekap Nilai'!F10</f>
        <v>UAS</v>
      </c>
      <c r="G16" s="237" t="str">
        <f>'7.Rekap Nilai'!G10</f>
        <v>Keaktifan</v>
      </c>
      <c r="H16" s="237" t="str">
        <f>'7.Rekap Nilai'!H10</f>
        <v>Tugas 1</v>
      </c>
      <c r="I16" s="237" t="str">
        <f>'7.Rekap Nilai'!I10</f>
        <v>Tugas 2</v>
      </c>
      <c r="J16" s="238" t="s">
        <v>216</v>
      </c>
      <c r="K16" s="238" t="s">
        <v>217</v>
      </c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</row>
    <row r="17" ht="12.75" customHeight="1">
      <c r="A17" s="239">
        <v>1.0</v>
      </c>
      <c r="B17" s="240" t="str">
        <f>'Master Data'!B21</f>
        <v/>
      </c>
      <c r="C17" s="240" t="str">
        <f>'Master Data'!C21</f>
        <v/>
      </c>
      <c r="D17" s="252" t="str">
        <f>'7.Rekap Nilai'!D12</f>
        <v>TIDAK BISA UAS</v>
      </c>
      <c r="E17" s="242">
        <f>'7.Rekap Nilai'!E12</f>
        <v>48.3</v>
      </c>
      <c r="F17" s="242">
        <f>'7.Rekap Nilai'!F12</f>
        <v>70</v>
      </c>
      <c r="G17" s="242">
        <f>'7.Rekap Nilai'!G12</f>
        <v>40</v>
      </c>
      <c r="H17" s="242">
        <f>'7.Rekap Nilai'!H12</f>
        <v>75</v>
      </c>
      <c r="I17" s="242">
        <f>'7.Rekap Nilai'!I12</f>
        <v>85</v>
      </c>
      <c r="J17" s="242">
        <f t="shared" ref="J17:J48" si="1">(E17*$K$4+F17*$K$5+IF(D17="OK",G17*$K$7,0)+H17*$K$6+I17*$K$8)/$K$3</f>
        <v>71.66666667</v>
      </c>
      <c r="K17" s="239" t="str">
        <f t="shared" ref="K17:K48" si="2">IF(J17&gt;=55,"LULUS ","TIDAK LULUS ")</f>
        <v>LULUS </v>
      </c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</row>
    <row r="18" ht="12.75" customHeight="1">
      <c r="A18" s="239">
        <v>2.0</v>
      </c>
      <c r="B18" s="240" t="str">
        <f>'Master Data'!B22</f>
        <v/>
      </c>
      <c r="C18" s="240" t="str">
        <f>'Master Data'!C22</f>
        <v/>
      </c>
      <c r="D18" s="252" t="str">
        <f>'7.Rekap Nilai'!D13</f>
        <v>OK</v>
      </c>
      <c r="E18" s="242">
        <f>'7.Rekap Nilai'!E13</f>
        <v>80</v>
      </c>
      <c r="F18" s="242">
        <f>'7.Rekap Nilai'!F13</f>
        <v>75</v>
      </c>
      <c r="G18" s="242">
        <f>'7.Rekap Nilai'!G13</f>
        <v>55</v>
      </c>
      <c r="H18" s="242">
        <f>'7.Rekap Nilai'!H13</f>
        <v>80</v>
      </c>
      <c r="I18" s="242">
        <f>'7.Rekap Nilai'!I13</f>
        <v>87</v>
      </c>
      <c r="J18" s="242">
        <f t="shared" si="1"/>
        <v>76.66666667</v>
      </c>
      <c r="K18" s="239" t="str">
        <f t="shared" si="2"/>
        <v>LULUS </v>
      </c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</row>
    <row r="19" ht="12.75" customHeight="1">
      <c r="A19" s="239">
        <v>3.0</v>
      </c>
      <c r="B19" s="240" t="str">
        <f>'Master Data'!B23</f>
        <v/>
      </c>
      <c r="C19" s="240" t="str">
        <f>'Master Data'!C23</f>
        <v/>
      </c>
      <c r="D19" s="252" t="str">
        <f>'7.Rekap Nilai'!D14</f>
        <v>OK</v>
      </c>
      <c r="E19" s="242">
        <f>'7.Rekap Nilai'!E14</f>
        <v>56.3</v>
      </c>
      <c r="F19" s="242">
        <f>'7.Rekap Nilai'!F14</f>
        <v>46</v>
      </c>
      <c r="G19" s="242">
        <f>'7.Rekap Nilai'!G14</f>
        <v>47</v>
      </c>
      <c r="H19" s="242">
        <f>'7.Rekap Nilai'!H14</f>
        <v>80</v>
      </c>
      <c r="I19" s="242">
        <f>'7.Rekap Nilai'!I14</f>
        <v>85</v>
      </c>
      <c r="J19" s="242">
        <f t="shared" si="1"/>
        <v>57.33333333</v>
      </c>
      <c r="K19" s="239" t="str">
        <f t="shared" si="2"/>
        <v>LULUS </v>
      </c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</row>
    <row r="20" ht="12.75" customHeight="1">
      <c r="A20" s="239">
        <v>4.0</v>
      </c>
      <c r="B20" s="240" t="str">
        <f>'Master Data'!B24</f>
        <v/>
      </c>
      <c r="C20" s="240" t="str">
        <f>'Master Data'!C24</f>
        <v/>
      </c>
      <c r="D20" s="252" t="str">
        <f>'7.Rekap Nilai'!D15</f>
        <v>OK</v>
      </c>
      <c r="E20" s="242">
        <f>'7.Rekap Nilai'!E15</f>
        <v>75</v>
      </c>
      <c r="F20" s="242">
        <f>'7.Rekap Nilai'!F15</f>
        <v>75</v>
      </c>
      <c r="G20" s="242">
        <f>'7.Rekap Nilai'!G15</f>
        <v>60</v>
      </c>
      <c r="H20" s="242">
        <f>'7.Rekap Nilai'!H15</f>
        <v>80</v>
      </c>
      <c r="I20" s="242">
        <f>'7.Rekap Nilai'!I15</f>
        <v>85</v>
      </c>
      <c r="J20" s="242">
        <f t="shared" si="1"/>
        <v>76.66666667</v>
      </c>
      <c r="K20" s="239" t="str">
        <f t="shared" si="2"/>
        <v>LULUS </v>
      </c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</row>
    <row r="21" ht="12.75" customHeight="1">
      <c r="A21" s="239">
        <v>5.0</v>
      </c>
      <c r="B21" s="240" t="str">
        <f>'Master Data'!B25</f>
        <v/>
      </c>
      <c r="C21" s="240" t="str">
        <f>'Master Data'!C25</f>
        <v/>
      </c>
      <c r="D21" s="252" t="str">
        <f>'7.Rekap Nilai'!D16</f>
        <v>OK</v>
      </c>
      <c r="E21" s="242">
        <f>'7.Rekap Nilai'!E16</f>
        <v>82.6</v>
      </c>
      <c r="F21" s="242">
        <f>'7.Rekap Nilai'!F16</f>
        <v>80</v>
      </c>
      <c r="G21" s="242">
        <f>'7.Rekap Nilai'!G16</f>
        <v>52</v>
      </c>
      <c r="H21" s="242">
        <f>'7.Rekap Nilai'!H16</f>
        <v>80</v>
      </c>
      <c r="I21" s="242">
        <f>'7.Rekap Nilai'!I16</f>
        <v>90</v>
      </c>
      <c r="J21" s="242">
        <f t="shared" si="1"/>
        <v>80</v>
      </c>
      <c r="K21" s="239" t="str">
        <f t="shared" si="2"/>
        <v>LULUS </v>
      </c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</row>
    <row r="22" ht="12.75" customHeight="1">
      <c r="A22" s="239">
        <v>6.0</v>
      </c>
      <c r="B22" s="240" t="str">
        <f>'Master Data'!B26</f>
        <v/>
      </c>
      <c r="C22" s="240" t="str">
        <f>'Master Data'!C26</f>
        <v/>
      </c>
      <c r="D22" s="252" t="str">
        <f>'7.Rekap Nilai'!D17</f>
        <v>OK</v>
      </c>
      <c r="E22" s="242">
        <f>'7.Rekap Nilai'!E17</f>
        <v>75</v>
      </c>
      <c r="F22" s="242">
        <f>'7.Rekap Nilai'!F17</f>
        <v>75</v>
      </c>
      <c r="G22" s="242">
        <f>'7.Rekap Nilai'!G17</f>
        <v>65</v>
      </c>
      <c r="H22" s="242">
        <f>'7.Rekap Nilai'!H17</f>
        <v>80</v>
      </c>
      <c r="I22" s="242">
        <f>'7.Rekap Nilai'!I17</f>
        <v>85</v>
      </c>
      <c r="J22" s="242">
        <f t="shared" si="1"/>
        <v>76.66666667</v>
      </c>
      <c r="K22" s="239" t="str">
        <f t="shared" si="2"/>
        <v>LULUS </v>
      </c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</row>
    <row r="23" ht="12.75" customHeight="1">
      <c r="A23" s="239">
        <v>7.0</v>
      </c>
      <c r="B23" s="240" t="str">
        <f>'Master Data'!B27</f>
        <v/>
      </c>
      <c r="C23" s="240" t="str">
        <f>'Master Data'!C27</f>
        <v/>
      </c>
      <c r="D23" s="252" t="str">
        <f>'7.Rekap Nilai'!D18</f>
        <v>OK</v>
      </c>
      <c r="E23" s="242">
        <f>'7.Rekap Nilai'!E18</f>
        <v>56.6</v>
      </c>
      <c r="F23" s="242">
        <f>'7.Rekap Nilai'!F18</f>
        <v>80</v>
      </c>
      <c r="G23" s="242">
        <f>'7.Rekap Nilai'!G18</f>
        <v>55</v>
      </c>
      <c r="H23" s="242">
        <f>'7.Rekap Nilai'!H18</f>
        <v>80</v>
      </c>
      <c r="I23" s="242">
        <f>'7.Rekap Nilai'!I18</f>
        <v>87</v>
      </c>
      <c r="J23" s="242">
        <f t="shared" si="1"/>
        <v>80</v>
      </c>
      <c r="K23" s="239" t="str">
        <f t="shared" si="2"/>
        <v>LULUS </v>
      </c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</row>
    <row r="24" ht="12.75" customHeight="1">
      <c r="A24" s="239">
        <v>8.0</v>
      </c>
      <c r="B24" s="240" t="str">
        <f>'Master Data'!B28</f>
        <v/>
      </c>
      <c r="C24" s="240" t="str">
        <f>'Master Data'!C28</f>
        <v/>
      </c>
      <c r="D24" s="252" t="str">
        <f>'7.Rekap Nilai'!D19</f>
        <v>OK</v>
      </c>
      <c r="E24" s="242">
        <f>'7.Rekap Nilai'!E19</f>
        <v>83.3</v>
      </c>
      <c r="F24" s="242">
        <f>'7.Rekap Nilai'!F19</f>
        <v>75</v>
      </c>
      <c r="G24" s="242">
        <f>'7.Rekap Nilai'!G19</f>
        <v>40</v>
      </c>
      <c r="H24" s="242">
        <f>'7.Rekap Nilai'!H19</f>
        <v>80</v>
      </c>
      <c r="I24" s="242">
        <f>'7.Rekap Nilai'!I19</f>
        <v>85</v>
      </c>
      <c r="J24" s="242">
        <f t="shared" si="1"/>
        <v>76.66666667</v>
      </c>
      <c r="K24" s="239" t="str">
        <f t="shared" si="2"/>
        <v>LULUS </v>
      </c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</row>
    <row r="25" ht="12.75" customHeight="1">
      <c r="A25" s="239">
        <v>9.0</v>
      </c>
      <c r="B25" s="240" t="str">
        <f>'Master Data'!B29</f>
        <v/>
      </c>
      <c r="C25" s="240" t="str">
        <f>'Master Data'!C29</f>
        <v/>
      </c>
      <c r="D25" s="252" t="str">
        <f>'7.Rekap Nilai'!D20</f>
        <v>OK</v>
      </c>
      <c r="E25" s="242">
        <f>'7.Rekap Nilai'!E20</f>
        <v>75</v>
      </c>
      <c r="F25" s="242">
        <f>'7.Rekap Nilai'!F20</f>
        <v>57</v>
      </c>
      <c r="G25" s="242">
        <f>'7.Rekap Nilai'!G20</f>
        <v>75</v>
      </c>
      <c r="H25" s="242">
        <f>'7.Rekap Nilai'!H20</f>
        <v>80</v>
      </c>
      <c r="I25" s="242">
        <f>'7.Rekap Nilai'!I20</f>
        <v>85</v>
      </c>
      <c r="J25" s="242">
        <f t="shared" si="1"/>
        <v>64.66666667</v>
      </c>
      <c r="K25" s="239" t="str">
        <f t="shared" si="2"/>
        <v>LULUS </v>
      </c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</row>
    <row r="26" ht="12.75" customHeight="1">
      <c r="A26" s="239">
        <v>10.0</v>
      </c>
      <c r="B26" s="240" t="str">
        <f>'Master Data'!B30</f>
        <v/>
      </c>
      <c r="C26" s="240" t="str">
        <f>'Master Data'!C30</f>
        <v/>
      </c>
      <c r="D26" s="252" t="str">
        <f>'7.Rekap Nilai'!D21</f>
        <v>OK</v>
      </c>
      <c r="E26" s="242">
        <f>'7.Rekap Nilai'!E21</f>
        <v>80</v>
      </c>
      <c r="F26" s="242">
        <f>'7.Rekap Nilai'!F21</f>
        <v>70</v>
      </c>
      <c r="G26" s="242">
        <f>'7.Rekap Nilai'!G21</f>
        <v>58</v>
      </c>
      <c r="H26" s="242">
        <f>'7.Rekap Nilai'!H21</f>
        <v>80</v>
      </c>
      <c r="I26" s="242">
        <f>'7.Rekap Nilai'!I21</f>
        <v>87</v>
      </c>
      <c r="J26" s="242">
        <f t="shared" si="1"/>
        <v>73.33333333</v>
      </c>
      <c r="K26" s="239" t="str">
        <f t="shared" si="2"/>
        <v>LULUS </v>
      </c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</row>
    <row r="27" ht="12.75" customHeight="1">
      <c r="A27" s="239">
        <v>11.0</v>
      </c>
      <c r="B27" s="240" t="str">
        <f>'Master Data'!B31</f>
        <v/>
      </c>
      <c r="C27" s="240" t="str">
        <f>'Master Data'!C31</f>
        <v/>
      </c>
      <c r="D27" s="252" t="str">
        <f>'7.Rekap Nilai'!D22</f>
        <v>OK</v>
      </c>
      <c r="E27" s="242">
        <f>'7.Rekap Nilai'!E22</f>
        <v>83.3</v>
      </c>
      <c r="F27" s="242">
        <f>'7.Rekap Nilai'!F22</f>
        <v>80</v>
      </c>
      <c r="G27" s="242">
        <f>'7.Rekap Nilai'!G22</f>
        <v>95</v>
      </c>
      <c r="H27" s="242">
        <f>'7.Rekap Nilai'!H22</f>
        <v>80</v>
      </c>
      <c r="I27" s="242">
        <f>'7.Rekap Nilai'!I22</f>
        <v>90</v>
      </c>
      <c r="J27" s="242">
        <f t="shared" si="1"/>
        <v>80</v>
      </c>
      <c r="K27" s="239" t="str">
        <f t="shared" si="2"/>
        <v>LULUS </v>
      </c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</row>
    <row r="28" ht="12.75" customHeight="1">
      <c r="A28" s="239">
        <v>12.0</v>
      </c>
      <c r="B28" s="240" t="str">
        <f>'Master Data'!B32</f>
        <v/>
      </c>
      <c r="C28" s="240" t="str">
        <f>'Master Data'!C32</f>
        <v/>
      </c>
      <c r="D28" s="252" t="str">
        <f>'7.Rekap Nilai'!D23</f>
        <v>OK</v>
      </c>
      <c r="E28" s="242">
        <f>'7.Rekap Nilai'!E23</f>
        <v>80</v>
      </c>
      <c r="F28" s="242">
        <f>'7.Rekap Nilai'!F23</f>
        <v>75</v>
      </c>
      <c r="G28" s="242">
        <f>'7.Rekap Nilai'!G23</f>
        <v>30</v>
      </c>
      <c r="H28" s="242">
        <f>'7.Rekap Nilai'!H23</f>
        <v>80</v>
      </c>
      <c r="I28" s="242">
        <f>'7.Rekap Nilai'!I23</f>
        <v>85</v>
      </c>
      <c r="J28" s="242">
        <f t="shared" si="1"/>
        <v>76.66666667</v>
      </c>
      <c r="K28" s="239" t="str">
        <f t="shared" si="2"/>
        <v>LULUS </v>
      </c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</row>
    <row r="29" ht="12.75" customHeight="1">
      <c r="A29" s="239">
        <v>13.0</v>
      </c>
      <c r="B29" s="240" t="str">
        <f>'Master Data'!B33</f>
        <v/>
      </c>
      <c r="C29" s="240" t="str">
        <f>'Master Data'!C33</f>
        <v/>
      </c>
      <c r="D29" s="252" t="str">
        <f>'7.Rekap Nilai'!D24</f>
        <v>OK</v>
      </c>
      <c r="E29" s="242">
        <f>'7.Rekap Nilai'!E24</f>
        <v>58.3</v>
      </c>
      <c r="F29" s="242">
        <f>'7.Rekap Nilai'!F24</f>
        <v>80</v>
      </c>
      <c r="G29" s="242">
        <f>'7.Rekap Nilai'!G24</f>
        <v>63</v>
      </c>
      <c r="H29" s="242">
        <f>'7.Rekap Nilai'!H24</f>
        <v>80</v>
      </c>
      <c r="I29" s="242">
        <f>'7.Rekap Nilai'!I24</f>
        <v>87</v>
      </c>
      <c r="J29" s="242">
        <f t="shared" si="1"/>
        <v>80</v>
      </c>
      <c r="K29" s="239" t="str">
        <f t="shared" si="2"/>
        <v>LULUS </v>
      </c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</row>
    <row r="30" ht="12.75" customHeight="1">
      <c r="A30" s="239">
        <v>14.0</v>
      </c>
      <c r="B30" s="240" t="str">
        <f>'Master Data'!B34</f>
        <v/>
      </c>
      <c r="C30" s="240" t="str">
        <f>'Master Data'!C34</f>
        <v/>
      </c>
      <c r="D30" s="252" t="str">
        <f>'7.Rekap Nilai'!D25</f>
        <v>OK</v>
      </c>
      <c r="E30" s="242">
        <f>'7.Rekap Nilai'!E25</f>
        <v>81.6</v>
      </c>
      <c r="F30" s="242">
        <f>'7.Rekap Nilai'!F25</f>
        <v>80</v>
      </c>
      <c r="G30" s="242">
        <f>'7.Rekap Nilai'!G25</f>
        <v>40</v>
      </c>
      <c r="H30" s="242">
        <f>'7.Rekap Nilai'!H25</f>
        <v>80</v>
      </c>
      <c r="I30" s="242">
        <f>'7.Rekap Nilai'!I25</f>
        <v>85</v>
      </c>
      <c r="J30" s="242">
        <f t="shared" si="1"/>
        <v>80</v>
      </c>
      <c r="K30" s="239" t="str">
        <f t="shared" si="2"/>
        <v>LULUS </v>
      </c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</row>
    <row r="31" ht="12.75" customHeight="1">
      <c r="A31" s="239">
        <v>15.0</v>
      </c>
      <c r="B31" s="240" t="str">
        <f>'Master Data'!B35</f>
        <v/>
      </c>
      <c r="C31" s="240" t="str">
        <f>'Master Data'!C35</f>
        <v/>
      </c>
      <c r="D31" s="252" t="str">
        <f>'7.Rekap Nilai'!D26</f>
        <v>OK</v>
      </c>
      <c r="E31" s="242">
        <f>'7.Rekap Nilai'!E26</f>
        <v>81.6</v>
      </c>
      <c r="F31" s="242">
        <f>'7.Rekap Nilai'!F26</f>
        <v>75</v>
      </c>
      <c r="G31" s="242">
        <f>'7.Rekap Nilai'!G26</f>
        <v>45</v>
      </c>
      <c r="H31" s="242">
        <f>'7.Rekap Nilai'!H26</f>
        <v>80</v>
      </c>
      <c r="I31" s="242">
        <f>'7.Rekap Nilai'!I26</f>
        <v>85</v>
      </c>
      <c r="J31" s="242">
        <f t="shared" si="1"/>
        <v>76.66666667</v>
      </c>
      <c r="K31" s="239" t="str">
        <f t="shared" si="2"/>
        <v>LULUS </v>
      </c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</row>
    <row r="32" ht="12.75" customHeight="1">
      <c r="A32" s="239">
        <v>16.0</v>
      </c>
      <c r="B32" s="240" t="str">
        <f>'Master Data'!B36</f>
        <v/>
      </c>
      <c r="C32" s="240" t="str">
        <f>'Master Data'!C36</f>
        <v/>
      </c>
      <c r="D32" s="252" t="str">
        <f>'7.Rekap Nilai'!D27</f>
        <v>OK</v>
      </c>
      <c r="E32" s="242">
        <f>'7.Rekap Nilai'!E27</f>
        <v>76.6</v>
      </c>
      <c r="F32" s="242">
        <f>'7.Rekap Nilai'!F27</f>
        <v>75</v>
      </c>
      <c r="G32" s="242">
        <f>'7.Rekap Nilai'!G27</f>
        <v>45</v>
      </c>
      <c r="H32" s="242">
        <f>'7.Rekap Nilai'!H27</f>
        <v>80</v>
      </c>
      <c r="I32" s="242">
        <f>'7.Rekap Nilai'!I27</f>
        <v>85</v>
      </c>
      <c r="J32" s="242">
        <f t="shared" si="1"/>
        <v>76.66666667</v>
      </c>
      <c r="K32" s="239" t="str">
        <f t="shared" si="2"/>
        <v>LULUS </v>
      </c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</row>
    <row r="33" ht="12.75" customHeight="1">
      <c r="A33" s="239">
        <v>17.0</v>
      </c>
      <c r="B33" s="240" t="str">
        <f>'Master Data'!B37</f>
        <v/>
      </c>
      <c r="C33" s="240" t="str">
        <f>'Master Data'!C37</f>
        <v/>
      </c>
      <c r="D33" s="252" t="str">
        <f>'7.Rekap Nilai'!D28</f>
        <v>OK</v>
      </c>
      <c r="E33" s="242">
        <f>'7.Rekap Nilai'!E28</f>
        <v>83</v>
      </c>
      <c r="F33" s="242">
        <f>'7.Rekap Nilai'!F28</f>
        <v>75</v>
      </c>
      <c r="G33" s="242">
        <f>'7.Rekap Nilai'!G28</f>
        <v>50</v>
      </c>
      <c r="H33" s="242">
        <f>'7.Rekap Nilai'!H28</f>
        <v>80</v>
      </c>
      <c r="I33" s="242">
        <f>'7.Rekap Nilai'!I28</f>
        <v>90</v>
      </c>
      <c r="J33" s="242">
        <f t="shared" si="1"/>
        <v>76.66666667</v>
      </c>
      <c r="K33" s="239" t="str">
        <f t="shared" si="2"/>
        <v>LULUS </v>
      </c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</row>
    <row r="34" ht="12.75" customHeight="1">
      <c r="A34" s="239">
        <v>18.0</v>
      </c>
      <c r="B34" s="240" t="str">
        <f>'Master Data'!B38</f>
        <v/>
      </c>
      <c r="C34" s="240" t="str">
        <f>'Master Data'!C38</f>
        <v/>
      </c>
      <c r="D34" s="252" t="str">
        <f>'7.Rekap Nilai'!D29</f>
        <v>OK</v>
      </c>
      <c r="E34" s="242">
        <f>'7.Rekap Nilai'!E29</f>
        <v>80</v>
      </c>
      <c r="F34" s="242">
        <f>'7.Rekap Nilai'!F29</f>
        <v>80</v>
      </c>
      <c r="G34" s="242">
        <f>'7.Rekap Nilai'!G29</f>
        <v>58</v>
      </c>
      <c r="H34" s="242">
        <f>'7.Rekap Nilai'!H29</f>
        <v>80</v>
      </c>
      <c r="I34" s="242">
        <f>'7.Rekap Nilai'!I29</f>
        <v>90</v>
      </c>
      <c r="J34" s="242">
        <f t="shared" si="1"/>
        <v>80</v>
      </c>
      <c r="K34" s="239" t="str">
        <f t="shared" si="2"/>
        <v>LULUS </v>
      </c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</row>
    <row r="35" ht="12.75" customHeight="1">
      <c r="A35" s="239">
        <v>19.0</v>
      </c>
      <c r="B35" s="240" t="str">
        <f>'Master Data'!B39</f>
        <v/>
      </c>
      <c r="C35" s="240" t="str">
        <f>'Master Data'!C39</f>
        <v/>
      </c>
      <c r="D35" s="252" t="str">
        <f>'7.Rekap Nilai'!D30</f>
        <v>OK</v>
      </c>
      <c r="E35" s="242">
        <f>'7.Rekap Nilai'!E30</f>
        <v>81.7</v>
      </c>
      <c r="F35" s="242">
        <f>'7.Rekap Nilai'!F30</f>
        <v>90</v>
      </c>
      <c r="G35" s="242">
        <f>'7.Rekap Nilai'!G30</f>
        <v>75</v>
      </c>
      <c r="H35" s="242">
        <f>'7.Rekap Nilai'!H30</f>
        <v>80</v>
      </c>
      <c r="I35" s="242">
        <f>'7.Rekap Nilai'!I30</f>
        <v>90</v>
      </c>
      <c r="J35" s="242">
        <f t="shared" si="1"/>
        <v>86.66666667</v>
      </c>
      <c r="K35" s="239" t="str">
        <f t="shared" si="2"/>
        <v>LULUS </v>
      </c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</row>
    <row r="36" ht="12.75" customHeight="1">
      <c r="A36" s="239">
        <v>20.0</v>
      </c>
      <c r="B36" s="240" t="str">
        <f>'Master Data'!B40</f>
        <v/>
      </c>
      <c r="C36" s="240" t="str">
        <f>'Master Data'!C40</f>
        <v/>
      </c>
      <c r="D36" s="252" t="str">
        <f>'7.Rekap Nilai'!D31</f>
        <v>TIDAK BISA UAS</v>
      </c>
      <c r="E36" s="242">
        <f>'7.Rekap Nilai'!E31</f>
        <v>0</v>
      </c>
      <c r="F36" s="242">
        <f>'7.Rekap Nilai'!F31</f>
        <v>0</v>
      </c>
      <c r="G36" s="242">
        <f>'7.Rekap Nilai'!G31</f>
        <v>0</v>
      </c>
      <c r="H36" s="242">
        <f>'7.Rekap Nilai'!H31</f>
        <v>0</v>
      </c>
      <c r="I36" s="242">
        <f>'7.Rekap Nilai'!I31</f>
        <v>0</v>
      </c>
      <c r="J36" s="242">
        <f t="shared" si="1"/>
        <v>0</v>
      </c>
      <c r="K36" s="244" t="str">
        <f t="shared" si="2"/>
        <v>TIDAK LULUS </v>
      </c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</row>
    <row r="37" ht="12.75" customHeight="1">
      <c r="A37" s="239">
        <v>21.0</v>
      </c>
      <c r="B37" s="240" t="str">
        <f>'Master Data'!B41</f>
        <v/>
      </c>
      <c r="C37" s="240" t="str">
        <f>'Master Data'!C41</f>
        <v/>
      </c>
      <c r="D37" s="252" t="str">
        <f>'7.Rekap Nilai'!D32</f>
        <v>OK</v>
      </c>
      <c r="E37" s="242">
        <f>'7.Rekap Nilai'!E32</f>
        <v>76.6</v>
      </c>
      <c r="F37" s="242">
        <f>'7.Rekap Nilai'!F32</f>
        <v>80</v>
      </c>
      <c r="G37" s="242">
        <f>'7.Rekap Nilai'!G32</f>
        <v>70</v>
      </c>
      <c r="H37" s="242">
        <f>'7.Rekap Nilai'!H32</f>
        <v>80</v>
      </c>
      <c r="I37" s="242">
        <f>'7.Rekap Nilai'!I32</f>
        <v>85</v>
      </c>
      <c r="J37" s="242">
        <f t="shared" si="1"/>
        <v>80</v>
      </c>
      <c r="K37" s="239" t="str">
        <f t="shared" si="2"/>
        <v>LULUS </v>
      </c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</row>
    <row r="38" ht="12.75" customHeight="1">
      <c r="A38" s="239">
        <v>22.0</v>
      </c>
      <c r="B38" s="240" t="str">
        <f>'Master Data'!B42</f>
        <v/>
      </c>
      <c r="C38" s="240" t="str">
        <f>'Master Data'!C42</f>
        <v/>
      </c>
      <c r="D38" s="252" t="str">
        <f>'7.Rekap Nilai'!D33</f>
        <v>OK</v>
      </c>
      <c r="E38" s="242">
        <f>'7.Rekap Nilai'!E33</f>
        <v>80</v>
      </c>
      <c r="F38" s="242">
        <f>'7.Rekap Nilai'!F33</f>
        <v>70</v>
      </c>
      <c r="G38" s="242">
        <f>'7.Rekap Nilai'!G33</f>
        <v>30</v>
      </c>
      <c r="H38" s="242">
        <f>'7.Rekap Nilai'!H33</f>
        <v>80</v>
      </c>
      <c r="I38" s="242">
        <f>'7.Rekap Nilai'!I33</f>
        <v>87</v>
      </c>
      <c r="J38" s="242">
        <f t="shared" si="1"/>
        <v>73.33333333</v>
      </c>
      <c r="K38" s="239" t="str">
        <f t="shared" si="2"/>
        <v>LULUS </v>
      </c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</row>
    <row r="39" ht="12.75" customHeight="1">
      <c r="A39" s="239">
        <v>23.0</v>
      </c>
      <c r="B39" s="240" t="str">
        <f>'Master Data'!B43</f>
        <v/>
      </c>
      <c r="C39" s="240" t="str">
        <f>'Master Data'!C43</f>
        <v/>
      </c>
      <c r="D39" s="252" t="str">
        <f>'7.Rekap Nilai'!D34</f>
        <v>OK</v>
      </c>
      <c r="E39" s="242">
        <f>'7.Rekap Nilai'!E34</f>
        <v>88.7</v>
      </c>
      <c r="F39" s="242">
        <f>'7.Rekap Nilai'!F34</f>
        <v>80</v>
      </c>
      <c r="G39" s="242">
        <f>'7.Rekap Nilai'!G34</f>
        <v>58</v>
      </c>
      <c r="H39" s="242">
        <f>'7.Rekap Nilai'!H34</f>
        <v>80</v>
      </c>
      <c r="I39" s="242">
        <f>'7.Rekap Nilai'!I34</f>
        <v>85</v>
      </c>
      <c r="J39" s="242">
        <f t="shared" si="1"/>
        <v>80</v>
      </c>
      <c r="K39" s="239" t="str">
        <f t="shared" si="2"/>
        <v>LULUS </v>
      </c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</row>
    <row r="40" ht="12.75" customHeight="1">
      <c r="A40" s="239">
        <v>24.0</v>
      </c>
      <c r="B40" s="240" t="str">
        <f>'Master Data'!B44</f>
        <v/>
      </c>
      <c r="C40" s="240" t="str">
        <f>'Master Data'!C44</f>
        <v/>
      </c>
      <c r="D40" s="252" t="str">
        <f>'7.Rekap Nilai'!D35</f>
        <v>OK</v>
      </c>
      <c r="E40" s="242">
        <f>'7.Rekap Nilai'!E35</f>
        <v>78.3</v>
      </c>
      <c r="F40" s="242">
        <f>'7.Rekap Nilai'!F35</f>
        <v>80</v>
      </c>
      <c r="G40" s="242">
        <f>'7.Rekap Nilai'!G35</f>
        <v>40</v>
      </c>
      <c r="H40" s="242">
        <f>'7.Rekap Nilai'!H35</f>
        <v>80</v>
      </c>
      <c r="I40" s="242">
        <f>'7.Rekap Nilai'!I35</f>
        <v>90</v>
      </c>
      <c r="J40" s="242">
        <f t="shared" si="1"/>
        <v>80</v>
      </c>
      <c r="K40" s="239" t="str">
        <f t="shared" si="2"/>
        <v>LULUS </v>
      </c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</row>
    <row r="41" ht="12.75" customHeight="1">
      <c r="A41" s="239">
        <v>25.0</v>
      </c>
      <c r="B41" s="240" t="str">
        <f>'Master Data'!B45</f>
        <v/>
      </c>
      <c r="C41" s="240" t="str">
        <f>'Master Data'!C45</f>
        <v/>
      </c>
      <c r="D41" s="252" t="str">
        <f>'7.Rekap Nilai'!D36</f>
        <v>OK</v>
      </c>
      <c r="E41" s="242">
        <f>'7.Rekap Nilai'!E36</f>
        <v>78.3</v>
      </c>
      <c r="F41" s="242">
        <f>'7.Rekap Nilai'!F36</f>
        <v>63</v>
      </c>
      <c r="G41" s="242">
        <f>'7.Rekap Nilai'!G36</f>
        <v>40</v>
      </c>
      <c r="H41" s="242">
        <f>'7.Rekap Nilai'!H36</f>
        <v>80</v>
      </c>
      <c r="I41" s="242">
        <f>'7.Rekap Nilai'!I36</f>
        <v>85</v>
      </c>
      <c r="J41" s="242">
        <f t="shared" si="1"/>
        <v>68.66666667</v>
      </c>
      <c r="K41" s="239" t="str">
        <f t="shared" si="2"/>
        <v>LULUS </v>
      </c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</row>
    <row r="42" ht="12.75" customHeight="1">
      <c r="A42" s="239">
        <v>26.0</v>
      </c>
      <c r="B42" s="240" t="str">
        <f>'Master Data'!B46</f>
        <v/>
      </c>
      <c r="C42" s="240" t="str">
        <f>'Master Data'!C46</f>
        <v/>
      </c>
      <c r="D42" s="252" t="str">
        <f>'7.Rekap Nilai'!D37</f>
        <v>OK</v>
      </c>
      <c r="E42" s="242">
        <f>'7.Rekap Nilai'!E37</f>
        <v>85</v>
      </c>
      <c r="F42" s="242">
        <f>'7.Rekap Nilai'!F37</f>
        <v>80</v>
      </c>
      <c r="G42" s="242">
        <f>'7.Rekap Nilai'!G37</f>
        <v>75</v>
      </c>
      <c r="H42" s="242">
        <f>'7.Rekap Nilai'!H37</f>
        <v>80</v>
      </c>
      <c r="I42" s="242">
        <f>'7.Rekap Nilai'!I37</f>
        <v>90</v>
      </c>
      <c r="J42" s="242">
        <f t="shared" si="1"/>
        <v>80</v>
      </c>
      <c r="K42" s="239" t="str">
        <f t="shared" si="2"/>
        <v>LULUS </v>
      </c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</row>
    <row r="43" ht="12.75" customHeight="1">
      <c r="A43" s="239">
        <v>27.0</v>
      </c>
      <c r="B43" s="240" t="str">
        <f>'Master Data'!B47</f>
        <v/>
      </c>
      <c r="C43" s="240" t="str">
        <f>'Master Data'!C47</f>
        <v/>
      </c>
      <c r="D43" s="252" t="str">
        <f>'7.Rekap Nilai'!D38</f>
        <v>OK</v>
      </c>
      <c r="E43" s="242">
        <f>'7.Rekap Nilai'!E38</f>
        <v>78.3</v>
      </c>
      <c r="F43" s="242">
        <f>'7.Rekap Nilai'!F38</f>
        <v>70</v>
      </c>
      <c r="G43" s="242">
        <f>'7.Rekap Nilai'!G38</f>
        <v>70</v>
      </c>
      <c r="H43" s="242">
        <f>'7.Rekap Nilai'!H38</f>
        <v>80</v>
      </c>
      <c r="I43" s="242">
        <f>'7.Rekap Nilai'!I38</f>
        <v>85</v>
      </c>
      <c r="J43" s="242">
        <f t="shared" si="1"/>
        <v>73.33333333</v>
      </c>
      <c r="K43" s="239" t="str">
        <f t="shared" si="2"/>
        <v>LULUS </v>
      </c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</row>
    <row r="44" ht="12.75" customHeight="1">
      <c r="A44" s="239">
        <v>28.0</v>
      </c>
      <c r="B44" s="240" t="str">
        <f>'Master Data'!B48</f>
        <v/>
      </c>
      <c r="C44" s="240" t="str">
        <f>'Master Data'!C48</f>
        <v/>
      </c>
      <c r="D44" s="252" t="str">
        <f>'7.Rekap Nilai'!D39</f>
        <v>OK</v>
      </c>
      <c r="E44" s="242">
        <f>'7.Rekap Nilai'!E39</f>
        <v>82.7</v>
      </c>
      <c r="F44" s="242">
        <f>'7.Rekap Nilai'!F39</f>
        <v>70</v>
      </c>
      <c r="G44" s="242">
        <f>'7.Rekap Nilai'!G39</f>
        <v>65</v>
      </c>
      <c r="H44" s="242">
        <f>'7.Rekap Nilai'!H39</f>
        <v>80</v>
      </c>
      <c r="I44" s="242">
        <f>'7.Rekap Nilai'!I39</f>
        <v>87</v>
      </c>
      <c r="J44" s="242">
        <f t="shared" si="1"/>
        <v>73.33333333</v>
      </c>
      <c r="K44" s="239" t="str">
        <f t="shared" si="2"/>
        <v>LULUS </v>
      </c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</row>
    <row r="45" ht="12.75" customHeight="1">
      <c r="A45" s="239">
        <v>29.0</v>
      </c>
      <c r="B45" s="240" t="str">
        <f>'Master Data'!B49</f>
        <v/>
      </c>
      <c r="C45" s="240" t="str">
        <f>'Master Data'!C49</f>
        <v/>
      </c>
      <c r="D45" s="252" t="str">
        <f>'7.Rekap Nilai'!D40</f>
        <v>OK</v>
      </c>
      <c r="E45" s="242">
        <f>'7.Rekap Nilai'!E40</f>
        <v>78.3</v>
      </c>
      <c r="F45" s="242">
        <f>'7.Rekap Nilai'!F40</f>
        <v>73</v>
      </c>
      <c r="G45" s="242">
        <f>'7.Rekap Nilai'!G40</f>
        <v>40</v>
      </c>
      <c r="H45" s="242">
        <f>'7.Rekap Nilai'!H40</f>
        <v>80</v>
      </c>
      <c r="I45" s="242">
        <f>'7.Rekap Nilai'!I40</f>
        <v>85</v>
      </c>
      <c r="J45" s="242">
        <f t="shared" si="1"/>
        <v>75.33333333</v>
      </c>
      <c r="K45" s="239" t="str">
        <f t="shared" si="2"/>
        <v>LULUS </v>
      </c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</row>
    <row r="46" ht="12.75" customHeight="1">
      <c r="A46" s="239">
        <v>30.0</v>
      </c>
      <c r="B46" s="240" t="str">
        <f>'Master Data'!B50</f>
        <v/>
      </c>
      <c r="C46" s="240" t="str">
        <f>'Master Data'!C50</f>
        <v/>
      </c>
      <c r="D46" s="252" t="str">
        <f>'7.Rekap Nilai'!D41</f>
        <v>OK</v>
      </c>
      <c r="E46" s="242">
        <f>'7.Rekap Nilai'!E41</f>
        <v>80</v>
      </c>
      <c r="F46" s="242">
        <f>'7.Rekap Nilai'!F41</f>
        <v>75</v>
      </c>
      <c r="G46" s="242">
        <f>'7.Rekap Nilai'!G41</f>
        <v>75</v>
      </c>
      <c r="H46" s="242">
        <f>'7.Rekap Nilai'!H41</f>
        <v>80</v>
      </c>
      <c r="I46" s="242">
        <f>'7.Rekap Nilai'!I41</f>
        <v>90</v>
      </c>
      <c r="J46" s="242">
        <f t="shared" si="1"/>
        <v>76.66666667</v>
      </c>
      <c r="K46" s="239" t="str">
        <f t="shared" si="2"/>
        <v>LULUS </v>
      </c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</row>
    <row r="47" ht="12.75" customHeight="1">
      <c r="A47" s="239">
        <v>31.0</v>
      </c>
      <c r="B47" s="240" t="str">
        <f>'Master Data'!B51</f>
        <v/>
      </c>
      <c r="C47" s="240" t="str">
        <f>'Master Data'!C51</f>
        <v/>
      </c>
      <c r="D47" s="252" t="str">
        <f>'7.Rekap Nilai'!D42</f>
        <v>TIDAK BISA UAS</v>
      </c>
      <c r="E47" s="242">
        <f>'7.Rekap Nilai'!E42</f>
        <v>50</v>
      </c>
      <c r="F47" s="242">
        <f>'7.Rekap Nilai'!F42</f>
        <v>0</v>
      </c>
      <c r="G47" s="242">
        <f>'7.Rekap Nilai'!G42</f>
        <v>0</v>
      </c>
      <c r="H47" s="242">
        <f>'7.Rekap Nilai'!H42</f>
        <v>80</v>
      </c>
      <c r="I47" s="242">
        <f>'7.Rekap Nilai'!I42</f>
        <v>0</v>
      </c>
      <c r="J47" s="242">
        <f t="shared" si="1"/>
        <v>26.66666667</v>
      </c>
      <c r="K47" s="244" t="str">
        <f t="shared" si="2"/>
        <v>TIDAK LULUS </v>
      </c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</row>
    <row r="48" ht="12.75" customHeight="1">
      <c r="A48" s="239">
        <v>32.0</v>
      </c>
      <c r="B48" s="240" t="str">
        <f>'Master Data'!B52</f>
        <v/>
      </c>
      <c r="C48" s="240" t="str">
        <f>'Master Data'!C52</f>
        <v/>
      </c>
      <c r="D48" s="252" t="str">
        <f>'7.Rekap Nilai'!D43</f>
        <v>OK</v>
      </c>
      <c r="E48" s="242">
        <f>'7.Rekap Nilai'!E43</f>
        <v>82.7</v>
      </c>
      <c r="F48" s="242">
        <f>'7.Rekap Nilai'!F43</f>
        <v>80</v>
      </c>
      <c r="G48" s="242">
        <f>'7.Rekap Nilai'!G43</f>
        <v>45</v>
      </c>
      <c r="H48" s="242">
        <f>'7.Rekap Nilai'!H43</f>
        <v>80</v>
      </c>
      <c r="I48" s="242">
        <f>'7.Rekap Nilai'!I43</f>
        <v>90</v>
      </c>
      <c r="J48" s="242">
        <f t="shared" si="1"/>
        <v>80</v>
      </c>
      <c r="K48" s="239" t="str">
        <f t="shared" si="2"/>
        <v>LULUS </v>
      </c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</row>
    <row r="49" ht="12.75" customHeight="1">
      <c r="A49" s="239"/>
      <c r="B49" s="240"/>
      <c r="C49" s="240"/>
      <c r="D49" s="252"/>
      <c r="E49" s="242"/>
      <c r="F49" s="242"/>
      <c r="G49" s="242"/>
      <c r="H49" s="242"/>
      <c r="I49" s="242"/>
      <c r="J49" s="242"/>
      <c r="K49" s="239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</row>
    <row r="50" ht="12.7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</row>
    <row r="51" ht="12.7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</row>
    <row r="52" ht="12.7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</row>
    <row r="53" ht="12.7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</row>
    <row r="54" ht="12.7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</row>
    <row r="55" ht="12.7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</row>
    <row r="56" ht="12.7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</row>
    <row r="57" ht="12.7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</row>
    <row r="58" ht="12.7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</row>
    <row r="59" ht="12.7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</row>
    <row r="60" ht="12.7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</row>
    <row r="61" ht="12.7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</row>
    <row r="62" ht="12.7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</row>
    <row r="63" ht="12.7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</row>
    <row r="64" ht="12.7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</row>
    <row r="65" ht="12.7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</row>
    <row r="66" ht="12.7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</row>
    <row r="67" ht="12.7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</row>
    <row r="68" ht="12.7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</row>
    <row r="69" ht="12.7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</row>
    <row r="70" ht="12.7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</row>
    <row r="71" ht="12.7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</row>
    <row r="72" ht="12.7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</row>
    <row r="73" ht="12.7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</row>
    <row r="74" ht="12.7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</row>
    <row r="75" ht="12.7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</row>
    <row r="76" ht="12.7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</row>
    <row r="77" ht="12.7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</row>
    <row r="78" ht="12.7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</row>
    <row r="79" ht="12.7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</row>
    <row r="80" ht="12.7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</row>
    <row r="81" ht="12.7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</row>
    <row r="82" ht="12.7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</row>
    <row r="83" ht="12.7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</row>
    <row r="84" ht="12.7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</row>
    <row r="85" ht="12.7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</row>
    <row r="86" ht="12.7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</row>
    <row r="87" ht="12.7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</row>
    <row r="88" ht="12.7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</row>
    <row r="89" ht="12.7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</row>
    <row r="90" ht="12.7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</row>
    <row r="91" ht="12.7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</row>
    <row r="92" ht="12.7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</row>
    <row r="93" ht="12.7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</row>
    <row r="94" ht="12.7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</row>
    <row r="95" ht="12.7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</row>
    <row r="96" ht="12.7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</row>
    <row r="97" ht="12.7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</row>
    <row r="98" ht="12.7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</row>
    <row r="99" ht="12.7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</row>
    <row r="100" ht="12.7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</row>
    <row r="101" ht="12.7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</row>
    <row r="102" ht="12.7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</row>
    <row r="103" ht="12.7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</row>
    <row r="104" ht="12.7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</row>
    <row r="105" ht="12.7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</row>
    <row r="106" ht="12.7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</row>
    <row r="107" ht="12.7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</row>
    <row r="108" ht="12.7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</row>
    <row r="109" ht="12.7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</row>
    <row r="110" ht="12.7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</row>
    <row r="111" ht="12.7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</row>
    <row r="112" ht="12.7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</row>
    <row r="113" ht="12.7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</row>
    <row r="114" ht="12.7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</row>
    <row r="115" ht="12.7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</row>
    <row r="116" ht="12.7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</row>
    <row r="117" ht="12.7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</row>
    <row r="118" ht="12.7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</row>
    <row r="119" ht="12.7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</row>
    <row r="120" ht="12.7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</row>
    <row r="121" ht="12.7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</row>
    <row r="122" ht="12.7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</row>
    <row r="123" ht="12.7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</row>
    <row r="124" ht="12.7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</row>
    <row r="125" ht="12.7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</row>
    <row r="126" ht="12.7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</row>
    <row r="127" ht="12.7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</row>
    <row r="128" ht="12.7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</row>
    <row r="129" ht="12.7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</row>
    <row r="130" ht="12.7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</row>
    <row r="131" ht="12.7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</row>
    <row r="132" ht="12.7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</row>
    <row r="133" ht="12.7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</row>
    <row r="134" ht="12.7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</row>
    <row r="135" ht="12.7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</row>
    <row r="136" ht="12.7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</row>
    <row r="137" ht="12.7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</row>
    <row r="138" ht="12.7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</row>
    <row r="139" ht="12.7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</row>
    <row r="140" ht="12.7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</row>
    <row r="141" ht="12.7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</row>
    <row r="142" ht="12.7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</row>
    <row r="143" ht="12.7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</row>
    <row r="144" ht="12.7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</row>
    <row r="145" ht="12.7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</row>
    <row r="146" ht="12.7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</row>
    <row r="147" ht="12.7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</row>
    <row r="148" ht="12.7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</row>
    <row r="149" ht="12.7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</row>
    <row r="150" ht="12.7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</row>
    <row r="151" ht="12.7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</row>
    <row r="152" ht="12.7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</row>
    <row r="153" ht="12.7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</row>
    <row r="154" ht="12.7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</row>
    <row r="155" ht="12.7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</row>
    <row r="156" ht="12.7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</row>
    <row r="157" ht="12.7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</row>
    <row r="158" ht="12.7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</row>
    <row r="159" ht="12.7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</row>
    <row r="160" ht="12.7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</row>
    <row r="161" ht="12.7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</row>
    <row r="162" ht="12.7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</row>
    <row r="163" ht="12.7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</row>
    <row r="164" ht="12.7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</row>
    <row r="165" ht="12.7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</row>
    <row r="166" ht="12.7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</row>
    <row r="167" ht="12.7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</row>
    <row r="168" ht="12.7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</row>
    <row r="169" ht="12.7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</row>
    <row r="170" ht="12.7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</row>
    <row r="171" ht="12.7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</row>
    <row r="172" ht="12.7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</row>
    <row r="173" ht="12.7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</row>
    <row r="174" ht="12.7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</row>
    <row r="175" ht="12.7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</row>
    <row r="176" ht="12.7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</row>
    <row r="177" ht="12.7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</row>
    <row r="178" ht="12.7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</row>
    <row r="179" ht="12.7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</row>
    <row r="180" ht="12.7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</row>
    <row r="181" ht="12.7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</row>
    <row r="182" ht="12.7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</row>
    <row r="183" ht="12.7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</row>
    <row r="184" ht="12.7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</row>
    <row r="185" ht="12.7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</row>
    <row r="186" ht="12.7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</row>
    <row r="187" ht="12.7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</row>
    <row r="188" ht="12.7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</row>
    <row r="189" ht="12.7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</row>
    <row r="190" ht="12.7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</row>
    <row r="191" ht="12.7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</row>
    <row r="192" ht="12.7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</row>
    <row r="193" ht="12.7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</row>
    <row r="194" ht="12.7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</row>
    <row r="195" ht="12.7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</row>
    <row r="196" ht="12.7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</row>
    <row r="197" ht="12.7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</row>
    <row r="198" ht="12.7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</row>
    <row r="199" ht="12.7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</row>
    <row r="200" ht="12.7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</row>
    <row r="201" ht="12.7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</row>
    <row r="202" ht="12.7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</row>
    <row r="203" ht="12.7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</row>
    <row r="204" ht="12.7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</row>
    <row r="205" ht="12.7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</row>
    <row r="206" ht="12.7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</row>
    <row r="207" ht="12.7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</row>
    <row r="208" ht="12.7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</row>
    <row r="209" ht="12.7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</row>
    <row r="210" ht="12.7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</row>
    <row r="211" ht="12.7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</row>
    <row r="212" ht="12.7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</row>
    <row r="213" ht="12.7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</row>
    <row r="214" ht="12.7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</row>
    <row r="215" ht="12.7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</row>
    <row r="216" ht="12.7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</row>
    <row r="217" ht="12.7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</row>
    <row r="218" ht="12.7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</row>
    <row r="219" ht="12.7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  <c r="AB219" s="228"/>
    </row>
    <row r="220" ht="12.75" customHeight="1">
      <c r="A220" s="228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  <c r="AB220" s="228"/>
    </row>
    <row r="221" ht="12.75" customHeight="1">
      <c r="A221" s="228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  <c r="AB221" s="228"/>
    </row>
    <row r="222" ht="12.75" customHeight="1">
      <c r="A222" s="228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  <c r="AB222" s="228"/>
    </row>
    <row r="223" ht="12.75" customHeight="1">
      <c r="A223" s="228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  <c r="AB223" s="228"/>
    </row>
    <row r="224" ht="12.75" customHeight="1">
      <c r="A224" s="228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  <c r="AB224" s="228"/>
    </row>
    <row r="225" ht="12.75" customHeight="1">
      <c r="A225" s="228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  <c r="AB225" s="228"/>
    </row>
    <row r="226" ht="12.75" customHeight="1">
      <c r="A226" s="228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  <c r="AB226" s="228"/>
    </row>
    <row r="227" ht="12.75" customHeight="1">
      <c r="A227" s="228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  <c r="AB227" s="228"/>
    </row>
    <row r="228" ht="12.75" customHeight="1">
      <c r="A228" s="228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  <c r="AB228" s="228"/>
    </row>
    <row r="229" ht="12.75" customHeight="1">
      <c r="A229" s="228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  <c r="AB229" s="228"/>
    </row>
    <row r="230" ht="12.75" customHeight="1">
      <c r="A230" s="228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  <c r="AB230" s="228"/>
    </row>
    <row r="231" ht="12.75" customHeight="1">
      <c r="A231" s="228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  <c r="AB231" s="228"/>
    </row>
    <row r="232" ht="12.75" customHeight="1">
      <c r="A232" s="228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  <c r="AB232" s="228"/>
    </row>
    <row r="233" ht="12.75" customHeight="1">
      <c r="A233" s="228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  <c r="AB233" s="228"/>
    </row>
    <row r="234" ht="12.75" customHeight="1">
      <c r="A234" s="228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  <c r="AB234" s="228"/>
    </row>
    <row r="235" ht="12.75" customHeight="1">
      <c r="A235" s="228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  <c r="AB235" s="228"/>
    </row>
    <row r="236" ht="12.75" customHeight="1">
      <c r="A236" s="228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  <c r="AB236" s="228"/>
    </row>
    <row r="237" ht="12.75" customHeight="1">
      <c r="A237" s="228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  <c r="AB237" s="228"/>
    </row>
    <row r="238" ht="12.75" customHeight="1">
      <c r="A238" s="228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  <c r="AB238" s="228"/>
    </row>
    <row r="239" ht="12.75" customHeight="1">
      <c r="A239" s="228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  <c r="AB239" s="228"/>
    </row>
    <row r="240" ht="12.75" customHeight="1">
      <c r="A240" s="228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  <c r="AB240" s="228"/>
    </row>
    <row r="241" ht="12.75" customHeight="1">
      <c r="A241" s="228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  <c r="AB241" s="228"/>
    </row>
    <row r="242" ht="12.75" customHeight="1">
      <c r="A242" s="228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  <c r="AB242" s="228"/>
    </row>
    <row r="243" ht="12.75" customHeight="1">
      <c r="A243" s="228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  <c r="AB243" s="228"/>
    </row>
    <row r="244" ht="12.75" customHeight="1">
      <c r="A244" s="228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  <c r="AB244" s="228"/>
    </row>
    <row r="245" ht="12.75" customHeight="1">
      <c r="A245" s="228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  <c r="AB245" s="228"/>
    </row>
    <row r="246" ht="12.75" customHeight="1">
      <c r="A246" s="228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  <c r="AB246" s="228"/>
    </row>
    <row r="247" ht="12.75" customHeight="1">
      <c r="A247" s="228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  <c r="AB247" s="228"/>
    </row>
    <row r="248" ht="12.75" customHeight="1">
      <c r="A248" s="228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  <c r="AB248" s="228"/>
    </row>
    <row r="249" ht="12.75" customHeight="1">
      <c r="A249" s="228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  <c r="AB249" s="228"/>
    </row>
    <row r="250" ht="12.75" customHeight="1">
      <c r="A250" s="228"/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  <c r="AB250" s="228"/>
    </row>
    <row r="251" ht="12.75" customHeight="1">
      <c r="A251" s="228"/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  <c r="AA251" s="228"/>
      <c r="AB251" s="228"/>
    </row>
    <row r="252" ht="12.75" customHeight="1">
      <c r="A252" s="228"/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  <c r="AA252" s="228"/>
      <c r="AB252" s="228"/>
    </row>
    <row r="253" ht="12.75" customHeight="1">
      <c r="A253" s="228"/>
      <c r="B253" s="228"/>
      <c r="C253" s="228"/>
      <c r="D253" s="228"/>
      <c r="E253" s="228"/>
      <c r="F253" s="228"/>
      <c r="G253" s="228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  <c r="AA253" s="228"/>
      <c r="AB253" s="228"/>
    </row>
    <row r="254" ht="12.75" customHeight="1">
      <c r="A254" s="228"/>
      <c r="B254" s="228"/>
      <c r="C254" s="228"/>
      <c r="D254" s="228"/>
      <c r="E254" s="228"/>
      <c r="F254" s="228"/>
      <c r="G254" s="228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  <c r="AA254" s="228"/>
      <c r="AB254" s="228"/>
    </row>
    <row r="255" ht="12.75" customHeight="1">
      <c r="A255" s="228"/>
      <c r="B255" s="228"/>
      <c r="C255" s="228"/>
      <c r="D255" s="228"/>
      <c r="E255" s="228"/>
      <c r="F255" s="228"/>
      <c r="G255" s="228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  <c r="AA255" s="228"/>
      <c r="AB255" s="228"/>
    </row>
    <row r="256" ht="12.75" customHeight="1">
      <c r="A256" s="228"/>
      <c r="B256" s="228"/>
      <c r="C256" s="228"/>
      <c r="D256" s="228"/>
      <c r="E256" s="228"/>
      <c r="F256" s="228"/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  <c r="AB256" s="228"/>
    </row>
    <row r="257" ht="12.75" customHeight="1">
      <c r="A257" s="228"/>
      <c r="B257" s="228"/>
      <c r="C257" s="228"/>
      <c r="D257" s="228"/>
      <c r="E257" s="228"/>
      <c r="F257" s="228"/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  <c r="AA257" s="228"/>
      <c r="AB257" s="228"/>
    </row>
    <row r="258" ht="12.75" customHeight="1">
      <c r="A258" s="228"/>
      <c r="B258" s="228"/>
      <c r="C258" s="228"/>
      <c r="D258" s="228"/>
      <c r="E258" s="228"/>
      <c r="F258" s="228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  <c r="AA258" s="228"/>
      <c r="AB258" s="228"/>
    </row>
    <row r="259" ht="12.75" customHeight="1">
      <c r="A259" s="228"/>
      <c r="B259" s="228"/>
      <c r="C259" s="228"/>
      <c r="D259" s="228"/>
      <c r="E259" s="228"/>
      <c r="F259" s="228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  <c r="AA259" s="228"/>
      <c r="AB259" s="228"/>
    </row>
    <row r="260" ht="12.75" customHeight="1">
      <c r="A260" s="228"/>
      <c r="B260" s="228"/>
      <c r="C260" s="228"/>
      <c r="D260" s="228"/>
      <c r="E260" s="228"/>
      <c r="F260" s="228"/>
      <c r="G260" s="228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  <c r="AA260" s="228"/>
      <c r="AB260" s="228"/>
    </row>
    <row r="261" ht="12.75" customHeight="1">
      <c r="A261" s="228"/>
      <c r="B261" s="228"/>
      <c r="C261" s="228"/>
      <c r="D261" s="228"/>
      <c r="E261" s="228"/>
      <c r="F261" s="228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  <c r="AA261" s="228"/>
      <c r="AB261" s="228"/>
    </row>
    <row r="262" ht="12.75" customHeight="1">
      <c r="A262" s="228"/>
      <c r="B262" s="228"/>
      <c r="C262" s="228"/>
      <c r="D262" s="228"/>
      <c r="E262" s="228"/>
      <c r="F262" s="228"/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  <c r="AA262" s="228"/>
      <c r="AB262" s="228"/>
    </row>
    <row r="263" ht="12.75" customHeight="1">
      <c r="A263" s="228"/>
      <c r="B263" s="228"/>
      <c r="C263" s="228"/>
      <c r="D263" s="228"/>
      <c r="E263" s="228"/>
      <c r="F263" s="228"/>
      <c r="G263" s="228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  <c r="AA263" s="228"/>
      <c r="AB263" s="228"/>
    </row>
    <row r="264" ht="12.75" customHeight="1">
      <c r="A264" s="228"/>
      <c r="B264" s="228"/>
      <c r="C264" s="228"/>
      <c r="D264" s="228"/>
      <c r="E264" s="228"/>
      <c r="F264" s="228"/>
      <c r="G264" s="228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  <c r="AA264" s="228"/>
      <c r="AB264" s="228"/>
    </row>
    <row r="265" ht="12.75" customHeight="1">
      <c r="A265" s="228"/>
      <c r="B265" s="228"/>
      <c r="C265" s="228"/>
      <c r="D265" s="228"/>
      <c r="E265" s="228"/>
      <c r="F265" s="228"/>
      <c r="G265" s="228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  <c r="AA265" s="228"/>
      <c r="AB265" s="228"/>
    </row>
    <row r="266" ht="12.75" customHeight="1">
      <c r="A266" s="228"/>
      <c r="B266" s="228"/>
      <c r="C266" s="228"/>
      <c r="D266" s="228"/>
      <c r="E266" s="228"/>
      <c r="F266" s="228"/>
      <c r="G266" s="228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  <c r="AA266" s="228"/>
      <c r="AB266" s="228"/>
    </row>
    <row r="267" ht="12.75" customHeight="1">
      <c r="A267" s="228"/>
      <c r="B267" s="228"/>
      <c r="C267" s="228"/>
      <c r="D267" s="228"/>
      <c r="E267" s="228"/>
      <c r="F267" s="228"/>
      <c r="G267" s="228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  <c r="AA267" s="228"/>
      <c r="AB267" s="228"/>
    </row>
    <row r="268" ht="12.75" customHeight="1">
      <c r="A268" s="228"/>
      <c r="B268" s="228"/>
      <c r="C268" s="228"/>
      <c r="D268" s="228"/>
      <c r="E268" s="228"/>
      <c r="F268" s="228"/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  <c r="AA268" s="228"/>
      <c r="AB268" s="228"/>
    </row>
    <row r="269" ht="12.75" customHeight="1">
      <c r="A269" s="228"/>
      <c r="B269" s="228"/>
      <c r="C269" s="228"/>
      <c r="D269" s="228"/>
      <c r="E269" s="228"/>
      <c r="F269" s="228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  <c r="AA269" s="228"/>
      <c r="AB269" s="228"/>
    </row>
    <row r="270" ht="12.75" customHeight="1">
      <c r="A270" s="228"/>
      <c r="B270" s="228"/>
      <c r="C270" s="228"/>
      <c r="D270" s="228"/>
      <c r="E270" s="228"/>
      <c r="F270" s="228"/>
      <c r="G270" s="228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  <c r="AA270" s="228"/>
      <c r="AB270" s="228"/>
    </row>
    <row r="271" ht="12.75" customHeight="1">
      <c r="A271" s="228"/>
      <c r="B271" s="228"/>
      <c r="C271" s="228"/>
      <c r="D271" s="228"/>
      <c r="E271" s="228"/>
      <c r="F271" s="228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  <c r="AA271" s="228"/>
      <c r="AB271" s="228"/>
    </row>
    <row r="272" ht="12.75" customHeight="1">
      <c r="A272" s="228"/>
      <c r="B272" s="228"/>
      <c r="C272" s="228"/>
      <c r="D272" s="228"/>
      <c r="E272" s="228"/>
      <c r="F272" s="228"/>
      <c r="G272" s="228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8"/>
      <c r="Z272" s="228"/>
      <c r="AA272" s="228"/>
      <c r="AB272" s="228"/>
    </row>
    <row r="273" ht="12.75" customHeight="1">
      <c r="A273" s="228"/>
      <c r="B273" s="228"/>
      <c r="C273" s="228"/>
      <c r="D273" s="228"/>
      <c r="E273" s="228"/>
      <c r="F273" s="228"/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  <c r="AA273" s="228"/>
      <c r="AB273" s="228"/>
    </row>
    <row r="274" ht="12.75" customHeight="1">
      <c r="A274" s="228"/>
      <c r="B274" s="228"/>
      <c r="C274" s="228"/>
      <c r="D274" s="228"/>
      <c r="E274" s="228"/>
      <c r="F274" s="228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8"/>
      <c r="AB274" s="228"/>
    </row>
    <row r="275" ht="12.75" customHeight="1">
      <c r="A275" s="228"/>
      <c r="B275" s="228"/>
      <c r="C275" s="228"/>
      <c r="D275" s="228"/>
      <c r="E275" s="228"/>
      <c r="F275" s="228"/>
      <c r="G275" s="228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8"/>
      <c r="AB275" s="228"/>
    </row>
    <row r="276" ht="12.75" customHeight="1">
      <c r="A276" s="228"/>
      <c r="B276" s="228"/>
      <c r="C276" s="228"/>
      <c r="D276" s="228"/>
      <c r="E276" s="228"/>
      <c r="F276" s="228"/>
      <c r="G276" s="228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  <c r="AA276" s="228"/>
      <c r="AB276" s="228"/>
    </row>
    <row r="277" ht="12.75" customHeight="1">
      <c r="A277" s="228"/>
      <c r="B277" s="228"/>
      <c r="C277" s="228"/>
      <c r="D277" s="228"/>
      <c r="E277" s="228"/>
      <c r="F277" s="228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  <c r="AA277" s="228"/>
      <c r="AB277" s="228"/>
    </row>
    <row r="278" ht="12.75" customHeight="1">
      <c r="A278" s="228"/>
      <c r="B278" s="228"/>
      <c r="C278" s="228"/>
      <c r="D278" s="228"/>
      <c r="E278" s="228"/>
      <c r="F278" s="228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8"/>
      <c r="Z278" s="228"/>
      <c r="AA278" s="228"/>
      <c r="AB278" s="228"/>
    </row>
    <row r="279" ht="12.75" customHeight="1">
      <c r="A279" s="228"/>
      <c r="B279" s="228"/>
      <c r="C279" s="228"/>
      <c r="D279" s="228"/>
      <c r="E279" s="228"/>
      <c r="F279" s="228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8"/>
      <c r="Z279" s="228"/>
      <c r="AA279" s="228"/>
      <c r="AB279" s="228"/>
    </row>
    <row r="280" ht="12.75" customHeight="1">
      <c r="A280" s="228"/>
      <c r="B280" s="228"/>
      <c r="C280" s="228"/>
      <c r="D280" s="228"/>
      <c r="E280" s="228"/>
      <c r="F280" s="228"/>
      <c r="G280" s="228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  <c r="AA280" s="228"/>
      <c r="AB280" s="228"/>
    </row>
    <row r="281" ht="12.75" customHeight="1">
      <c r="A281" s="228"/>
      <c r="B281" s="228"/>
      <c r="C281" s="228"/>
      <c r="D281" s="228"/>
      <c r="E281" s="228"/>
      <c r="F281" s="228"/>
      <c r="G281" s="228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  <c r="AA281" s="228"/>
      <c r="AB281" s="228"/>
    </row>
    <row r="282" ht="12.75" customHeight="1">
      <c r="A282" s="228"/>
      <c r="B282" s="228"/>
      <c r="C282" s="228"/>
      <c r="D282" s="228"/>
      <c r="E282" s="228"/>
      <c r="F282" s="228"/>
      <c r="G282" s="228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  <c r="AA282" s="228"/>
      <c r="AB282" s="228"/>
    </row>
    <row r="283" ht="12.75" customHeight="1">
      <c r="A283" s="228"/>
      <c r="B283" s="228"/>
      <c r="C283" s="228"/>
      <c r="D283" s="228"/>
      <c r="E283" s="228"/>
      <c r="F283" s="228"/>
      <c r="G283" s="228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  <c r="AA283" s="228"/>
      <c r="AB283" s="228"/>
    </row>
    <row r="284" ht="12.75" customHeight="1">
      <c r="A284" s="228"/>
      <c r="B284" s="228"/>
      <c r="C284" s="228"/>
      <c r="D284" s="228"/>
      <c r="E284" s="228"/>
      <c r="F284" s="228"/>
      <c r="G284" s="228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8"/>
      <c r="Z284" s="228"/>
      <c r="AA284" s="228"/>
      <c r="AB284" s="228"/>
    </row>
    <row r="285" ht="12.75" customHeight="1">
      <c r="A285" s="228"/>
      <c r="B285" s="228"/>
      <c r="C285" s="228"/>
      <c r="D285" s="228"/>
      <c r="E285" s="228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8"/>
      <c r="Z285" s="228"/>
      <c r="AA285" s="228"/>
      <c r="AB285" s="228"/>
    </row>
    <row r="286" ht="12.75" customHeight="1">
      <c r="A286" s="228"/>
      <c r="B286" s="228"/>
      <c r="C286" s="228"/>
      <c r="D286" s="228"/>
      <c r="E286" s="228"/>
      <c r="F286" s="228"/>
      <c r="G286" s="228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8"/>
      <c r="Z286" s="228"/>
      <c r="AA286" s="228"/>
      <c r="AB286" s="228"/>
    </row>
    <row r="287" ht="12.75" customHeight="1">
      <c r="A287" s="228"/>
      <c r="B287" s="228"/>
      <c r="C287" s="228"/>
      <c r="D287" s="228"/>
      <c r="E287" s="228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8"/>
      <c r="Z287" s="228"/>
      <c r="AA287" s="228"/>
      <c r="AB287" s="228"/>
    </row>
    <row r="288" ht="12.75" customHeight="1">
      <c r="A288" s="228"/>
      <c r="B288" s="228"/>
      <c r="C288" s="228"/>
      <c r="D288" s="228"/>
      <c r="E288" s="228"/>
      <c r="F288" s="228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8"/>
      <c r="Z288" s="228"/>
      <c r="AA288" s="228"/>
      <c r="AB288" s="228"/>
    </row>
    <row r="289" ht="12.75" customHeight="1">
      <c r="A289" s="228"/>
      <c r="B289" s="228"/>
      <c r="C289" s="228"/>
      <c r="D289" s="228"/>
      <c r="E289" s="228"/>
      <c r="F289" s="228"/>
      <c r="G289" s="228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8"/>
      <c r="Z289" s="228"/>
      <c r="AA289" s="228"/>
      <c r="AB289" s="228"/>
    </row>
    <row r="290" ht="12.75" customHeight="1">
      <c r="A290" s="228"/>
      <c r="B290" s="228"/>
      <c r="C290" s="228"/>
      <c r="D290" s="228"/>
      <c r="E290" s="228"/>
      <c r="F290" s="228"/>
      <c r="G290" s="228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8"/>
      <c r="Z290" s="228"/>
      <c r="AA290" s="228"/>
      <c r="AB290" s="228"/>
    </row>
    <row r="291" ht="12.75" customHeight="1">
      <c r="A291" s="228"/>
      <c r="B291" s="228"/>
      <c r="C291" s="228"/>
      <c r="D291" s="228"/>
      <c r="E291" s="228"/>
      <c r="F291" s="228"/>
      <c r="G291" s="228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8"/>
      <c r="Z291" s="228"/>
      <c r="AA291" s="228"/>
      <c r="AB291" s="228"/>
    </row>
    <row r="292" ht="12.75" customHeight="1">
      <c r="A292" s="228"/>
      <c r="B292" s="228"/>
      <c r="C292" s="228"/>
      <c r="D292" s="228"/>
      <c r="E292" s="228"/>
      <c r="F292" s="228"/>
      <c r="G292" s="228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8"/>
      <c r="Z292" s="228"/>
      <c r="AA292" s="228"/>
      <c r="AB292" s="228"/>
    </row>
    <row r="293" ht="12.75" customHeight="1">
      <c r="A293" s="228"/>
      <c r="B293" s="228"/>
      <c r="C293" s="228"/>
      <c r="D293" s="228"/>
      <c r="E293" s="228"/>
      <c r="F293" s="228"/>
      <c r="G293" s="228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8"/>
      <c r="Z293" s="228"/>
      <c r="AA293" s="228"/>
      <c r="AB293" s="228"/>
    </row>
    <row r="294" ht="12.75" customHeight="1">
      <c r="A294" s="228"/>
      <c r="B294" s="228"/>
      <c r="C294" s="228"/>
      <c r="D294" s="228"/>
      <c r="E294" s="228"/>
      <c r="F294" s="228"/>
      <c r="G294" s="228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/>
      <c r="AA294" s="228"/>
      <c r="AB294" s="228"/>
    </row>
    <row r="295" ht="12.75" customHeight="1">
      <c r="A295" s="228"/>
      <c r="B295" s="228"/>
      <c r="C295" s="228"/>
      <c r="D295" s="228"/>
      <c r="E295" s="228"/>
      <c r="F295" s="228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8"/>
      <c r="Z295" s="228"/>
      <c r="AA295" s="228"/>
      <c r="AB295" s="228"/>
    </row>
    <row r="296" ht="12.75" customHeight="1">
      <c r="A296" s="228"/>
      <c r="B296" s="228"/>
      <c r="C296" s="228"/>
      <c r="D296" s="228"/>
      <c r="E296" s="228"/>
      <c r="F296" s="228"/>
      <c r="G296" s="228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8"/>
      <c r="Z296" s="228"/>
      <c r="AA296" s="228"/>
      <c r="AB296" s="228"/>
    </row>
    <row r="297" ht="12.75" customHeight="1">
      <c r="A297" s="228"/>
      <c r="B297" s="228"/>
      <c r="C297" s="228"/>
      <c r="D297" s="228"/>
      <c r="E297" s="228"/>
      <c r="F297" s="228"/>
      <c r="G297" s="228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8"/>
      <c r="Z297" s="228"/>
      <c r="AA297" s="228"/>
      <c r="AB297" s="228"/>
    </row>
    <row r="298" ht="12.75" customHeight="1">
      <c r="A298" s="228"/>
      <c r="B298" s="228"/>
      <c r="C298" s="228"/>
      <c r="D298" s="228"/>
      <c r="E298" s="228"/>
      <c r="F298" s="228"/>
      <c r="G298" s="228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8"/>
      <c r="Z298" s="228"/>
      <c r="AA298" s="228"/>
      <c r="AB298" s="228"/>
    </row>
    <row r="299" ht="12.75" customHeight="1">
      <c r="A299" s="228"/>
      <c r="B299" s="228"/>
      <c r="C299" s="228"/>
      <c r="D299" s="228"/>
      <c r="E299" s="228"/>
      <c r="F299" s="228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8"/>
      <c r="Z299" s="228"/>
      <c r="AA299" s="228"/>
      <c r="AB299" s="228"/>
    </row>
    <row r="300" ht="12.75" customHeight="1">
      <c r="A300" s="228"/>
      <c r="B300" s="228"/>
      <c r="C300" s="228"/>
      <c r="D300" s="228"/>
      <c r="E300" s="228"/>
      <c r="F300" s="228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8"/>
      <c r="Z300" s="228"/>
      <c r="AA300" s="228"/>
      <c r="AB300" s="228"/>
    </row>
    <row r="301" ht="12.75" customHeight="1">
      <c r="A301" s="228"/>
      <c r="B301" s="228"/>
      <c r="C301" s="228"/>
      <c r="D301" s="228"/>
      <c r="E301" s="228"/>
      <c r="F301" s="228"/>
      <c r="G301" s="228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8"/>
      <c r="Z301" s="228"/>
      <c r="AA301" s="228"/>
      <c r="AB301" s="228"/>
    </row>
    <row r="302" ht="12.75" customHeight="1">
      <c r="A302" s="228"/>
      <c r="B302" s="228"/>
      <c r="C302" s="228"/>
      <c r="D302" s="228"/>
      <c r="E302" s="228"/>
      <c r="F302" s="228"/>
      <c r="G302" s="228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8"/>
      <c r="Z302" s="228"/>
      <c r="AA302" s="228"/>
      <c r="AB302" s="228"/>
    </row>
    <row r="303" ht="12.75" customHeight="1">
      <c r="A303" s="228"/>
      <c r="B303" s="228"/>
      <c r="C303" s="228"/>
      <c r="D303" s="228"/>
      <c r="E303" s="228"/>
      <c r="F303" s="228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  <c r="AA303" s="228"/>
      <c r="AB303" s="228"/>
    </row>
    <row r="304" ht="12.75" customHeight="1">
      <c r="A304" s="228"/>
      <c r="B304" s="228"/>
      <c r="C304" s="228"/>
      <c r="D304" s="228"/>
      <c r="E304" s="228"/>
      <c r="F304" s="228"/>
      <c r="G304" s="228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8"/>
      <c r="Z304" s="228"/>
      <c r="AA304" s="228"/>
      <c r="AB304" s="228"/>
    </row>
    <row r="305" ht="12.75" customHeight="1">
      <c r="A305" s="228"/>
      <c r="B305" s="228"/>
      <c r="C305" s="228"/>
      <c r="D305" s="228"/>
      <c r="E305" s="228"/>
      <c r="F305" s="228"/>
      <c r="G305" s="228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  <c r="AA305" s="228"/>
      <c r="AB305" s="228"/>
    </row>
    <row r="306" ht="12.75" customHeight="1">
      <c r="A306" s="228"/>
      <c r="B306" s="228"/>
      <c r="C306" s="228"/>
      <c r="D306" s="228"/>
      <c r="E306" s="228"/>
      <c r="F306" s="228"/>
      <c r="G306" s="228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8"/>
      <c r="Z306" s="228"/>
      <c r="AA306" s="228"/>
      <c r="AB306" s="228"/>
    </row>
    <row r="307" ht="12.75" customHeight="1">
      <c r="A307" s="228"/>
      <c r="B307" s="228"/>
      <c r="C307" s="228"/>
      <c r="D307" s="228"/>
      <c r="E307" s="228"/>
      <c r="F307" s="228"/>
      <c r="G307" s="228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8"/>
      <c r="Z307" s="228"/>
      <c r="AA307" s="228"/>
      <c r="AB307" s="228"/>
    </row>
    <row r="308" ht="12.75" customHeight="1">
      <c r="A308" s="228"/>
      <c r="B308" s="228"/>
      <c r="C308" s="228"/>
      <c r="D308" s="228"/>
      <c r="E308" s="228"/>
      <c r="F308" s="228"/>
      <c r="G308" s="228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8"/>
      <c r="Z308" s="228"/>
      <c r="AA308" s="228"/>
      <c r="AB308" s="228"/>
    </row>
    <row r="309" ht="12.75" customHeight="1">
      <c r="A309" s="228"/>
      <c r="B309" s="228"/>
      <c r="C309" s="228"/>
      <c r="D309" s="228"/>
      <c r="E309" s="228"/>
      <c r="F309" s="228"/>
      <c r="G309" s="228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8"/>
      <c r="Z309" s="228"/>
      <c r="AA309" s="228"/>
      <c r="AB309" s="228"/>
    </row>
    <row r="310" ht="12.75" customHeight="1">
      <c r="A310" s="228"/>
      <c r="B310" s="228"/>
      <c r="C310" s="228"/>
      <c r="D310" s="228"/>
      <c r="E310" s="228"/>
      <c r="F310" s="228"/>
      <c r="G310" s="228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8"/>
      <c r="Z310" s="228"/>
      <c r="AA310" s="228"/>
      <c r="AB310" s="228"/>
    </row>
    <row r="311" ht="12.75" customHeight="1">
      <c r="A311" s="228"/>
      <c r="B311" s="228"/>
      <c r="C311" s="228"/>
      <c r="D311" s="228"/>
      <c r="E311" s="228"/>
      <c r="F311" s="228"/>
      <c r="G311" s="228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8"/>
      <c r="Z311" s="228"/>
      <c r="AA311" s="228"/>
      <c r="AB311" s="228"/>
    </row>
    <row r="312" ht="12.75" customHeight="1">
      <c r="A312" s="228"/>
      <c r="B312" s="228"/>
      <c r="C312" s="228"/>
      <c r="D312" s="228"/>
      <c r="E312" s="228"/>
      <c r="F312" s="228"/>
      <c r="G312" s="228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8"/>
      <c r="Z312" s="228"/>
      <c r="AA312" s="228"/>
      <c r="AB312" s="228"/>
    </row>
    <row r="313" ht="12.75" customHeight="1">
      <c r="A313" s="228"/>
      <c r="B313" s="228"/>
      <c r="C313" s="228"/>
      <c r="D313" s="228"/>
      <c r="E313" s="228"/>
      <c r="F313" s="228"/>
      <c r="G313" s="228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8"/>
      <c r="Z313" s="228"/>
      <c r="AA313" s="228"/>
      <c r="AB313" s="228"/>
    </row>
    <row r="314" ht="12.75" customHeight="1">
      <c r="A314" s="228"/>
      <c r="B314" s="228"/>
      <c r="C314" s="228"/>
      <c r="D314" s="228"/>
      <c r="E314" s="228"/>
      <c r="F314" s="228"/>
      <c r="G314" s="228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8"/>
      <c r="Z314" s="228"/>
      <c r="AA314" s="228"/>
      <c r="AB314" s="228"/>
    </row>
    <row r="315" ht="12.75" customHeight="1">
      <c r="A315" s="228"/>
      <c r="B315" s="228"/>
      <c r="C315" s="228"/>
      <c r="D315" s="228"/>
      <c r="E315" s="228"/>
      <c r="F315" s="228"/>
      <c r="G315" s="228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8"/>
      <c r="Z315" s="228"/>
      <c r="AA315" s="228"/>
      <c r="AB315" s="228"/>
    </row>
    <row r="316" ht="12.75" customHeight="1">
      <c r="A316" s="228"/>
      <c r="B316" s="228"/>
      <c r="C316" s="228"/>
      <c r="D316" s="228"/>
      <c r="E316" s="228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8"/>
      <c r="Z316" s="228"/>
      <c r="AA316" s="228"/>
      <c r="AB316" s="228"/>
    </row>
    <row r="317" ht="12.75" customHeight="1">
      <c r="A317" s="228"/>
      <c r="B317" s="228"/>
      <c r="C317" s="228"/>
      <c r="D317" s="228"/>
      <c r="E317" s="228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  <c r="AA317" s="228"/>
      <c r="AB317" s="228"/>
    </row>
    <row r="318" ht="12.75" customHeight="1">
      <c r="A318" s="228"/>
      <c r="B318" s="228"/>
      <c r="C318" s="228"/>
      <c r="D318" s="228"/>
      <c r="E318" s="228"/>
      <c r="F318" s="228"/>
      <c r="G318" s="228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8"/>
      <c r="Z318" s="228"/>
      <c r="AA318" s="228"/>
      <c r="AB318" s="228"/>
    </row>
    <row r="319" ht="12.75" customHeight="1">
      <c r="A319" s="228"/>
      <c r="B319" s="228"/>
      <c r="C319" s="228"/>
      <c r="D319" s="228"/>
      <c r="E319" s="228"/>
      <c r="F319" s="228"/>
      <c r="G319" s="228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8"/>
      <c r="Z319" s="228"/>
      <c r="AA319" s="228"/>
      <c r="AB319" s="228"/>
    </row>
    <row r="320" ht="12.75" customHeight="1">
      <c r="A320" s="228"/>
      <c r="B320" s="228"/>
      <c r="C320" s="228"/>
      <c r="D320" s="228"/>
      <c r="E320" s="228"/>
      <c r="F320" s="228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8"/>
      <c r="Z320" s="228"/>
      <c r="AA320" s="228"/>
      <c r="AB320" s="228"/>
    </row>
    <row r="321" ht="12.75" customHeight="1">
      <c r="A321" s="228"/>
      <c r="B321" s="228"/>
      <c r="C321" s="228"/>
      <c r="D321" s="228"/>
      <c r="E321" s="228"/>
      <c r="F321" s="228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8"/>
      <c r="Z321" s="228"/>
      <c r="AA321" s="228"/>
      <c r="AB321" s="228"/>
    </row>
    <row r="322" ht="12.75" customHeight="1">
      <c r="A322" s="228"/>
      <c r="B322" s="228"/>
      <c r="C322" s="228"/>
      <c r="D322" s="228"/>
      <c r="E322" s="228"/>
      <c r="F322" s="228"/>
      <c r="G322" s="228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8"/>
      <c r="Z322" s="228"/>
      <c r="AA322" s="228"/>
      <c r="AB322" s="228"/>
    </row>
    <row r="323" ht="12.75" customHeight="1">
      <c r="A323" s="228"/>
      <c r="B323" s="228"/>
      <c r="C323" s="228"/>
      <c r="D323" s="228"/>
      <c r="E323" s="228"/>
      <c r="F323" s="228"/>
      <c r="G323" s="228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8"/>
      <c r="Z323" s="228"/>
      <c r="AA323" s="228"/>
      <c r="AB323" s="228"/>
    </row>
    <row r="324" ht="12.75" customHeight="1">
      <c r="A324" s="228"/>
      <c r="B324" s="228"/>
      <c r="C324" s="228"/>
      <c r="D324" s="228"/>
      <c r="E324" s="228"/>
      <c r="F324" s="228"/>
      <c r="G324" s="228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8"/>
      <c r="Z324" s="228"/>
      <c r="AA324" s="228"/>
      <c r="AB324" s="228"/>
    </row>
    <row r="325" ht="12.75" customHeight="1">
      <c r="A325" s="228"/>
      <c r="B325" s="228"/>
      <c r="C325" s="228"/>
      <c r="D325" s="228"/>
      <c r="E325" s="228"/>
      <c r="F325" s="228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8"/>
      <c r="Z325" s="228"/>
      <c r="AA325" s="228"/>
      <c r="AB325" s="228"/>
    </row>
    <row r="326" ht="12.75" customHeight="1">
      <c r="A326" s="228"/>
      <c r="B326" s="228"/>
      <c r="C326" s="228"/>
      <c r="D326" s="228"/>
      <c r="E326" s="228"/>
      <c r="F326" s="228"/>
      <c r="G326" s="228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8"/>
      <c r="Z326" s="228"/>
      <c r="AA326" s="228"/>
      <c r="AB326" s="228"/>
    </row>
    <row r="327" ht="12.75" customHeight="1">
      <c r="A327" s="228"/>
      <c r="B327" s="228"/>
      <c r="C327" s="228"/>
      <c r="D327" s="228"/>
      <c r="E327" s="228"/>
      <c r="F327" s="228"/>
      <c r="G327" s="228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8"/>
      <c r="Z327" s="228"/>
      <c r="AA327" s="228"/>
      <c r="AB327" s="228"/>
    </row>
    <row r="328" ht="12.75" customHeight="1">
      <c r="A328" s="228"/>
      <c r="B328" s="228"/>
      <c r="C328" s="228"/>
      <c r="D328" s="228"/>
      <c r="E328" s="228"/>
      <c r="F328" s="228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  <c r="AA328" s="228"/>
      <c r="AB328" s="228"/>
    </row>
    <row r="329" ht="12.75" customHeight="1">
      <c r="A329" s="228"/>
      <c r="B329" s="228"/>
      <c r="C329" s="228"/>
      <c r="D329" s="228"/>
      <c r="E329" s="228"/>
      <c r="F329" s="228"/>
      <c r="G329" s="228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8"/>
      <c r="Z329" s="228"/>
      <c r="AA329" s="228"/>
      <c r="AB329" s="228"/>
    </row>
    <row r="330" ht="12.75" customHeight="1">
      <c r="A330" s="228"/>
      <c r="B330" s="228"/>
      <c r="C330" s="228"/>
      <c r="D330" s="228"/>
      <c r="E330" s="228"/>
      <c r="F330" s="228"/>
      <c r="G330" s="228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8"/>
      <c r="Z330" s="228"/>
      <c r="AA330" s="228"/>
      <c r="AB330" s="228"/>
    </row>
    <row r="331" ht="12.75" customHeight="1">
      <c r="A331" s="228"/>
      <c r="B331" s="228"/>
      <c r="C331" s="228"/>
      <c r="D331" s="228"/>
      <c r="E331" s="228"/>
      <c r="F331" s="228"/>
      <c r="G331" s="228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8"/>
      <c r="Z331" s="228"/>
      <c r="AA331" s="228"/>
      <c r="AB331" s="228"/>
    </row>
    <row r="332" ht="12.75" customHeight="1">
      <c r="A332" s="228"/>
      <c r="B332" s="228"/>
      <c r="C332" s="228"/>
      <c r="D332" s="228"/>
      <c r="E332" s="228"/>
      <c r="F332" s="228"/>
      <c r="G332" s="228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8"/>
      <c r="Z332" s="228"/>
      <c r="AA332" s="228"/>
      <c r="AB332" s="228"/>
    </row>
    <row r="333" ht="12.75" customHeight="1">
      <c r="A333" s="228"/>
      <c r="B333" s="228"/>
      <c r="C333" s="228"/>
      <c r="D333" s="228"/>
      <c r="E333" s="228"/>
      <c r="F333" s="228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8"/>
      <c r="Z333" s="228"/>
      <c r="AA333" s="228"/>
      <c r="AB333" s="228"/>
    </row>
    <row r="334" ht="12.75" customHeight="1">
      <c r="A334" s="228"/>
      <c r="B334" s="228"/>
      <c r="C334" s="228"/>
      <c r="D334" s="228"/>
      <c r="E334" s="228"/>
      <c r="F334" s="228"/>
      <c r="G334" s="228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8"/>
      <c r="Z334" s="228"/>
      <c r="AA334" s="228"/>
      <c r="AB334" s="228"/>
    </row>
    <row r="335" ht="12.75" customHeight="1">
      <c r="A335" s="228"/>
      <c r="B335" s="228"/>
      <c r="C335" s="228"/>
      <c r="D335" s="228"/>
      <c r="E335" s="228"/>
      <c r="F335" s="228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8"/>
      <c r="Z335" s="228"/>
      <c r="AA335" s="228"/>
      <c r="AB335" s="228"/>
    </row>
    <row r="336" ht="12.75" customHeight="1">
      <c r="A336" s="228"/>
      <c r="B336" s="228"/>
      <c r="C336" s="228"/>
      <c r="D336" s="228"/>
      <c r="E336" s="228"/>
      <c r="F336" s="228"/>
      <c r="G336" s="228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8"/>
      <c r="Z336" s="228"/>
      <c r="AA336" s="228"/>
      <c r="AB336" s="228"/>
    </row>
    <row r="337" ht="12.75" customHeight="1">
      <c r="A337" s="228"/>
      <c r="B337" s="228"/>
      <c r="C337" s="228"/>
      <c r="D337" s="228"/>
      <c r="E337" s="228"/>
      <c r="F337" s="228"/>
      <c r="G337" s="228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8"/>
      <c r="Z337" s="228"/>
      <c r="AA337" s="228"/>
      <c r="AB337" s="228"/>
    </row>
    <row r="338" ht="12.75" customHeight="1">
      <c r="A338" s="228"/>
      <c r="B338" s="228"/>
      <c r="C338" s="228"/>
      <c r="D338" s="228"/>
      <c r="E338" s="228"/>
      <c r="F338" s="228"/>
      <c r="G338" s="228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8"/>
      <c r="Z338" s="228"/>
      <c r="AA338" s="228"/>
      <c r="AB338" s="228"/>
    </row>
    <row r="339" ht="12.75" customHeight="1">
      <c r="A339" s="228"/>
      <c r="B339" s="228"/>
      <c r="C339" s="228"/>
      <c r="D339" s="228"/>
      <c r="E339" s="228"/>
      <c r="F339" s="228"/>
      <c r="G339" s="228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8"/>
      <c r="Z339" s="228"/>
      <c r="AA339" s="228"/>
      <c r="AB339" s="228"/>
    </row>
    <row r="340" ht="12.75" customHeight="1">
      <c r="A340" s="228"/>
      <c r="B340" s="228"/>
      <c r="C340" s="228"/>
      <c r="D340" s="228"/>
      <c r="E340" s="228"/>
      <c r="F340" s="228"/>
      <c r="G340" s="228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8"/>
      <c r="Z340" s="228"/>
      <c r="AA340" s="228"/>
      <c r="AB340" s="228"/>
    </row>
    <row r="341" ht="12.75" customHeight="1">
      <c r="A341" s="228"/>
      <c r="B341" s="228"/>
      <c r="C341" s="228"/>
      <c r="D341" s="228"/>
      <c r="E341" s="228"/>
      <c r="F341" s="228"/>
      <c r="G341" s="228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8"/>
      <c r="Z341" s="228"/>
      <c r="AA341" s="228"/>
      <c r="AB341" s="228"/>
    </row>
    <row r="342" ht="12.75" customHeight="1">
      <c r="A342" s="228"/>
      <c r="B342" s="228"/>
      <c r="C342" s="228"/>
      <c r="D342" s="228"/>
      <c r="E342" s="228"/>
      <c r="F342" s="228"/>
      <c r="G342" s="228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  <c r="AA342" s="228"/>
      <c r="AB342" s="228"/>
    </row>
    <row r="343" ht="12.75" customHeight="1">
      <c r="A343" s="228"/>
      <c r="B343" s="228"/>
      <c r="C343" s="228"/>
      <c r="D343" s="228"/>
      <c r="E343" s="228"/>
      <c r="F343" s="228"/>
      <c r="G343" s="228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8"/>
      <c r="Z343" s="228"/>
      <c r="AA343" s="228"/>
      <c r="AB343" s="228"/>
    </row>
    <row r="344" ht="12.75" customHeight="1">
      <c r="A344" s="228"/>
      <c r="B344" s="228"/>
      <c r="C344" s="228"/>
      <c r="D344" s="228"/>
      <c r="E344" s="228"/>
      <c r="F344" s="228"/>
      <c r="G344" s="228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8"/>
      <c r="Z344" s="228"/>
      <c r="AA344" s="228"/>
      <c r="AB344" s="228"/>
    </row>
    <row r="345" ht="12.75" customHeight="1">
      <c r="A345" s="228"/>
      <c r="B345" s="228"/>
      <c r="C345" s="228"/>
      <c r="D345" s="228"/>
      <c r="E345" s="228"/>
      <c r="F345" s="228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8"/>
      <c r="Z345" s="228"/>
      <c r="AA345" s="228"/>
      <c r="AB345" s="228"/>
    </row>
    <row r="346" ht="12.75" customHeight="1">
      <c r="A346" s="228"/>
      <c r="B346" s="228"/>
      <c r="C346" s="228"/>
      <c r="D346" s="228"/>
      <c r="E346" s="228"/>
      <c r="F346" s="228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8"/>
      <c r="Z346" s="228"/>
      <c r="AA346" s="228"/>
      <c r="AB346" s="228"/>
    </row>
    <row r="347" ht="12.75" customHeight="1">
      <c r="A347" s="228"/>
      <c r="B347" s="228"/>
      <c r="C347" s="228"/>
      <c r="D347" s="228"/>
      <c r="E347" s="228"/>
      <c r="F347" s="228"/>
      <c r="G347" s="228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8"/>
      <c r="Z347" s="228"/>
      <c r="AA347" s="228"/>
      <c r="AB347" s="228"/>
    </row>
    <row r="348" ht="12.75" customHeight="1">
      <c r="A348" s="228"/>
      <c r="B348" s="228"/>
      <c r="C348" s="228"/>
      <c r="D348" s="228"/>
      <c r="E348" s="228"/>
      <c r="F348" s="228"/>
      <c r="G348" s="228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8"/>
      <c r="Z348" s="228"/>
      <c r="AA348" s="228"/>
      <c r="AB348" s="228"/>
    </row>
    <row r="349" ht="12.75" customHeight="1">
      <c r="A349" s="228"/>
      <c r="B349" s="228"/>
      <c r="C349" s="228"/>
      <c r="D349" s="228"/>
      <c r="E349" s="228"/>
      <c r="F349" s="228"/>
      <c r="G349" s="228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8"/>
      <c r="Z349" s="228"/>
      <c r="AA349" s="228"/>
      <c r="AB349" s="228"/>
    </row>
    <row r="350" ht="12.75" customHeight="1">
      <c r="A350" s="228"/>
      <c r="B350" s="228"/>
      <c r="C350" s="228"/>
      <c r="D350" s="228"/>
      <c r="E350" s="228"/>
      <c r="F350" s="228"/>
      <c r="G350" s="228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  <c r="AA350" s="228"/>
      <c r="AB350" s="228"/>
    </row>
    <row r="351" ht="12.75" customHeight="1">
      <c r="A351" s="228"/>
      <c r="B351" s="228"/>
      <c r="C351" s="228"/>
      <c r="D351" s="228"/>
      <c r="E351" s="228"/>
      <c r="F351" s="228"/>
      <c r="G351" s="228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8"/>
      <c r="Z351" s="228"/>
      <c r="AA351" s="228"/>
      <c r="AB351" s="228"/>
    </row>
    <row r="352" ht="12.75" customHeight="1">
      <c r="A352" s="228"/>
      <c r="B352" s="228"/>
      <c r="C352" s="228"/>
      <c r="D352" s="228"/>
      <c r="E352" s="228"/>
      <c r="F352" s="228"/>
      <c r="G352" s="228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8"/>
      <c r="Z352" s="228"/>
      <c r="AA352" s="228"/>
      <c r="AB352" s="228"/>
    </row>
    <row r="353" ht="12.75" customHeight="1">
      <c r="A353" s="228"/>
      <c r="B353" s="228"/>
      <c r="C353" s="228"/>
      <c r="D353" s="228"/>
      <c r="E353" s="228"/>
      <c r="F353" s="228"/>
      <c r="G353" s="228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8"/>
      <c r="Z353" s="228"/>
      <c r="AA353" s="228"/>
      <c r="AB353" s="228"/>
    </row>
    <row r="354" ht="12.75" customHeight="1">
      <c r="A354" s="228"/>
      <c r="B354" s="228"/>
      <c r="C354" s="228"/>
      <c r="D354" s="228"/>
      <c r="E354" s="228"/>
      <c r="F354" s="228"/>
      <c r="G354" s="228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8"/>
      <c r="Z354" s="228"/>
      <c r="AA354" s="228"/>
      <c r="AB354" s="228"/>
    </row>
    <row r="355" ht="12.75" customHeight="1">
      <c r="A355" s="228"/>
      <c r="B355" s="228"/>
      <c r="C355" s="228"/>
      <c r="D355" s="228"/>
      <c r="E355" s="228"/>
      <c r="F355" s="228"/>
      <c r="G355" s="228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8"/>
      <c r="Z355" s="228"/>
      <c r="AA355" s="228"/>
      <c r="AB355" s="228"/>
    </row>
    <row r="356" ht="12.75" customHeight="1">
      <c r="A356" s="228"/>
      <c r="B356" s="228"/>
      <c r="C356" s="228"/>
      <c r="D356" s="228"/>
      <c r="E356" s="228"/>
      <c r="F356" s="228"/>
      <c r="G356" s="228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8"/>
      <c r="Z356" s="228"/>
      <c r="AA356" s="228"/>
      <c r="AB356" s="228"/>
    </row>
    <row r="357" ht="12.75" customHeight="1">
      <c r="A357" s="228"/>
      <c r="B357" s="228"/>
      <c r="C357" s="228"/>
      <c r="D357" s="228"/>
      <c r="E357" s="228"/>
      <c r="F357" s="228"/>
      <c r="G357" s="228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8"/>
      <c r="Z357" s="228"/>
      <c r="AA357" s="228"/>
      <c r="AB357" s="228"/>
    </row>
    <row r="358" ht="12.75" customHeight="1">
      <c r="A358" s="228"/>
      <c r="B358" s="228"/>
      <c r="C358" s="228"/>
      <c r="D358" s="228"/>
      <c r="E358" s="228"/>
      <c r="F358" s="228"/>
      <c r="G358" s="228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8"/>
      <c r="Z358" s="228"/>
      <c r="AA358" s="228"/>
      <c r="AB358" s="228"/>
    </row>
    <row r="359" ht="12.75" customHeight="1">
      <c r="A359" s="228"/>
      <c r="B359" s="228"/>
      <c r="C359" s="228"/>
      <c r="D359" s="228"/>
      <c r="E359" s="228"/>
      <c r="F359" s="228"/>
      <c r="G359" s="228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8"/>
      <c r="Z359" s="228"/>
      <c r="AA359" s="228"/>
      <c r="AB359" s="228"/>
    </row>
    <row r="360" ht="12.75" customHeight="1">
      <c r="A360" s="228"/>
      <c r="B360" s="228"/>
      <c r="C360" s="228"/>
      <c r="D360" s="228"/>
      <c r="E360" s="228"/>
      <c r="F360" s="228"/>
      <c r="G360" s="228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8"/>
      <c r="Z360" s="228"/>
      <c r="AA360" s="228"/>
      <c r="AB360" s="228"/>
    </row>
    <row r="361" ht="12.75" customHeight="1">
      <c r="A361" s="228"/>
      <c r="B361" s="228"/>
      <c r="C361" s="228"/>
      <c r="D361" s="228"/>
      <c r="E361" s="228"/>
      <c r="F361" s="228"/>
      <c r="G361" s="228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  <c r="AA361" s="228"/>
      <c r="AB361" s="228"/>
    </row>
    <row r="362" ht="12.75" customHeight="1">
      <c r="A362" s="228"/>
      <c r="B362" s="228"/>
      <c r="C362" s="228"/>
      <c r="D362" s="228"/>
      <c r="E362" s="228"/>
      <c r="F362" s="228"/>
      <c r="G362" s="228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8"/>
      <c r="Z362" s="228"/>
      <c r="AA362" s="228"/>
      <c r="AB362" s="228"/>
    </row>
    <row r="363" ht="12.75" customHeight="1">
      <c r="A363" s="228"/>
      <c r="B363" s="228"/>
      <c r="C363" s="228"/>
      <c r="D363" s="228"/>
      <c r="E363" s="228"/>
      <c r="F363" s="228"/>
      <c r="G363" s="228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8"/>
      <c r="Z363" s="228"/>
      <c r="AA363" s="228"/>
      <c r="AB363" s="228"/>
    </row>
    <row r="364" ht="12.75" customHeight="1">
      <c r="A364" s="228"/>
      <c r="B364" s="228"/>
      <c r="C364" s="228"/>
      <c r="D364" s="228"/>
      <c r="E364" s="228"/>
      <c r="F364" s="228"/>
      <c r="G364" s="228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8"/>
      <c r="Z364" s="228"/>
      <c r="AA364" s="228"/>
      <c r="AB364" s="228"/>
    </row>
    <row r="365" ht="12.75" customHeight="1">
      <c r="A365" s="228"/>
      <c r="B365" s="228"/>
      <c r="C365" s="228"/>
      <c r="D365" s="228"/>
      <c r="E365" s="228"/>
      <c r="F365" s="228"/>
      <c r="G365" s="228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8"/>
      <c r="Z365" s="228"/>
      <c r="AA365" s="228"/>
      <c r="AB365" s="228"/>
    </row>
    <row r="366" ht="12.75" customHeight="1">
      <c r="A366" s="228"/>
      <c r="B366" s="228"/>
      <c r="C366" s="228"/>
      <c r="D366" s="228"/>
      <c r="E366" s="228"/>
      <c r="F366" s="228"/>
      <c r="G366" s="228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8"/>
      <c r="Z366" s="228"/>
      <c r="AA366" s="228"/>
      <c r="AB366" s="228"/>
    </row>
    <row r="367" ht="12.75" customHeight="1">
      <c r="A367" s="228"/>
      <c r="B367" s="228"/>
      <c r="C367" s="228"/>
      <c r="D367" s="228"/>
      <c r="E367" s="228"/>
      <c r="F367" s="228"/>
      <c r="G367" s="228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8"/>
      <c r="Z367" s="228"/>
      <c r="AA367" s="228"/>
      <c r="AB367" s="228"/>
    </row>
    <row r="368" ht="12.75" customHeight="1">
      <c r="A368" s="228"/>
      <c r="B368" s="228"/>
      <c r="C368" s="228"/>
      <c r="D368" s="228"/>
      <c r="E368" s="228"/>
      <c r="F368" s="228"/>
      <c r="G368" s="228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8"/>
      <c r="Z368" s="228"/>
      <c r="AA368" s="228"/>
      <c r="AB368" s="228"/>
    </row>
    <row r="369" ht="12.75" customHeight="1">
      <c r="A369" s="228"/>
      <c r="B369" s="228"/>
      <c r="C369" s="228"/>
      <c r="D369" s="228"/>
      <c r="E369" s="228"/>
      <c r="F369" s="228"/>
      <c r="G369" s="228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8"/>
      <c r="Z369" s="228"/>
      <c r="AA369" s="228"/>
      <c r="AB369" s="228"/>
    </row>
    <row r="370" ht="12.75" customHeight="1">
      <c r="A370" s="228"/>
      <c r="B370" s="228"/>
      <c r="C370" s="228"/>
      <c r="D370" s="228"/>
      <c r="E370" s="228"/>
      <c r="F370" s="228"/>
      <c r="G370" s="228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8"/>
      <c r="Z370" s="228"/>
      <c r="AA370" s="228"/>
      <c r="AB370" s="228"/>
    </row>
    <row r="371" ht="12.75" customHeight="1">
      <c r="A371" s="228"/>
      <c r="B371" s="228"/>
      <c r="C371" s="228"/>
      <c r="D371" s="228"/>
      <c r="E371" s="228"/>
      <c r="F371" s="228"/>
      <c r="G371" s="228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8"/>
      <c r="Z371" s="228"/>
      <c r="AA371" s="228"/>
      <c r="AB371" s="228"/>
    </row>
    <row r="372" ht="12.75" customHeight="1">
      <c r="A372" s="228"/>
      <c r="B372" s="228"/>
      <c r="C372" s="228"/>
      <c r="D372" s="228"/>
      <c r="E372" s="228"/>
      <c r="F372" s="228"/>
      <c r="G372" s="228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  <c r="AA372" s="228"/>
      <c r="AB372" s="228"/>
    </row>
    <row r="373" ht="12.75" customHeight="1">
      <c r="A373" s="228"/>
      <c r="B373" s="228"/>
      <c r="C373" s="228"/>
      <c r="D373" s="228"/>
      <c r="E373" s="228"/>
      <c r="F373" s="228"/>
      <c r="G373" s="228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  <c r="AA373" s="228"/>
      <c r="AB373" s="228"/>
    </row>
    <row r="374" ht="12.75" customHeight="1">
      <c r="A374" s="228"/>
      <c r="B374" s="228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  <c r="AA374" s="228"/>
      <c r="AB374" s="228"/>
    </row>
    <row r="375" ht="12.75" customHeight="1">
      <c r="A375" s="228"/>
      <c r="B375" s="228"/>
      <c r="C375" s="228"/>
      <c r="D375" s="228"/>
      <c r="E375" s="228"/>
      <c r="F375" s="228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  <c r="AA375" s="228"/>
      <c r="AB375" s="228"/>
    </row>
    <row r="376" ht="12.75" customHeight="1">
      <c r="A376" s="228"/>
      <c r="B376" s="228"/>
      <c r="C376" s="228"/>
      <c r="D376" s="228"/>
      <c r="E376" s="228"/>
      <c r="F376" s="228"/>
      <c r="G376" s="228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  <c r="AA376" s="228"/>
      <c r="AB376" s="228"/>
    </row>
    <row r="377" ht="12.75" customHeight="1">
      <c r="A377" s="228"/>
      <c r="B377" s="228"/>
      <c r="C377" s="228"/>
      <c r="D377" s="228"/>
      <c r="E377" s="228"/>
      <c r="F377" s="228"/>
      <c r="G377" s="228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  <c r="AA377" s="228"/>
      <c r="AB377" s="228"/>
    </row>
    <row r="378" ht="12.75" customHeight="1">
      <c r="A378" s="228"/>
      <c r="B378" s="228"/>
      <c r="C378" s="228"/>
      <c r="D378" s="228"/>
      <c r="E378" s="228"/>
      <c r="F378" s="228"/>
      <c r="G378" s="228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  <c r="AA378" s="228"/>
      <c r="AB378" s="228"/>
    </row>
    <row r="379" ht="12.75" customHeight="1">
      <c r="A379" s="228"/>
      <c r="B379" s="228"/>
      <c r="C379" s="228"/>
      <c r="D379" s="228"/>
      <c r="E379" s="228"/>
      <c r="F379" s="228"/>
      <c r="G379" s="228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8"/>
      <c r="Z379" s="228"/>
      <c r="AA379" s="228"/>
      <c r="AB379" s="228"/>
    </row>
    <row r="380" ht="12.75" customHeight="1">
      <c r="A380" s="228"/>
      <c r="B380" s="228"/>
      <c r="C380" s="228"/>
      <c r="D380" s="228"/>
      <c r="E380" s="228"/>
      <c r="F380" s="228"/>
      <c r="G380" s="228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8"/>
      <c r="Z380" s="228"/>
      <c r="AA380" s="228"/>
      <c r="AB380" s="228"/>
    </row>
    <row r="381" ht="12.75" customHeight="1">
      <c r="A381" s="228"/>
      <c r="B381" s="228"/>
      <c r="C381" s="228"/>
      <c r="D381" s="228"/>
      <c r="E381" s="228"/>
      <c r="F381" s="228"/>
      <c r="G381" s="228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8"/>
      <c r="Z381" s="228"/>
      <c r="AA381" s="228"/>
      <c r="AB381" s="228"/>
    </row>
    <row r="382" ht="12.75" customHeight="1">
      <c r="A382" s="228"/>
      <c r="B382" s="228"/>
      <c r="C382" s="228"/>
      <c r="D382" s="228"/>
      <c r="E382" s="228"/>
      <c r="F382" s="228"/>
      <c r="G382" s="228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  <c r="V382" s="228"/>
      <c r="W382" s="228"/>
      <c r="X382" s="228"/>
      <c r="Y382" s="228"/>
      <c r="Z382" s="228"/>
      <c r="AA382" s="228"/>
      <c r="AB382" s="228"/>
    </row>
    <row r="383" ht="12.75" customHeight="1">
      <c r="A383" s="228"/>
      <c r="B383" s="228"/>
      <c r="C383" s="228"/>
      <c r="D383" s="228"/>
      <c r="E383" s="228"/>
      <c r="F383" s="228"/>
      <c r="G383" s="228"/>
      <c r="H383" s="228"/>
      <c r="I383" s="228"/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  <c r="V383" s="228"/>
      <c r="W383" s="228"/>
      <c r="X383" s="228"/>
      <c r="Y383" s="228"/>
      <c r="Z383" s="228"/>
      <c r="AA383" s="228"/>
      <c r="AB383" s="228"/>
    </row>
    <row r="384" ht="12.75" customHeight="1">
      <c r="A384" s="228"/>
      <c r="B384" s="228"/>
      <c r="C384" s="228"/>
      <c r="D384" s="228"/>
      <c r="E384" s="228"/>
      <c r="F384" s="228"/>
      <c r="G384" s="228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  <c r="V384" s="228"/>
      <c r="W384" s="228"/>
      <c r="X384" s="228"/>
      <c r="Y384" s="228"/>
      <c r="Z384" s="228"/>
      <c r="AA384" s="228"/>
      <c r="AB384" s="228"/>
    </row>
    <row r="385" ht="12.75" customHeight="1">
      <c r="A385" s="228"/>
      <c r="B385" s="228"/>
      <c r="C385" s="228"/>
      <c r="D385" s="228"/>
      <c r="E385" s="228"/>
      <c r="F385" s="228"/>
      <c r="G385" s="228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8"/>
      <c r="Z385" s="228"/>
      <c r="AA385" s="228"/>
      <c r="AB385" s="228"/>
    </row>
    <row r="386" ht="12.75" customHeight="1">
      <c r="A386" s="228"/>
      <c r="B386" s="228"/>
      <c r="C386" s="228"/>
      <c r="D386" s="228"/>
      <c r="E386" s="228"/>
      <c r="F386" s="228"/>
      <c r="G386" s="228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8"/>
      <c r="Z386" s="228"/>
      <c r="AA386" s="228"/>
      <c r="AB386" s="228"/>
    </row>
    <row r="387" ht="12.75" customHeight="1">
      <c r="A387" s="228"/>
      <c r="B387" s="228"/>
      <c r="C387" s="228"/>
      <c r="D387" s="228"/>
      <c r="E387" s="228"/>
      <c r="F387" s="228"/>
      <c r="G387" s="228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8"/>
      <c r="Z387" s="228"/>
      <c r="AA387" s="228"/>
      <c r="AB387" s="228"/>
    </row>
    <row r="388" ht="12.75" customHeight="1">
      <c r="A388" s="228"/>
      <c r="B388" s="228"/>
      <c r="C388" s="228"/>
      <c r="D388" s="228"/>
      <c r="E388" s="228"/>
      <c r="F388" s="228"/>
      <c r="G388" s="228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8"/>
      <c r="Z388" s="228"/>
      <c r="AA388" s="228"/>
      <c r="AB388" s="228"/>
    </row>
    <row r="389" ht="12.75" customHeight="1">
      <c r="A389" s="228"/>
      <c r="B389" s="228"/>
      <c r="C389" s="228"/>
      <c r="D389" s="228"/>
      <c r="E389" s="228"/>
      <c r="F389" s="228"/>
      <c r="G389" s="228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  <c r="V389" s="228"/>
      <c r="W389" s="228"/>
      <c r="X389" s="228"/>
      <c r="Y389" s="228"/>
      <c r="Z389" s="228"/>
      <c r="AA389" s="228"/>
      <c r="AB389" s="228"/>
    </row>
    <row r="390" ht="12.75" customHeight="1">
      <c r="A390" s="228"/>
      <c r="B390" s="228"/>
      <c r="C390" s="228"/>
      <c r="D390" s="228"/>
      <c r="E390" s="228"/>
      <c r="F390" s="228"/>
      <c r="G390" s="228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  <c r="V390" s="228"/>
      <c r="W390" s="228"/>
      <c r="X390" s="228"/>
      <c r="Y390" s="228"/>
      <c r="Z390" s="228"/>
      <c r="AA390" s="228"/>
      <c r="AB390" s="228"/>
    </row>
    <row r="391" ht="12.75" customHeight="1">
      <c r="A391" s="228"/>
      <c r="B391" s="228"/>
      <c r="C391" s="228"/>
      <c r="D391" s="228"/>
      <c r="E391" s="228"/>
      <c r="F391" s="228"/>
      <c r="G391" s="228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  <c r="V391" s="228"/>
      <c r="W391" s="228"/>
      <c r="X391" s="228"/>
      <c r="Y391" s="228"/>
      <c r="Z391" s="228"/>
      <c r="AA391" s="228"/>
      <c r="AB391" s="228"/>
    </row>
    <row r="392" ht="12.75" customHeight="1">
      <c r="A392" s="228"/>
      <c r="B392" s="228"/>
      <c r="C392" s="228"/>
      <c r="D392" s="228"/>
      <c r="E392" s="228"/>
      <c r="F392" s="228"/>
      <c r="G392" s="228"/>
      <c r="H392" s="228"/>
      <c r="I392" s="228"/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8"/>
      <c r="Z392" s="228"/>
      <c r="AA392" s="228"/>
      <c r="AB392" s="228"/>
    </row>
    <row r="393" ht="12.75" customHeight="1">
      <c r="A393" s="228"/>
      <c r="B393" s="228"/>
      <c r="C393" s="228"/>
      <c r="D393" s="228"/>
      <c r="E393" s="228"/>
      <c r="F393" s="228"/>
      <c r="G393" s="228"/>
      <c r="H393" s="228"/>
      <c r="I393" s="228"/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8"/>
      <c r="Z393" s="228"/>
      <c r="AA393" s="228"/>
      <c r="AB393" s="228"/>
    </row>
    <row r="394" ht="12.75" customHeight="1">
      <c r="A394" s="228"/>
      <c r="B394" s="228"/>
      <c r="C394" s="228"/>
      <c r="D394" s="228"/>
      <c r="E394" s="228"/>
      <c r="F394" s="228"/>
      <c r="G394" s="228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8"/>
      <c r="Z394" s="228"/>
      <c r="AA394" s="228"/>
      <c r="AB394" s="228"/>
    </row>
    <row r="395" ht="12.75" customHeight="1">
      <c r="A395" s="228"/>
      <c r="B395" s="228"/>
      <c r="C395" s="228"/>
      <c r="D395" s="228"/>
      <c r="E395" s="228"/>
      <c r="F395" s="228"/>
      <c r="G395" s="228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8"/>
      <c r="Z395" s="228"/>
      <c r="AA395" s="228"/>
      <c r="AB395" s="228"/>
    </row>
    <row r="396" ht="12.75" customHeight="1">
      <c r="A396" s="228"/>
      <c r="B396" s="228"/>
      <c r="C396" s="228"/>
      <c r="D396" s="228"/>
      <c r="E396" s="228"/>
      <c r="F396" s="228"/>
      <c r="G396" s="228"/>
      <c r="H396" s="228"/>
      <c r="I396" s="228"/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  <c r="V396" s="228"/>
      <c r="W396" s="228"/>
      <c r="X396" s="228"/>
      <c r="Y396" s="228"/>
      <c r="Z396" s="228"/>
      <c r="AA396" s="228"/>
      <c r="AB396" s="228"/>
    </row>
    <row r="397" ht="12.75" customHeight="1">
      <c r="A397" s="228"/>
      <c r="B397" s="228"/>
      <c r="C397" s="228"/>
      <c r="D397" s="228"/>
      <c r="E397" s="228"/>
      <c r="F397" s="228"/>
      <c r="G397" s="228"/>
      <c r="H397" s="228"/>
      <c r="I397" s="228"/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  <c r="V397" s="228"/>
      <c r="W397" s="228"/>
      <c r="X397" s="228"/>
      <c r="Y397" s="228"/>
      <c r="Z397" s="228"/>
      <c r="AA397" s="228"/>
      <c r="AB397" s="228"/>
    </row>
    <row r="398" ht="12.75" customHeight="1">
      <c r="A398" s="228"/>
      <c r="B398" s="228"/>
      <c r="C398" s="228"/>
      <c r="D398" s="228"/>
      <c r="E398" s="228"/>
      <c r="F398" s="228"/>
      <c r="G398" s="228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  <c r="V398" s="228"/>
      <c r="W398" s="228"/>
      <c r="X398" s="228"/>
      <c r="Y398" s="228"/>
      <c r="Z398" s="228"/>
      <c r="AA398" s="228"/>
      <c r="AB398" s="228"/>
    </row>
    <row r="399" ht="12.75" customHeight="1">
      <c r="A399" s="228"/>
      <c r="B399" s="228"/>
      <c r="C399" s="228"/>
      <c r="D399" s="228"/>
      <c r="E399" s="228"/>
      <c r="F399" s="228"/>
      <c r="G399" s="228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8"/>
      <c r="Z399" s="228"/>
      <c r="AA399" s="228"/>
      <c r="AB399" s="228"/>
    </row>
    <row r="400" ht="12.75" customHeight="1">
      <c r="A400" s="228"/>
      <c r="B400" s="228"/>
      <c r="C400" s="228"/>
      <c r="D400" s="228"/>
      <c r="E400" s="228"/>
      <c r="F400" s="228"/>
      <c r="G400" s="228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  <c r="V400" s="228"/>
      <c r="W400" s="228"/>
      <c r="X400" s="228"/>
      <c r="Y400" s="228"/>
      <c r="Z400" s="228"/>
      <c r="AA400" s="228"/>
      <c r="AB400" s="228"/>
    </row>
    <row r="401" ht="12.75" customHeight="1">
      <c r="A401" s="228"/>
      <c r="B401" s="228"/>
      <c r="C401" s="228"/>
      <c r="D401" s="228"/>
      <c r="E401" s="228"/>
      <c r="F401" s="228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  <c r="AA401" s="228"/>
      <c r="AB401" s="228"/>
    </row>
    <row r="402" ht="12.75" customHeight="1">
      <c r="A402" s="228"/>
      <c r="B402" s="228"/>
      <c r="C402" s="228"/>
      <c r="D402" s="228"/>
      <c r="E402" s="228"/>
      <c r="F402" s="228"/>
      <c r="G402" s="228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  <c r="V402" s="228"/>
      <c r="W402" s="228"/>
      <c r="X402" s="228"/>
      <c r="Y402" s="228"/>
      <c r="Z402" s="228"/>
      <c r="AA402" s="228"/>
      <c r="AB402" s="228"/>
    </row>
    <row r="403" ht="12.75" customHeight="1">
      <c r="A403" s="228"/>
      <c r="B403" s="228"/>
      <c r="C403" s="228"/>
      <c r="D403" s="228"/>
      <c r="E403" s="228"/>
      <c r="F403" s="228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  <c r="V403" s="228"/>
      <c r="W403" s="228"/>
      <c r="X403" s="228"/>
      <c r="Y403" s="228"/>
      <c r="Z403" s="228"/>
      <c r="AA403" s="228"/>
      <c r="AB403" s="228"/>
    </row>
    <row r="404" ht="12.75" customHeight="1">
      <c r="A404" s="228"/>
      <c r="B404" s="228"/>
      <c r="C404" s="228"/>
      <c r="D404" s="228"/>
      <c r="E404" s="228"/>
      <c r="F404" s="228"/>
      <c r="G404" s="228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  <c r="V404" s="228"/>
      <c r="W404" s="228"/>
      <c r="X404" s="228"/>
      <c r="Y404" s="228"/>
      <c r="Z404" s="228"/>
      <c r="AA404" s="228"/>
      <c r="AB404" s="228"/>
    </row>
    <row r="405" ht="12.75" customHeight="1">
      <c r="A405" s="228"/>
      <c r="B405" s="228"/>
      <c r="C405" s="228"/>
      <c r="D405" s="228"/>
      <c r="E405" s="228"/>
      <c r="F405" s="228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  <c r="V405" s="228"/>
      <c r="W405" s="228"/>
      <c r="X405" s="228"/>
      <c r="Y405" s="228"/>
      <c r="Z405" s="228"/>
      <c r="AA405" s="228"/>
      <c r="AB405" s="228"/>
    </row>
    <row r="406" ht="12.75" customHeight="1">
      <c r="A406" s="228"/>
      <c r="B406" s="228"/>
      <c r="C406" s="228"/>
      <c r="D406" s="228"/>
      <c r="E406" s="228"/>
      <c r="F406" s="228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  <c r="V406" s="228"/>
      <c r="W406" s="228"/>
      <c r="X406" s="228"/>
      <c r="Y406" s="228"/>
      <c r="Z406" s="228"/>
      <c r="AA406" s="228"/>
      <c r="AB406" s="228"/>
    </row>
    <row r="407" ht="12.75" customHeight="1">
      <c r="A407" s="228"/>
      <c r="B407" s="228"/>
      <c r="C407" s="228"/>
      <c r="D407" s="228"/>
      <c r="E407" s="228"/>
      <c r="F407" s="228"/>
      <c r="G407" s="228"/>
      <c r="H407" s="228"/>
      <c r="I407" s="228"/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  <c r="V407" s="228"/>
      <c r="W407" s="228"/>
      <c r="X407" s="228"/>
      <c r="Y407" s="228"/>
      <c r="Z407" s="228"/>
      <c r="AA407" s="228"/>
      <c r="AB407" s="228"/>
    </row>
    <row r="408" ht="12.75" customHeight="1">
      <c r="A408" s="228"/>
      <c r="B408" s="228"/>
      <c r="C408" s="228"/>
      <c r="D408" s="228"/>
      <c r="E408" s="228"/>
      <c r="F408" s="228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  <c r="V408" s="228"/>
      <c r="W408" s="228"/>
      <c r="X408" s="228"/>
      <c r="Y408" s="228"/>
      <c r="Z408" s="228"/>
      <c r="AA408" s="228"/>
      <c r="AB408" s="228"/>
    </row>
    <row r="409" ht="12.75" customHeight="1">
      <c r="A409" s="228"/>
      <c r="B409" s="228"/>
      <c r="C409" s="228"/>
      <c r="D409" s="228"/>
      <c r="E409" s="228"/>
      <c r="F409" s="228"/>
      <c r="G409" s="228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  <c r="V409" s="228"/>
      <c r="W409" s="228"/>
      <c r="X409" s="228"/>
      <c r="Y409" s="228"/>
      <c r="Z409" s="228"/>
      <c r="AA409" s="228"/>
      <c r="AB409" s="228"/>
    </row>
    <row r="410" ht="12.75" customHeight="1">
      <c r="A410" s="228"/>
      <c r="B410" s="228"/>
      <c r="C410" s="228"/>
      <c r="D410" s="228"/>
      <c r="E410" s="228"/>
      <c r="F410" s="228"/>
      <c r="G410" s="228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  <c r="V410" s="228"/>
      <c r="W410" s="228"/>
      <c r="X410" s="228"/>
      <c r="Y410" s="228"/>
      <c r="Z410" s="228"/>
      <c r="AA410" s="228"/>
      <c r="AB410" s="228"/>
    </row>
    <row r="411" ht="12.75" customHeight="1">
      <c r="A411" s="228"/>
      <c r="B411" s="228"/>
      <c r="C411" s="228"/>
      <c r="D411" s="228"/>
      <c r="E411" s="228"/>
      <c r="F411" s="228"/>
      <c r="G411" s="228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  <c r="V411" s="228"/>
      <c r="W411" s="228"/>
      <c r="X411" s="228"/>
      <c r="Y411" s="228"/>
      <c r="Z411" s="228"/>
      <c r="AA411" s="228"/>
      <c r="AB411" s="228"/>
    </row>
    <row r="412" ht="12.75" customHeight="1">
      <c r="A412" s="228"/>
      <c r="B412" s="228"/>
      <c r="C412" s="228"/>
      <c r="D412" s="228"/>
      <c r="E412" s="228"/>
      <c r="F412" s="228"/>
      <c r="G412" s="228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  <c r="V412" s="228"/>
      <c r="W412" s="228"/>
      <c r="X412" s="228"/>
      <c r="Y412" s="228"/>
      <c r="Z412" s="228"/>
      <c r="AA412" s="228"/>
      <c r="AB412" s="228"/>
    </row>
    <row r="413" ht="12.75" customHeight="1">
      <c r="A413" s="228"/>
      <c r="B413" s="228"/>
      <c r="C413" s="228"/>
      <c r="D413" s="228"/>
      <c r="E413" s="228"/>
      <c r="F413" s="228"/>
      <c r="G413" s="228"/>
      <c r="H413" s="228"/>
      <c r="I413" s="228"/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  <c r="V413" s="228"/>
      <c r="W413" s="228"/>
      <c r="X413" s="228"/>
      <c r="Y413" s="228"/>
      <c r="Z413" s="228"/>
      <c r="AA413" s="228"/>
      <c r="AB413" s="228"/>
    </row>
    <row r="414" ht="12.75" customHeight="1">
      <c r="A414" s="228"/>
      <c r="B414" s="228"/>
      <c r="C414" s="228"/>
      <c r="D414" s="228"/>
      <c r="E414" s="228"/>
      <c r="F414" s="228"/>
      <c r="G414" s="228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  <c r="V414" s="228"/>
      <c r="W414" s="228"/>
      <c r="X414" s="228"/>
      <c r="Y414" s="228"/>
      <c r="Z414" s="228"/>
      <c r="AA414" s="228"/>
      <c r="AB414" s="228"/>
    </row>
    <row r="415" ht="12.75" customHeight="1">
      <c r="A415" s="228"/>
      <c r="B415" s="228"/>
      <c r="C415" s="228"/>
      <c r="D415" s="228"/>
      <c r="E415" s="228"/>
      <c r="F415" s="228"/>
      <c r="G415" s="228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  <c r="V415" s="228"/>
      <c r="W415" s="228"/>
      <c r="X415" s="228"/>
      <c r="Y415" s="228"/>
      <c r="Z415" s="228"/>
      <c r="AA415" s="228"/>
      <c r="AB415" s="228"/>
    </row>
    <row r="416" ht="12.75" customHeight="1">
      <c r="A416" s="228"/>
      <c r="B416" s="228"/>
      <c r="C416" s="228"/>
      <c r="D416" s="228"/>
      <c r="E416" s="228"/>
      <c r="F416" s="228"/>
      <c r="G416" s="228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  <c r="V416" s="228"/>
      <c r="W416" s="228"/>
      <c r="X416" s="228"/>
      <c r="Y416" s="228"/>
      <c r="Z416" s="228"/>
      <c r="AA416" s="228"/>
      <c r="AB416" s="228"/>
    </row>
    <row r="417" ht="12.75" customHeight="1">
      <c r="A417" s="228"/>
      <c r="B417" s="228"/>
      <c r="C417" s="228"/>
      <c r="D417" s="228"/>
      <c r="E417" s="228"/>
      <c r="F417" s="228"/>
      <c r="G417" s="228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8"/>
      <c r="Z417" s="228"/>
      <c r="AA417" s="228"/>
      <c r="AB417" s="228"/>
    </row>
    <row r="418" ht="12.75" customHeight="1">
      <c r="A418" s="228"/>
      <c r="B418" s="228"/>
      <c r="C418" s="228"/>
      <c r="D418" s="228"/>
      <c r="E418" s="228"/>
      <c r="F418" s="228"/>
      <c r="G418" s="228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  <c r="V418" s="228"/>
      <c r="W418" s="228"/>
      <c r="X418" s="228"/>
      <c r="Y418" s="228"/>
      <c r="Z418" s="228"/>
      <c r="AA418" s="228"/>
      <c r="AB418" s="228"/>
    </row>
    <row r="419" ht="12.75" customHeight="1">
      <c r="A419" s="228"/>
      <c r="B419" s="228"/>
      <c r="C419" s="228"/>
      <c r="D419" s="228"/>
      <c r="E419" s="228"/>
      <c r="F419" s="228"/>
      <c r="G419" s="228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  <c r="V419" s="228"/>
      <c r="W419" s="228"/>
      <c r="X419" s="228"/>
      <c r="Y419" s="228"/>
      <c r="Z419" s="228"/>
      <c r="AA419" s="228"/>
      <c r="AB419" s="228"/>
    </row>
    <row r="420" ht="12.75" customHeight="1">
      <c r="A420" s="228"/>
      <c r="B420" s="228"/>
      <c r="C420" s="228"/>
      <c r="D420" s="228"/>
      <c r="E420" s="228"/>
      <c r="F420" s="228"/>
      <c r="G420" s="228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  <c r="V420" s="228"/>
      <c r="W420" s="228"/>
      <c r="X420" s="228"/>
      <c r="Y420" s="228"/>
      <c r="Z420" s="228"/>
      <c r="AA420" s="228"/>
      <c r="AB420" s="228"/>
    </row>
    <row r="421" ht="12.75" customHeight="1">
      <c r="A421" s="228"/>
      <c r="B421" s="228"/>
      <c r="C421" s="228"/>
      <c r="D421" s="228"/>
      <c r="E421" s="228"/>
      <c r="F421" s="228"/>
      <c r="G421" s="228"/>
      <c r="H421" s="228"/>
      <c r="I421" s="228"/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  <c r="V421" s="228"/>
      <c r="W421" s="228"/>
      <c r="X421" s="228"/>
      <c r="Y421" s="228"/>
      <c r="Z421" s="228"/>
      <c r="AA421" s="228"/>
      <c r="AB421" s="228"/>
    </row>
    <row r="422" ht="12.75" customHeight="1">
      <c r="A422" s="228"/>
      <c r="B422" s="228"/>
      <c r="C422" s="228"/>
      <c r="D422" s="228"/>
      <c r="E422" s="228"/>
      <c r="F422" s="228"/>
      <c r="G422" s="228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  <c r="V422" s="228"/>
      <c r="W422" s="228"/>
      <c r="X422" s="228"/>
      <c r="Y422" s="228"/>
      <c r="Z422" s="228"/>
      <c r="AA422" s="228"/>
      <c r="AB422" s="228"/>
    </row>
    <row r="423" ht="12.75" customHeight="1">
      <c r="A423" s="228"/>
      <c r="B423" s="228"/>
      <c r="C423" s="228"/>
      <c r="D423" s="228"/>
      <c r="E423" s="228"/>
      <c r="F423" s="228"/>
      <c r="G423" s="228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  <c r="V423" s="228"/>
      <c r="W423" s="228"/>
      <c r="X423" s="228"/>
      <c r="Y423" s="228"/>
      <c r="Z423" s="228"/>
      <c r="AA423" s="228"/>
      <c r="AB423" s="228"/>
    </row>
    <row r="424" ht="12.75" customHeight="1">
      <c r="A424" s="228"/>
      <c r="B424" s="228"/>
      <c r="C424" s="228"/>
      <c r="D424" s="228"/>
      <c r="E424" s="228"/>
      <c r="F424" s="228"/>
      <c r="G424" s="228"/>
      <c r="H424" s="228"/>
      <c r="I424" s="228"/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8"/>
      <c r="Z424" s="228"/>
      <c r="AA424" s="228"/>
      <c r="AB424" s="228"/>
    </row>
    <row r="425" ht="12.75" customHeight="1">
      <c r="A425" s="228"/>
      <c r="B425" s="228"/>
      <c r="C425" s="228"/>
      <c r="D425" s="228"/>
      <c r="E425" s="228"/>
      <c r="F425" s="228"/>
      <c r="G425" s="228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  <c r="V425" s="228"/>
      <c r="W425" s="228"/>
      <c r="X425" s="228"/>
      <c r="Y425" s="228"/>
      <c r="Z425" s="228"/>
      <c r="AA425" s="228"/>
      <c r="AB425" s="228"/>
    </row>
    <row r="426" ht="12.75" customHeight="1">
      <c r="A426" s="228"/>
      <c r="B426" s="228"/>
      <c r="C426" s="228"/>
      <c r="D426" s="228"/>
      <c r="E426" s="228"/>
      <c r="F426" s="228"/>
      <c r="G426" s="228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  <c r="V426" s="228"/>
      <c r="W426" s="228"/>
      <c r="X426" s="228"/>
      <c r="Y426" s="228"/>
      <c r="Z426" s="228"/>
      <c r="AA426" s="228"/>
      <c r="AB426" s="228"/>
    </row>
    <row r="427" ht="12.75" customHeight="1">
      <c r="A427" s="228"/>
      <c r="B427" s="228"/>
      <c r="C427" s="228"/>
      <c r="D427" s="228"/>
      <c r="E427" s="228"/>
      <c r="F427" s="228"/>
      <c r="G427" s="228"/>
      <c r="H427" s="228"/>
      <c r="I427" s="228"/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  <c r="V427" s="228"/>
      <c r="W427" s="228"/>
      <c r="X427" s="228"/>
      <c r="Y427" s="228"/>
      <c r="Z427" s="228"/>
      <c r="AA427" s="228"/>
      <c r="AB427" s="228"/>
    </row>
    <row r="428" ht="12.75" customHeight="1">
      <c r="A428" s="228"/>
      <c r="B428" s="228"/>
      <c r="C428" s="228"/>
      <c r="D428" s="228"/>
      <c r="E428" s="228"/>
      <c r="F428" s="228"/>
      <c r="G428" s="228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  <c r="V428" s="228"/>
      <c r="W428" s="228"/>
      <c r="X428" s="228"/>
      <c r="Y428" s="228"/>
      <c r="Z428" s="228"/>
      <c r="AA428" s="228"/>
      <c r="AB428" s="228"/>
    </row>
    <row r="429" ht="12.75" customHeight="1">
      <c r="A429" s="228"/>
      <c r="B429" s="228"/>
      <c r="C429" s="228"/>
      <c r="D429" s="228"/>
      <c r="E429" s="228"/>
      <c r="F429" s="228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28"/>
      <c r="Z429" s="228"/>
      <c r="AA429" s="228"/>
      <c r="AB429" s="228"/>
    </row>
    <row r="430" ht="12.75" customHeight="1">
      <c r="A430" s="228"/>
      <c r="B430" s="228"/>
      <c r="C430" s="228"/>
      <c r="D430" s="228"/>
      <c r="E430" s="228"/>
      <c r="F430" s="228"/>
      <c r="G430" s="228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  <c r="V430" s="228"/>
      <c r="W430" s="228"/>
      <c r="X430" s="228"/>
      <c r="Y430" s="228"/>
      <c r="Z430" s="228"/>
      <c r="AA430" s="228"/>
      <c r="AB430" s="228"/>
    </row>
    <row r="431" ht="12.75" customHeight="1">
      <c r="A431" s="228"/>
      <c r="B431" s="228"/>
      <c r="C431" s="228"/>
      <c r="D431" s="228"/>
      <c r="E431" s="228"/>
      <c r="F431" s="228"/>
      <c r="G431" s="228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  <c r="V431" s="228"/>
      <c r="W431" s="228"/>
      <c r="X431" s="228"/>
      <c r="Y431" s="228"/>
      <c r="Z431" s="228"/>
      <c r="AA431" s="228"/>
      <c r="AB431" s="228"/>
    </row>
    <row r="432" ht="12.75" customHeight="1">
      <c r="A432" s="228"/>
      <c r="B432" s="228"/>
      <c r="C432" s="228"/>
      <c r="D432" s="228"/>
      <c r="E432" s="228"/>
      <c r="F432" s="228"/>
      <c r="G432" s="228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  <c r="V432" s="228"/>
      <c r="W432" s="228"/>
      <c r="X432" s="228"/>
      <c r="Y432" s="228"/>
      <c r="Z432" s="228"/>
      <c r="AA432" s="228"/>
      <c r="AB432" s="228"/>
    </row>
    <row r="433" ht="12.75" customHeight="1">
      <c r="A433" s="228"/>
      <c r="B433" s="228"/>
      <c r="C433" s="228"/>
      <c r="D433" s="228"/>
      <c r="E433" s="228"/>
      <c r="F433" s="228"/>
      <c r="G433" s="228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  <c r="V433" s="228"/>
      <c r="W433" s="228"/>
      <c r="X433" s="228"/>
      <c r="Y433" s="228"/>
      <c r="Z433" s="228"/>
      <c r="AA433" s="228"/>
      <c r="AB433" s="228"/>
    </row>
    <row r="434" ht="12.75" customHeight="1">
      <c r="A434" s="228"/>
      <c r="B434" s="228"/>
      <c r="C434" s="228"/>
      <c r="D434" s="228"/>
      <c r="E434" s="228"/>
      <c r="F434" s="228"/>
      <c r="G434" s="228"/>
      <c r="H434" s="228"/>
      <c r="I434" s="228"/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8"/>
      <c r="Z434" s="228"/>
      <c r="AA434" s="228"/>
      <c r="AB434" s="228"/>
    </row>
    <row r="435" ht="12.75" customHeight="1">
      <c r="A435" s="228"/>
      <c r="B435" s="228"/>
      <c r="C435" s="228"/>
      <c r="D435" s="228"/>
      <c r="E435" s="228"/>
      <c r="F435" s="228"/>
      <c r="G435" s="228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8"/>
      <c r="Z435" s="228"/>
      <c r="AA435" s="228"/>
      <c r="AB435" s="228"/>
    </row>
    <row r="436" ht="12.75" customHeight="1">
      <c r="A436" s="228"/>
      <c r="B436" s="228"/>
      <c r="C436" s="228"/>
      <c r="D436" s="228"/>
      <c r="E436" s="228"/>
      <c r="F436" s="228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  <c r="V436" s="228"/>
      <c r="W436" s="228"/>
      <c r="X436" s="228"/>
      <c r="Y436" s="228"/>
      <c r="Z436" s="228"/>
      <c r="AA436" s="228"/>
      <c r="AB436" s="228"/>
    </row>
    <row r="437" ht="12.75" customHeight="1">
      <c r="A437" s="228"/>
      <c r="B437" s="228"/>
      <c r="C437" s="228"/>
      <c r="D437" s="228"/>
      <c r="E437" s="228"/>
      <c r="F437" s="228"/>
      <c r="G437" s="228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  <c r="V437" s="228"/>
      <c r="W437" s="228"/>
      <c r="X437" s="228"/>
      <c r="Y437" s="228"/>
      <c r="Z437" s="228"/>
      <c r="AA437" s="228"/>
      <c r="AB437" s="228"/>
    </row>
    <row r="438" ht="12.75" customHeight="1">
      <c r="A438" s="228"/>
      <c r="B438" s="228"/>
      <c r="C438" s="228"/>
      <c r="D438" s="228"/>
      <c r="E438" s="228"/>
      <c r="F438" s="228"/>
      <c r="G438" s="228"/>
      <c r="H438" s="228"/>
      <c r="I438" s="228"/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  <c r="V438" s="228"/>
      <c r="W438" s="228"/>
      <c r="X438" s="228"/>
      <c r="Y438" s="228"/>
      <c r="Z438" s="228"/>
      <c r="AA438" s="228"/>
      <c r="AB438" s="228"/>
    </row>
    <row r="439" ht="12.75" customHeight="1">
      <c r="A439" s="228"/>
      <c r="B439" s="228"/>
      <c r="C439" s="228"/>
      <c r="D439" s="228"/>
      <c r="E439" s="228"/>
      <c r="F439" s="228"/>
      <c r="G439" s="228"/>
      <c r="H439" s="228"/>
      <c r="I439" s="228"/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  <c r="V439" s="228"/>
      <c r="W439" s="228"/>
      <c r="X439" s="228"/>
      <c r="Y439" s="228"/>
      <c r="Z439" s="228"/>
      <c r="AA439" s="228"/>
      <c r="AB439" s="228"/>
    </row>
    <row r="440" ht="12.75" customHeight="1">
      <c r="A440" s="228"/>
      <c r="B440" s="228"/>
      <c r="C440" s="228"/>
      <c r="D440" s="228"/>
      <c r="E440" s="228"/>
      <c r="F440" s="228"/>
      <c r="G440" s="228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  <c r="V440" s="228"/>
      <c r="W440" s="228"/>
      <c r="X440" s="228"/>
      <c r="Y440" s="228"/>
      <c r="Z440" s="228"/>
      <c r="AA440" s="228"/>
      <c r="AB440" s="228"/>
    </row>
    <row r="441" ht="12.75" customHeight="1">
      <c r="A441" s="228"/>
      <c r="B441" s="228"/>
      <c r="C441" s="228"/>
      <c r="D441" s="228"/>
      <c r="E441" s="228"/>
      <c r="F441" s="228"/>
      <c r="G441" s="228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  <c r="V441" s="228"/>
      <c r="W441" s="228"/>
      <c r="X441" s="228"/>
      <c r="Y441" s="228"/>
      <c r="Z441" s="228"/>
      <c r="AA441" s="228"/>
      <c r="AB441" s="228"/>
    </row>
    <row r="442" ht="12.75" customHeight="1">
      <c r="A442" s="228"/>
      <c r="B442" s="228"/>
      <c r="C442" s="228"/>
      <c r="D442" s="228"/>
      <c r="E442" s="228"/>
      <c r="F442" s="228"/>
      <c r="G442" s="228"/>
      <c r="H442" s="228"/>
      <c r="I442" s="228"/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8"/>
      <c r="Z442" s="228"/>
      <c r="AA442" s="228"/>
      <c r="AB442" s="228"/>
    </row>
    <row r="443" ht="12.75" customHeight="1">
      <c r="A443" s="228"/>
      <c r="B443" s="228"/>
      <c r="C443" s="228"/>
      <c r="D443" s="228"/>
      <c r="E443" s="228"/>
      <c r="F443" s="228"/>
      <c r="G443" s="228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  <c r="V443" s="228"/>
      <c r="W443" s="228"/>
      <c r="X443" s="228"/>
      <c r="Y443" s="228"/>
      <c r="Z443" s="228"/>
      <c r="AA443" s="228"/>
      <c r="AB443" s="228"/>
    </row>
    <row r="444" ht="12.75" customHeight="1">
      <c r="A444" s="228"/>
      <c r="B444" s="228"/>
      <c r="C444" s="228"/>
      <c r="D444" s="228"/>
      <c r="E444" s="228"/>
      <c r="F444" s="228"/>
      <c r="G444" s="228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  <c r="V444" s="228"/>
      <c r="W444" s="228"/>
      <c r="X444" s="228"/>
      <c r="Y444" s="228"/>
      <c r="Z444" s="228"/>
      <c r="AA444" s="228"/>
      <c r="AB444" s="228"/>
    </row>
    <row r="445" ht="12.75" customHeight="1">
      <c r="A445" s="228"/>
      <c r="B445" s="228"/>
      <c r="C445" s="228"/>
      <c r="D445" s="228"/>
      <c r="E445" s="228"/>
      <c r="F445" s="228"/>
      <c r="G445" s="228"/>
      <c r="H445" s="228"/>
      <c r="I445" s="228"/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  <c r="V445" s="228"/>
      <c r="W445" s="228"/>
      <c r="X445" s="228"/>
      <c r="Y445" s="228"/>
      <c r="Z445" s="228"/>
      <c r="AA445" s="228"/>
      <c r="AB445" s="228"/>
    </row>
    <row r="446" ht="12.75" customHeight="1">
      <c r="A446" s="228"/>
      <c r="B446" s="228"/>
      <c r="C446" s="228"/>
      <c r="D446" s="228"/>
      <c r="E446" s="228"/>
      <c r="F446" s="228"/>
      <c r="G446" s="228"/>
      <c r="H446" s="228"/>
      <c r="I446" s="228"/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  <c r="V446" s="228"/>
      <c r="W446" s="228"/>
      <c r="X446" s="228"/>
      <c r="Y446" s="228"/>
      <c r="Z446" s="228"/>
      <c r="AA446" s="228"/>
      <c r="AB446" s="228"/>
    </row>
    <row r="447" ht="12.75" customHeight="1">
      <c r="A447" s="228"/>
      <c r="B447" s="228"/>
      <c r="C447" s="228"/>
      <c r="D447" s="228"/>
      <c r="E447" s="228"/>
      <c r="F447" s="228"/>
      <c r="G447" s="228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/>
      <c r="Z447" s="228"/>
      <c r="AA447" s="228"/>
      <c r="AB447" s="228"/>
    </row>
    <row r="448" ht="12.75" customHeight="1">
      <c r="A448" s="228"/>
      <c r="B448" s="228"/>
      <c r="C448" s="228"/>
      <c r="D448" s="228"/>
      <c r="E448" s="228"/>
      <c r="F448" s="228"/>
      <c r="G448" s="228"/>
      <c r="H448" s="228"/>
      <c r="I448" s="228"/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  <c r="V448" s="228"/>
      <c r="W448" s="228"/>
      <c r="X448" s="228"/>
      <c r="Y448" s="228"/>
      <c r="Z448" s="228"/>
      <c r="AA448" s="228"/>
      <c r="AB448" s="228"/>
    </row>
    <row r="449" ht="12.75" customHeight="1">
      <c r="A449" s="228"/>
      <c r="B449" s="228"/>
      <c r="C449" s="228"/>
      <c r="D449" s="228"/>
      <c r="E449" s="228"/>
      <c r="F449" s="228"/>
      <c r="G449" s="228"/>
      <c r="H449" s="228"/>
      <c r="I449" s="228"/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  <c r="V449" s="228"/>
      <c r="W449" s="228"/>
      <c r="X449" s="228"/>
      <c r="Y449" s="228"/>
      <c r="Z449" s="228"/>
      <c r="AA449" s="228"/>
      <c r="AB449" s="228"/>
    </row>
    <row r="450" ht="12.75" customHeight="1">
      <c r="A450" s="228"/>
      <c r="B450" s="228"/>
      <c r="C450" s="228"/>
      <c r="D450" s="228"/>
      <c r="E450" s="228"/>
      <c r="F450" s="228"/>
      <c r="G450" s="228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  <c r="V450" s="228"/>
      <c r="W450" s="228"/>
      <c r="X450" s="228"/>
      <c r="Y450" s="228"/>
      <c r="Z450" s="228"/>
      <c r="AA450" s="228"/>
      <c r="AB450" s="228"/>
    </row>
    <row r="451" ht="12.75" customHeight="1">
      <c r="A451" s="228"/>
      <c r="B451" s="228"/>
      <c r="C451" s="228"/>
      <c r="D451" s="228"/>
      <c r="E451" s="228"/>
      <c r="F451" s="228"/>
      <c r="G451" s="228"/>
      <c r="H451" s="228"/>
      <c r="I451" s="228"/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  <c r="V451" s="228"/>
      <c r="W451" s="228"/>
      <c r="X451" s="228"/>
      <c r="Y451" s="228"/>
      <c r="Z451" s="228"/>
      <c r="AA451" s="228"/>
      <c r="AB451" s="228"/>
    </row>
    <row r="452" ht="12.75" customHeight="1">
      <c r="A452" s="228"/>
      <c r="B452" s="228"/>
      <c r="C452" s="228"/>
      <c r="D452" s="228"/>
      <c r="E452" s="228"/>
      <c r="F452" s="228"/>
      <c r="G452" s="228"/>
      <c r="H452" s="228"/>
      <c r="I452" s="228"/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  <c r="V452" s="228"/>
      <c r="W452" s="228"/>
      <c r="X452" s="228"/>
      <c r="Y452" s="228"/>
      <c r="Z452" s="228"/>
      <c r="AA452" s="228"/>
      <c r="AB452" s="228"/>
    </row>
    <row r="453" ht="12.75" customHeight="1">
      <c r="A453" s="228"/>
      <c r="B453" s="228"/>
      <c r="C453" s="228"/>
      <c r="D453" s="228"/>
      <c r="E453" s="228"/>
      <c r="F453" s="228"/>
      <c r="G453" s="228"/>
      <c r="H453" s="228"/>
      <c r="I453" s="228"/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  <c r="V453" s="228"/>
      <c r="W453" s="228"/>
      <c r="X453" s="228"/>
      <c r="Y453" s="228"/>
      <c r="Z453" s="228"/>
      <c r="AA453" s="228"/>
      <c r="AB453" s="228"/>
    </row>
    <row r="454" ht="12.75" customHeight="1">
      <c r="A454" s="228"/>
      <c r="B454" s="228"/>
      <c r="C454" s="228"/>
      <c r="D454" s="228"/>
      <c r="E454" s="228"/>
      <c r="F454" s="228"/>
      <c r="G454" s="228"/>
      <c r="H454" s="228"/>
      <c r="I454" s="228"/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  <c r="V454" s="228"/>
      <c r="W454" s="228"/>
      <c r="X454" s="228"/>
      <c r="Y454" s="228"/>
      <c r="Z454" s="228"/>
      <c r="AA454" s="228"/>
      <c r="AB454" s="228"/>
    </row>
    <row r="455" ht="12.75" customHeight="1">
      <c r="A455" s="228"/>
      <c r="B455" s="228"/>
      <c r="C455" s="228"/>
      <c r="D455" s="228"/>
      <c r="E455" s="228"/>
      <c r="F455" s="228"/>
      <c r="G455" s="228"/>
      <c r="H455" s="228"/>
      <c r="I455" s="228"/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  <c r="V455" s="228"/>
      <c r="W455" s="228"/>
      <c r="X455" s="228"/>
      <c r="Y455" s="228"/>
      <c r="Z455" s="228"/>
      <c r="AA455" s="228"/>
      <c r="AB455" s="228"/>
    </row>
    <row r="456" ht="12.75" customHeight="1">
      <c r="A456" s="228"/>
      <c r="B456" s="228"/>
      <c r="C456" s="228"/>
      <c r="D456" s="228"/>
      <c r="E456" s="228"/>
      <c r="F456" s="228"/>
      <c r="G456" s="228"/>
      <c r="H456" s="228"/>
      <c r="I456" s="228"/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  <c r="V456" s="228"/>
      <c r="W456" s="228"/>
      <c r="X456" s="228"/>
      <c r="Y456" s="228"/>
      <c r="Z456" s="228"/>
      <c r="AA456" s="228"/>
      <c r="AB456" s="228"/>
    </row>
    <row r="457" ht="12.75" customHeight="1">
      <c r="A457" s="228"/>
      <c r="B457" s="228"/>
      <c r="C457" s="228"/>
      <c r="D457" s="228"/>
      <c r="E457" s="228"/>
      <c r="F457" s="228"/>
      <c r="G457" s="228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  <c r="V457" s="228"/>
      <c r="W457" s="228"/>
      <c r="X457" s="228"/>
      <c r="Y457" s="228"/>
      <c r="Z457" s="228"/>
      <c r="AA457" s="228"/>
      <c r="AB457" s="228"/>
    </row>
    <row r="458" ht="12.75" customHeight="1">
      <c r="A458" s="228"/>
      <c r="B458" s="228"/>
      <c r="C458" s="228"/>
      <c r="D458" s="228"/>
      <c r="E458" s="228"/>
      <c r="F458" s="228"/>
      <c r="G458" s="228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  <c r="V458" s="228"/>
      <c r="W458" s="228"/>
      <c r="X458" s="228"/>
      <c r="Y458" s="228"/>
      <c r="Z458" s="228"/>
      <c r="AA458" s="228"/>
      <c r="AB458" s="228"/>
    </row>
    <row r="459" ht="12.75" customHeight="1">
      <c r="A459" s="228"/>
      <c r="B459" s="228"/>
      <c r="C459" s="228"/>
      <c r="D459" s="228"/>
      <c r="E459" s="228"/>
      <c r="F459" s="228"/>
      <c r="G459" s="228"/>
      <c r="H459" s="228"/>
      <c r="I459" s="228"/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  <c r="V459" s="228"/>
      <c r="W459" s="228"/>
      <c r="X459" s="228"/>
      <c r="Y459" s="228"/>
      <c r="Z459" s="228"/>
      <c r="AA459" s="228"/>
      <c r="AB459" s="228"/>
    </row>
    <row r="460" ht="12.75" customHeight="1">
      <c r="A460" s="228"/>
      <c r="B460" s="228"/>
      <c r="C460" s="228"/>
      <c r="D460" s="228"/>
      <c r="E460" s="228"/>
      <c r="F460" s="228"/>
      <c r="G460" s="228"/>
      <c r="H460" s="228"/>
      <c r="I460" s="228"/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  <c r="V460" s="228"/>
      <c r="W460" s="228"/>
      <c r="X460" s="228"/>
      <c r="Y460" s="228"/>
      <c r="Z460" s="228"/>
      <c r="AA460" s="228"/>
      <c r="AB460" s="228"/>
    </row>
    <row r="461" ht="12.75" customHeight="1">
      <c r="A461" s="228"/>
      <c r="B461" s="228"/>
      <c r="C461" s="228"/>
      <c r="D461" s="228"/>
      <c r="E461" s="228"/>
      <c r="F461" s="228"/>
      <c r="G461" s="228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  <c r="V461" s="228"/>
      <c r="W461" s="228"/>
      <c r="X461" s="228"/>
      <c r="Y461" s="228"/>
      <c r="Z461" s="228"/>
      <c r="AA461" s="228"/>
      <c r="AB461" s="228"/>
    </row>
    <row r="462" ht="12.75" customHeight="1">
      <c r="A462" s="228"/>
      <c r="B462" s="228"/>
      <c r="C462" s="228"/>
      <c r="D462" s="228"/>
      <c r="E462" s="228"/>
      <c r="F462" s="228"/>
      <c r="G462" s="228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  <c r="V462" s="228"/>
      <c r="W462" s="228"/>
      <c r="X462" s="228"/>
      <c r="Y462" s="228"/>
      <c r="Z462" s="228"/>
      <c r="AA462" s="228"/>
      <c r="AB462" s="228"/>
    </row>
    <row r="463" ht="12.75" customHeight="1">
      <c r="A463" s="228"/>
      <c r="B463" s="228"/>
      <c r="C463" s="228"/>
      <c r="D463" s="228"/>
      <c r="E463" s="228"/>
      <c r="F463" s="228"/>
      <c r="G463" s="228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8"/>
      <c r="Z463" s="228"/>
      <c r="AA463" s="228"/>
      <c r="AB463" s="228"/>
    </row>
    <row r="464" ht="12.75" customHeight="1">
      <c r="A464" s="228"/>
      <c r="B464" s="228"/>
      <c r="C464" s="228"/>
      <c r="D464" s="228"/>
      <c r="E464" s="228"/>
      <c r="F464" s="228"/>
      <c r="G464" s="228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  <c r="V464" s="228"/>
      <c r="W464" s="228"/>
      <c r="X464" s="228"/>
      <c r="Y464" s="228"/>
      <c r="Z464" s="228"/>
      <c r="AA464" s="228"/>
      <c r="AB464" s="228"/>
    </row>
    <row r="465" ht="12.75" customHeight="1">
      <c r="A465" s="228"/>
      <c r="B465" s="228"/>
      <c r="C465" s="228"/>
      <c r="D465" s="228"/>
      <c r="E465" s="228"/>
      <c r="F465" s="228"/>
      <c r="G465" s="228"/>
      <c r="H465" s="228"/>
      <c r="I465" s="228"/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  <c r="V465" s="228"/>
      <c r="W465" s="228"/>
      <c r="X465" s="228"/>
      <c r="Y465" s="228"/>
      <c r="Z465" s="228"/>
      <c r="AA465" s="228"/>
      <c r="AB465" s="228"/>
    </row>
    <row r="466" ht="12.75" customHeight="1">
      <c r="A466" s="228"/>
      <c r="B466" s="228"/>
      <c r="C466" s="228"/>
      <c r="D466" s="228"/>
      <c r="E466" s="228"/>
      <c r="F466" s="228"/>
      <c r="G466" s="228"/>
      <c r="H466" s="228"/>
      <c r="I466" s="228"/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  <c r="V466" s="228"/>
      <c r="W466" s="228"/>
      <c r="X466" s="228"/>
      <c r="Y466" s="228"/>
      <c r="Z466" s="228"/>
      <c r="AA466" s="228"/>
      <c r="AB466" s="228"/>
    </row>
    <row r="467" ht="12.75" customHeight="1">
      <c r="A467" s="228"/>
      <c r="B467" s="228"/>
      <c r="C467" s="228"/>
      <c r="D467" s="228"/>
      <c r="E467" s="228"/>
      <c r="F467" s="228"/>
      <c r="G467" s="228"/>
      <c r="H467" s="228"/>
      <c r="I467" s="228"/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  <c r="V467" s="228"/>
      <c r="W467" s="228"/>
      <c r="X467" s="228"/>
      <c r="Y467" s="228"/>
      <c r="Z467" s="228"/>
      <c r="AA467" s="228"/>
      <c r="AB467" s="228"/>
    </row>
    <row r="468" ht="12.75" customHeight="1">
      <c r="A468" s="228"/>
      <c r="B468" s="228"/>
      <c r="C468" s="228"/>
      <c r="D468" s="228"/>
      <c r="E468" s="228"/>
      <c r="F468" s="228"/>
      <c r="G468" s="228"/>
      <c r="H468" s="228"/>
      <c r="I468" s="228"/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  <c r="V468" s="228"/>
      <c r="W468" s="228"/>
      <c r="X468" s="228"/>
      <c r="Y468" s="228"/>
      <c r="Z468" s="228"/>
      <c r="AA468" s="228"/>
      <c r="AB468" s="228"/>
    </row>
    <row r="469" ht="12.75" customHeight="1">
      <c r="A469" s="228"/>
      <c r="B469" s="228"/>
      <c r="C469" s="228"/>
      <c r="D469" s="228"/>
      <c r="E469" s="228"/>
      <c r="F469" s="228"/>
      <c r="G469" s="228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  <c r="V469" s="228"/>
      <c r="W469" s="228"/>
      <c r="X469" s="228"/>
      <c r="Y469" s="228"/>
      <c r="Z469" s="228"/>
      <c r="AA469" s="228"/>
      <c r="AB469" s="228"/>
    </row>
    <row r="470" ht="12.75" customHeight="1">
      <c r="A470" s="228"/>
      <c r="B470" s="228"/>
      <c r="C470" s="228"/>
      <c r="D470" s="228"/>
      <c r="E470" s="228"/>
      <c r="F470" s="228"/>
      <c r="G470" s="228"/>
      <c r="H470" s="228"/>
      <c r="I470" s="228"/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  <c r="V470" s="228"/>
      <c r="W470" s="228"/>
      <c r="X470" s="228"/>
      <c r="Y470" s="228"/>
      <c r="Z470" s="228"/>
      <c r="AA470" s="228"/>
      <c r="AB470" s="228"/>
    </row>
    <row r="471" ht="12.75" customHeight="1">
      <c r="A471" s="228"/>
      <c r="B471" s="228"/>
      <c r="C471" s="228"/>
      <c r="D471" s="228"/>
      <c r="E471" s="228"/>
      <c r="F471" s="228"/>
      <c r="G471" s="228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  <c r="V471" s="228"/>
      <c r="W471" s="228"/>
      <c r="X471" s="228"/>
      <c r="Y471" s="228"/>
      <c r="Z471" s="228"/>
      <c r="AA471" s="228"/>
      <c r="AB471" s="228"/>
    </row>
    <row r="472" ht="12.75" customHeight="1">
      <c r="A472" s="228"/>
      <c r="B472" s="228"/>
      <c r="C472" s="228"/>
      <c r="D472" s="228"/>
      <c r="E472" s="228"/>
      <c r="F472" s="228"/>
      <c r="G472" s="228"/>
      <c r="H472" s="228"/>
      <c r="I472" s="228"/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  <c r="V472" s="228"/>
      <c r="W472" s="228"/>
      <c r="X472" s="228"/>
      <c r="Y472" s="228"/>
      <c r="Z472" s="228"/>
      <c r="AA472" s="228"/>
      <c r="AB472" s="228"/>
    </row>
    <row r="473" ht="12.75" customHeight="1">
      <c r="A473" s="228"/>
      <c r="B473" s="228"/>
      <c r="C473" s="228"/>
      <c r="D473" s="228"/>
      <c r="E473" s="228"/>
      <c r="F473" s="228"/>
      <c r="G473" s="228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  <c r="V473" s="228"/>
      <c r="W473" s="228"/>
      <c r="X473" s="228"/>
      <c r="Y473" s="228"/>
      <c r="Z473" s="228"/>
      <c r="AA473" s="228"/>
      <c r="AB473" s="228"/>
    </row>
    <row r="474" ht="12.75" customHeight="1">
      <c r="A474" s="228"/>
      <c r="B474" s="228"/>
      <c r="C474" s="228"/>
      <c r="D474" s="228"/>
      <c r="E474" s="228"/>
      <c r="F474" s="228"/>
      <c r="G474" s="228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  <c r="V474" s="228"/>
      <c r="W474" s="228"/>
      <c r="X474" s="228"/>
      <c r="Y474" s="228"/>
      <c r="Z474" s="228"/>
      <c r="AA474" s="228"/>
      <c r="AB474" s="228"/>
    </row>
    <row r="475" ht="12.75" customHeight="1">
      <c r="A475" s="228"/>
      <c r="B475" s="228"/>
      <c r="C475" s="228"/>
      <c r="D475" s="228"/>
      <c r="E475" s="228"/>
      <c r="F475" s="228"/>
      <c r="G475" s="228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  <c r="V475" s="228"/>
      <c r="W475" s="228"/>
      <c r="X475" s="228"/>
      <c r="Y475" s="228"/>
      <c r="Z475" s="228"/>
      <c r="AA475" s="228"/>
      <c r="AB475" s="228"/>
    </row>
    <row r="476" ht="12.75" customHeight="1">
      <c r="A476" s="228"/>
      <c r="B476" s="228"/>
      <c r="C476" s="228"/>
      <c r="D476" s="228"/>
      <c r="E476" s="228"/>
      <c r="F476" s="228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  <c r="V476" s="228"/>
      <c r="W476" s="228"/>
      <c r="X476" s="228"/>
      <c r="Y476" s="228"/>
      <c r="Z476" s="228"/>
      <c r="AA476" s="228"/>
      <c r="AB476" s="228"/>
    </row>
    <row r="477" ht="12.75" customHeight="1">
      <c r="A477" s="228"/>
      <c r="B477" s="228"/>
      <c r="C477" s="228"/>
      <c r="D477" s="228"/>
      <c r="E477" s="228"/>
      <c r="F477" s="228"/>
      <c r="G477" s="228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  <c r="V477" s="228"/>
      <c r="W477" s="228"/>
      <c r="X477" s="228"/>
      <c r="Y477" s="228"/>
      <c r="Z477" s="228"/>
      <c r="AA477" s="228"/>
      <c r="AB477" s="228"/>
    </row>
    <row r="478" ht="12.75" customHeight="1">
      <c r="A478" s="228"/>
      <c r="B478" s="228"/>
      <c r="C478" s="228"/>
      <c r="D478" s="228"/>
      <c r="E478" s="228"/>
      <c r="F478" s="228"/>
      <c r="G478" s="228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  <c r="V478" s="228"/>
      <c r="W478" s="228"/>
      <c r="X478" s="228"/>
      <c r="Y478" s="228"/>
      <c r="Z478" s="228"/>
      <c r="AA478" s="228"/>
      <c r="AB478" s="228"/>
    </row>
    <row r="479" ht="12.75" customHeight="1">
      <c r="A479" s="228"/>
      <c r="B479" s="228"/>
      <c r="C479" s="228"/>
      <c r="D479" s="228"/>
      <c r="E479" s="228"/>
      <c r="F479" s="228"/>
      <c r="G479" s="228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  <c r="V479" s="228"/>
      <c r="W479" s="228"/>
      <c r="X479" s="228"/>
      <c r="Y479" s="228"/>
      <c r="Z479" s="228"/>
      <c r="AA479" s="228"/>
      <c r="AB479" s="228"/>
    </row>
    <row r="480" ht="12.75" customHeight="1">
      <c r="A480" s="228"/>
      <c r="B480" s="228"/>
      <c r="C480" s="228"/>
      <c r="D480" s="228"/>
      <c r="E480" s="228"/>
      <c r="F480" s="228"/>
      <c r="G480" s="228"/>
      <c r="H480" s="228"/>
      <c r="I480" s="228"/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  <c r="V480" s="228"/>
      <c r="W480" s="228"/>
      <c r="X480" s="228"/>
      <c r="Y480" s="228"/>
      <c r="Z480" s="228"/>
      <c r="AA480" s="228"/>
      <c r="AB480" s="228"/>
    </row>
    <row r="481" ht="12.75" customHeight="1">
      <c r="A481" s="228"/>
      <c r="B481" s="228"/>
      <c r="C481" s="228"/>
      <c r="D481" s="228"/>
      <c r="E481" s="228"/>
      <c r="F481" s="228"/>
      <c r="G481" s="228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  <c r="V481" s="228"/>
      <c r="W481" s="228"/>
      <c r="X481" s="228"/>
      <c r="Y481" s="228"/>
      <c r="Z481" s="228"/>
      <c r="AA481" s="228"/>
      <c r="AB481" s="228"/>
    </row>
    <row r="482" ht="12.75" customHeight="1">
      <c r="A482" s="228"/>
      <c r="B482" s="228"/>
      <c r="C482" s="228"/>
      <c r="D482" s="228"/>
      <c r="E482" s="228"/>
      <c r="F482" s="228"/>
      <c r="G482" s="228"/>
      <c r="H482" s="228"/>
      <c r="I482" s="228"/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  <c r="V482" s="228"/>
      <c r="W482" s="228"/>
      <c r="X482" s="228"/>
      <c r="Y482" s="228"/>
      <c r="Z482" s="228"/>
      <c r="AA482" s="228"/>
      <c r="AB482" s="228"/>
    </row>
    <row r="483" ht="12.75" customHeight="1">
      <c r="A483" s="228"/>
      <c r="B483" s="228"/>
      <c r="C483" s="228"/>
      <c r="D483" s="228"/>
      <c r="E483" s="228"/>
      <c r="F483" s="228"/>
      <c r="G483" s="228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  <c r="V483" s="228"/>
      <c r="W483" s="228"/>
      <c r="X483" s="228"/>
      <c r="Y483" s="228"/>
      <c r="Z483" s="228"/>
      <c r="AA483" s="228"/>
      <c r="AB483" s="228"/>
    </row>
    <row r="484" ht="12.75" customHeight="1">
      <c r="A484" s="228"/>
      <c r="B484" s="228"/>
      <c r="C484" s="228"/>
      <c r="D484" s="228"/>
      <c r="E484" s="228"/>
      <c r="F484" s="228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  <c r="V484" s="228"/>
      <c r="W484" s="228"/>
      <c r="X484" s="228"/>
      <c r="Y484" s="228"/>
      <c r="Z484" s="228"/>
      <c r="AA484" s="228"/>
      <c r="AB484" s="228"/>
    </row>
    <row r="485" ht="12.75" customHeight="1">
      <c r="A485" s="228"/>
      <c r="B485" s="228"/>
      <c r="C485" s="228"/>
      <c r="D485" s="228"/>
      <c r="E485" s="228"/>
      <c r="F485" s="228"/>
      <c r="G485" s="228"/>
      <c r="H485" s="228"/>
      <c r="I485" s="228"/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  <c r="V485" s="228"/>
      <c r="W485" s="228"/>
      <c r="X485" s="228"/>
      <c r="Y485" s="228"/>
      <c r="Z485" s="228"/>
      <c r="AA485" s="228"/>
      <c r="AB485" s="228"/>
    </row>
    <row r="486" ht="12.75" customHeight="1">
      <c r="A486" s="228"/>
      <c r="B486" s="228"/>
      <c r="C486" s="228"/>
      <c r="D486" s="228"/>
      <c r="E486" s="228"/>
      <c r="F486" s="228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  <c r="V486" s="228"/>
      <c r="W486" s="228"/>
      <c r="X486" s="228"/>
      <c r="Y486" s="228"/>
      <c r="Z486" s="228"/>
      <c r="AA486" s="228"/>
      <c r="AB486" s="228"/>
    </row>
    <row r="487" ht="12.75" customHeight="1">
      <c r="A487" s="228"/>
      <c r="B487" s="228"/>
      <c r="C487" s="228"/>
      <c r="D487" s="228"/>
      <c r="E487" s="228"/>
      <c r="F487" s="228"/>
      <c r="G487" s="228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  <c r="V487" s="228"/>
      <c r="W487" s="228"/>
      <c r="X487" s="228"/>
      <c r="Y487" s="228"/>
      <c r="Z487" s="228"/>
      <c r="AA487" s="228"/>
      <c r="AB487" s="228"/>
    </row>
    <row r="488" ht="12.75" customHeight="1">
      <c r="A488" s="228"/>
      <c r="B488" s="228"/>
      <c r="C488" s="228"/>
      <c r="D488" s="228"/>
      <c r="E488" s="228"/>
      <c r="F488" s="228"/>
      <c r="G488" s="228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  <c r="V488" s="228"/>
      <c r="W488" s="228"/>
      <c r="X488" s="228"/>
      <c r="Y488" s="228"/>
      <c r="Z488" s="228"/>
      <c r="AA488" s="228"/>
      <c r="AB488" s="228"/>
    </row>
    <row r="489" ht="12.75" customHeight="1">
      <c r="A489" s="228"/>
      <c r="B489" s="228"/>
      <c r="C489" s="228"/>
      <c r="D489" s="228"/>
      <c r="E489" s="228"/>
      <c r="F489" s="228"/>
      <c r="G489" s="228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  <c r="V489" s="228"/>
      <c r="W489" s="228"/>
      <c r="X489" s="228"/>
      <c r="Y489" s="228"/>
      <c r="Z489" s="228"/>
      <c r="AA489" s="228"/>
      <c r="AB489" s="228"/>
    </row>
    <row r="490" ht="12.75" customHeight="1">
      <c r="A490" s="228"/>
      <c r="B490" s="228"/>
      <c r="C490" s="228"/>
      <c r="D490" s="228"/>
      <c r="E490" s="228"/>
      <c r="F490" s="228"/>
      <c r="G490" s="228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  <c r="V490" s="228"/>
      <c r="W490" s="228"/>
      <c r="X490" s="228"/>
      <c r="Y490" s="228"/>
      <c r="Z490" s="228"/>
      <c r="AA490" s="228"/>
      <c r="AB490" s="228"/>
    </row>
    <row r="491" ht="12.75" customHeight="1">
      <c r="A491" s="228"/>
      <c r="B491" s="228"/>
      <c r="C491" s="228"/>
      <c r="D491" s="228"/>
      <c r="E491" s="228"/>
      <c r="F491" s="228"/>
      <c r="G491" s="228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  <c r="V491" s="228"/>
      <c r="W491" s="228"/>
      <c r="X491" s="228"/>
      <c r="Y491" s="228"/>
      <c r="Z491" s="228"/>
      <c r="AA491" s="228"/>
      <c r="AB491" s="228"/>
    </row>
    <row r="492" ht="12.75" customHeight="1">
      <c r="A492" s="228"/>
      <c r="B492" s="228"/>
      <c r="C492" s="228"/>
      <c r="D492" s="228"/>
      <c r="E492" s="228"/>
      <c r="F492" s="228"/>
      <c r="G492" s="228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  <c r="V492" s="228"/>
      <c r="W492" s="228"/>
      <c r="X492" s="228"/>
      <c r="Y492" s="228"/>
      <c r="Z492" s="228"/>
      <c r="AA492" s="228"/>
      <c r="AB492" s="228"/>
    </row>
    <row r="493" ht="12.75" customHeight="1">
      <c r="A493" s="228"/>
      <c r="B493" s="228"/>
      <c r="C493" s="228"/>
      <c r="D493" s="228"/>
      <c r="E493" s="228"/>
      <c r="F493" s="228"/>
      <c r="G493" s="228"/>
      <c r="H493" s="228"/>
      <c r="I493" s="228"/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  <c r="V493" s="228"/>
      <c r="W493" s="228"/>
      <c r="X493" s="228"/>
      <c r="Y493" s="228"/>
      <c r="Z493" s="228"/>
      <c r="AA493" s="228"/>
      <c r="AB493" s="228"/>
    </row>
    <row r="494" ht="12.75" customHeight="1">
      <c r="A494" s="228"/>
      <c r="B494" s="228"/>
      <c r="C494" s="228"/>
      <c r="D494" s="228"/>
      <c r="E494" s="228"/>
      <c r="F494" s="228"/>
      <c r="G494" s="228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  <c r="V494" s="228"/>
      <c r="W494" s="228"/>
      <c r="X494" s="228"/>
      <c r="Y494" s="228"/>
      <c r="Z494" s="228"/>
      <c r="AA494" s="228"/>
      <c r="AB494" s="228"/>
    </row>
    <row r="495" ht="12.75" customHeight="1">
      <c r="A495" s="228"/>
      <c r="B495" s="228"/>
      <c r="C495" s="228"/>
      <c r="D495" s="228"/>
      <c r="E495" s="228"/>
      <c r="F495" s="228"/>
      <c r="G495" s="228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  <c r="V495" s="228"/>
      <c r="W495" s="228"/>
      <c r="X495" s="228"/>
      <c r="Y495" s="228"/>
      <c r="Z495" s="228"/>
      <c r="AA495" s="228"/>
      <c r="AB495" s="228"/>
    </row>
    <row r="496" ht="12.75" customHeight="1">
      <c r="A496" s="228"/>
      <c r="B496" s="228"/>
      <c r="C496" s="228"/>
      <c r="D496" s="228"/>
      <c r="E496" s="228"/>
      <c r="F496" s="228"/>
      <c r="G496" s="228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8"/>
      <c r="Z496" s="228"/>
      <c r="AA496" s="228"/>
      <c r="AB496" s="228"/>
    </row>
    <row r="497" ht="12.75" customHeight="1">
      <c r="A497" s="228"/>
      <c r="B497" s="228"/>
      <c r="C497" s="228"/>
      <c r="D497" s="228"/>
      <c r="E497" s="228"/>
      <c r="F497" s="228"/>
      <c r="G497" s="228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  <c r="V497" s="228"/>
      <c r="W497" s="228"/>
      <c r="X497" s="228"/>
      <c r="Y497" s="228"/>
      <c r="Z497" s="228"/>
      <c r="AA497" s="228"/>
      <c r="AB497" s="228"/>
    </row>
    <row r="498" ht="12.75" customHeight="1">
      <c r="A498" s="228"/>
      <c r="B498" s="228"/>
      <c r="C498" s="228"/>
      <c r="D498" s="228"/>
      <c r="E498" s="228"/>
      <c r="F498" s="228"/>
      <c r="G498" s="228"/>
      <c r="H498" s="228"/>
      <c r="I498" s="228"/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  <c r="V498" s="228"/>
      <c r="W498" s="228"/>
      <c r="X498" s="228"/>
      <c r="Y498" s="228"/>
      <c r="Z498" s="228"/>
      <c r="AA498" s="228"/>
      <c r="AB498" s="228"/>
    </row>
    <row r="499" ht="12.75" customHeight="1">
      <c r="A499" s="228"/>
      <c r="B499" s="228"/>
      <c r="C499" s="228"/>
      <c r="D499" s="228"/>
      <c r="E499" s="228"/>
      <c r="F499" s="228"/>
      <c r="G499" s="228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  <c r="V499" s="228"/>
      <c r="W499" s="228"/>
      <c r="X499" s="228"/>
      <c r="Y499" s="228"/>
      <c r="Z499" s="228"/>
      <c r="AA499" s="228"/>
      <c r="AB499" s="228"/>
    </row>
    <row r="500" ht="12.75" customHeight="1">
      <c r="A500" s="228"/>
      <c r="B500" s="228"/>
      <c r="C500" s="228"/>
      <c r="D500" s="228"/>
      <c r="E500" s="228"/>
      <c r="F500" s="228"/>
      <c r="G500" s="228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  <c r="V500" s="228"/>
      <c r="W500" s="228"/>
      <c r="X500" s="228"/>
      <c r="Y500" s="228"/>
      <c r="Z500" s="228"/>
      <c r="AA500" s="228"/>
      <c r="AB500" s="228"/>
    </row>
    <row r="501" ht="12.75" customHeight="1">
      <c r="A501" s="228"/>
      <c r="B501" s="228"/>
      <c r="C501" s="228"/>
      <c r="D501" s="228"/>
      <c r="E501" s="228"/>
      <c r="F501" s="228"/>
      <c r="G501" s="228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  <c r="V501" s="228"/>
      <c r="W501" s="228"/>
      <c r="X501" s="228"/>
      <c r="Y501" s="228"/>
      <c r="Z501" s="228"/>
      <c r="AA501" s="228"/>
      <c r="AB501" s="228"/>
    </row>
    <row r="502" ht="12.75" customHeight="1">
      <c r="A502" s="228"/>
      <c r="B502" s="228"/>
      <c r="C502" s="228"/>
      <c r="D502" s="228"/>
      <c r="E502" s="228"/>
      <c r="F502" s="228"/>
      <c r="G502" s="228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8"/>
      <c r="Z502" s="228"/>
      <c r="AA502" s="228"/>
      <c r="AB502" s="228"/>
    </row>
    <row r="503" ht="12.75" customHeight="1">
      <c r="A503" s="228"/>
      <c r="B503" s="228"/>
      <c r="C503" s="228"/>
      <c r="D503" s="228"/>
      <c r="E503" s="228"/>
      <c r="F503" s="228"/>
      <c r="G503" s="228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  <c r="V503" s="228"/>
      <c r="W503" s="228"/>
      <c r="X503" s="228"/>
      <c r="Y503" s="228"/>
      <c r="Z503" s="228"/>
      <c r="AA503" s="228"/>
      <c r="AB503" s="228"/>
    </row>
    <row r="504" ht="12.75" customHeight="1">
      <c r="A504" s="228"/>
      <c r="B504" s="228"/>
      <c r="C504" s="228"/>
      <c r="D504" s="228"/>
      <c r="E504" s="228"/>
      <c r="F504" s="228"/>
      <c r="G504" s="228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  <c r="V504" s="228"/>
      <c r="W504" s="228"/>
      <c r="X504" s="228"/>
      <c r="Y504" s="228"/>
      <c r="Z504" s="228"/>
      <c r="AA504" s="228"/>
      <c r="AB504" s="228"/>
    </row>
    <row r="505" ht="12.75" customHeight="1">
      <c r="A505" s="228"/>
      <c r="B505" s="228"/>
      <c r="C505" s="228"/>
      <c r="D505" s="228"/>
      <c r="E505" s="228"/>
      <c r="F505" s="228"/>
      <c r="G505" s="228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  <c r="V505" s="228"/>
      <c r="W505" s="228"/>
      <c r="X505" s="228"/>
      <c r="Y505" s="228"/>
      <c r="Z505" s="228"/>
      <c r="AA505" s="228"/>
      <c r="AB505" s="228"/>
    </row>
    <row r="506" ht="12.75" customHeight="1">
      <c r="A506" s="228"/>
      <c r="B506" s="228"/>
      <c r="C506" s="228"/>
      <c r="D506" s="228"/>
      <c r="E506" s="228"/>
      <c r="F506" s="228"/>
      <c r="G506" s="228"/>
      <c r="H506" s="228"/>
      <c r="I506" s="228"/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  <c r="V506" s="228"/>
      <c r="W506" s="228"/>
      <c r="X506" s="228"/>
      <c r="Y506" s="228"/>
      <c r="Z506" s="228"/>
      <c r="AA506" s="228"/>
      <c r="AB506" s="228"/>
    </row>
    <row r="507" ht="12.75" customHeight="1">
      <c r="A507" s="228"/>
      <c r="B507" s="228"/>
      <c r="C507" s="228"/>
      <c r="D507" s="228"/>
      <c r="E507" s="228"/>
      <c r="F507" s="228"/>
      <c r="G507" s="228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  <c r="V507" s="228"/>
      <c r="W507" s="228"/>
      <c r="X507" s="228"/>
      <c r="Y507" s="228"/>
      <c r="Z507" s="228"/>
      <c r="AA507" s="228"/>
      <c r="AB507" s="228"/>
    </row>
    <row r="508" ht="12.75" customHeight="1">
      <c r="A508" s="228"/>
      <c r="B508" s="228"/>
      <c r="C508" s="228"/>
      <c r="D508" s="228"/>
      <c r="E508" s="228"/>
      <c r="F508" s="228"/>
      <c r="G508" s="228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  <c r="V508" s="228"/>
      <c r="W508" s="228"/>
      <c r="X508" s="228"/>
      <c r="Y508" s="228"/>
      <c r="Z508" s="228"/>
      <c r="AA508" s="228"/>
      <c r="AB508" s="228"/>
    </row>
    <row r="509" ht="12.75" customHeight="1">
      <c r="A509" s="228"/>
      <c r="B509" s="228"/>
      <c r="C509" s="228"/>
      <c r="D509" s="228"/>
      <c r="E509" s="228"/>
      <c r="F509" s="228"/>
      <c r="G509" s="228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  <c r="V509" s="228"/>
      <c r="W509" s="228"/>
      <c r="X509" s="228"/>
      <c r="Y509" s="228"/>
      <c r="Z509" s="228"/>
      <c r="AA509" s="228"/>
      <c r="AB509" s="228"/>
    </row>
    <row r="510" ht="12.75" customHeight="1">
      <c r="A510" s="228"/>
      <c r="B510" s="228"/>
      <c r="C510" s="228"/>
      <c r="D510" s="228"/>
      <c r="E510" s="228"/>
      <c r="F510" s="228"/>
      <c r="G510" s="228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  <c r="V510" s="228"/>
      <c r="W510" s="228"/>
      <c r="X510" s="228"/>
      <c r="Y510" s="228"/>
      <c r="Z510" s="228"/>
      <c r="AA510" s="228"/>
      <c r="AB510" s="228"/>
    </row>
    <row r="511" ht="12.75" customHeight="1">
      <c r="A511" s="228"/>
      <c r="B511" s="228"/>
      <c r="C511" s="228"/>
      <c r="D511" s="228"/>
      <c r="E511" s="228"/>
      <c r="F511" s="228"/>
      <c r="G511" s="228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  <c r="V511" s="228"/>
      <c r="W511" s="228"/>
      <c r="X511" s="228"/>
      <c r="Y511" s="228"/>
      <c r="Z511" s="228"/>
      <c r="AA511" s="228"/>
      <c r="AB511" s="228"/>
    </row>
    <row r="512" ht="12.75" customHeight="1">
      <c r="A512" s="228"/>
      <c r="B512" s="228"/>
      <c r="C512" s="228"/>
      <c r="D512" s="228"/>
      <c r="E512" s="228"/>
      <c r="F512" s="228"/>
      <c r="G512" s="228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  <c r="V512" s="228"/>
      <c r="W512" s="228"/>
      <c r="X512" s="228"/>
      <c r="Y512" s="228"/>
      <c r="Z512" s="228"/>
      <c r="AA512" s="228"/>
      <c r="AB512" s="228"/>
    </row>
    <row r="513" ht="12.75" customHeight="1">
      <c r="A513" s="228"/>
      <c r="B513" s="228"/>
      <c r="C513" s="228"/>
      <c r="D513" s="228"/>
      <c r="E513" s="228"/>
      <c r="F513" s="228"/>
      <c r="G513" s="228"/>
      <c r="H513" s="228"/>
      <c r="I513" s="228"/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  <c r="V513" s="228"/>
      <c r="W513" s="228"/>
      <c r="X513" s="228"/>
      <c r="Y513" s="228"/>
      <c r="Z513" s="228"/>
      <c r="AA513" s="228"/>
      <c r="AB513" s="228"/>
    </row>
    <row r="514" ht="12.75" customHeight="1">
      <c r="A514" s="228"/>
      <c r="B514" s="228"/>
      <c r="C514" s="228"/>
      <c r="D514" s="228"/>
      <c r="E514" s="228"/>
      <c r="F514" s="228"/>
      <c r="G514" s="228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  <c r="V514" s="228"/>
      <c r="W514" s="228"/>
      <c r="X514" s="228"/>
      <c r="Y514" s="228"/>
      <c r="Z514" s="228"/>
      <c r="AA514" s="228"/>
      <c r="AB514" s="228"/>
    </row>
    <row r="515" ht="12.75" customHeight="1">
      <c r="A515" s="228"/>
      <c r="B515" s="228"/>
      <c r="C515" s="228"/>
      <c r="D515" s="228"/>
      <c r="E515" s="228"/>
      <c r="F515" s="228"/>
      <c r="G515" s="228"/>
      <c r="H515" s="228"/>
      <c r="I515" s="228"/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  <c r="V515" s="228"/>
      <c r="W515" s="228"/>
      <c r="X515" s="228"/>
      <c r="Y515" s="228"/>
      <c r="Z515" s="228"/>
      <c r="AA515" s="228"/>
      <c r="AB515" s="228"/>
    </row>
    <row r="516" ht="12.75" customHeight="1">
      <c r="A516" s="228"/>
      <c r="B516" s="228"/>
      <c r="C516" s="228"/>
      <c r="D516" s="228"/>
      <c r="E516" s="228"/>
      <c r="F516" s="228"/>
      <c r="G516" s="228"/>
      <c r="H516" s="228"/>
      <c r="I516" s="228"/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  <c r="V516" s="228"/>
      <c r="W516" s="228"/>
      <c r="X516" s="228"/>
      <c r="Y516" s="228"/>
      <c r="Z516" s="228"/>
      <c r="AA516" s="228"/>
      <c r="AB516" s="228"/>
    </row>
    <row r="517" ht="12.75" customHeight="1">
      <c r="A517" s="228"/>
      <c r="B517" s="228"/>
      <c r="C517" s="228"/>
      <c r="D517" s="228"/>
      <c r="E517" s="228"/>
      <c r="F517" s="228"/>
      <c r="G517" s="228"/>
      <c r="H517" s="228"/>
      <c r="I517" s="228"/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  <c r="V517" s="228"/>
      <c r="W517" s="228"/>
      <c r="X517" s="228"/>
      <c r="Y517" s="228"/>
      <c r="Z517" s="228"/>
      <c r="AA517" s="228"/>
      <c r="AB517" s="228"/>
    </row>
    <row r="518" ht="12.75" customHeight="1">
      <c r="A518" s="228"/>
      <c r="B518" s="228"/>
      <c r="C518" s="228"/>
      <c r="D518" s="228"/>
      <c r="E518" s="228"/>
      <c r="F518" s="228"/>
      <c r="G518" s="228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  <c r="V518" s="228"/>
      <c r="W518" s="228"/>
      <c r="X518" s="228"/>
      <c r="Y518" s="228"/>
      <c r="Z518" s="228"/>
      <c r="AA518" s="228"/>
      <c r="AB518" s="228"/>
    </row>
    <row r="519" ht="12.75" customHeight="1">
      <c r="A519" s="228"/>
      <c r="B519" s="228"/>
      <c r="C519" s="228"/>
      <c r="D519" s="228"/>
      <c r="E519" s="228"/>
      <c r="F519" s="228"/>
      <c r="G519" s="228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  <c r="V519" s="228"/>
      <c r="W519" s="228"/>
      <c r="X519" s="228"/>
      <c r="Y519" s="228"/>
      <c r="Z519" s="228"/>
      <c r="AA519" s="228"/>
      <c r="AB519" s="228"/>
    </row>
    <row r="520" ht="12.75" customHeight="1">
      <c r="A520" s="228"/>
      <c r="B520" s="228"/>
      <c r="C520" s="228"/>
      <c r="D520" s="228"/>
      <c r="E520" s="228"/>
      <c r="F520" s="228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  <c r="V520" s="228"/>
      <c r="W520" s="228"/>
      <c r="X520" s="228"/>
      <c r="Y520" s="228"/>
      <c r="Z520" s="228"/>
      <c r="AA520" s="228"/>
      <c r="AB520" s="228"/>
    </row>
    <row r="521" ht="12.75" customHeight="1">
      <c r="A521" s="228"/>
      <c r="B521" s="228"/>
      <c r="C521" s="228"/>
      <c r="D521" s="228"/>
      <c r="E521" s="228"/>
      <c r="F521" s="228"/>
      <c r="G521" s="228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8"/>
      <c r="Z521" s="228"/>
      <c r="AA521" s="228"/>
      <c r="AB521" s="228"/>
    </row>
    <row r="522" ht="12.75" customHeight="1">
      <c r="A522" s="228"/>
      <c r="B522" s="228"/>
      <c r="C522" s="228"/>
      <c r="D522" s="228"/>
      <c r="E522" s="228"/>
      <c r="F522" s="228"/>
      <c r="G522" s="228"/>
      <c r="H522" s="228"/>
      <c r="I522" s="228"/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  <c r="V522" s="228"/>
      <c r="W522" s="228"/>
      <c r="X522" s="228"/>
      <c r="Y522" s="228"/>
      <c r="Z522" s="228"/>
      <c r="AA522" s="228"/>
      <c r="AB522" s="228"/>
    </row>
    <row r="523" ht="12.75" customHeight="1">
      <c r="A523" s="228"/>
      <c r="B523" s="228"/>
      <c r="C523" s="228"/>
      <c r="D523" s="228"/>
      <c r="E523" s="228"/>
      <c r="F523" s="228"/>
      <c r="G523" s="228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  <c r="V523" s="228"/>
      <c r="W523" s="228"/>
      <c r="X523" s="228"/>
      <c r="Y523" s="228"/>
      <c r="Z523" s="228"/>
      <c r="AA523" s="228"/>
      <c r="AB523" s="228"/>
    </row>
    <row r="524" ht="12.75" customHeight="1">
      <c r="A524" s="228"/>
      <c r="B524" s="228"/>
      <c r="C524" s="228"/>
      <c r="D524" s="228"/>
      <c r="E524" s="228"/>
      <c r="F524" s="228"/>
      <c r="G524" s="228"/>
      <c r="H524" s="228"/>
      <c r="I524" s="228"/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  <c r="V524" s="228"/>
      <c r="W524" s="228"/>
      <c r="X524" s="228"/>
      <c r="Y524" s="228"/>
      <c r="Z524" s="228"/>
      <c r="AA524" s="228"/>
      <c r="AB524" s="228"/>
    </row>
    <row r="525" ht="12.75" customHeight="1">
      <c r="A525" s="228"/>
      <c r="B525" s="228"/>
      <c r="C525" s="228"/>
      <c r="D525" s="228"/>
      <c r="E525" s="228"/>
      <c r="F525" s="228"/>
      <c r="G525" s="228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  <c r="V525" s="228"/>
      <c r="W525" s="228"/>
      <c r="X525" s="228"/>
      <c r="Y525" s="228"/>
      <c r="Z525" s="228"/>
      <c r="AA525" s="228"/>
      <c r="AB525" s="228"/>
    </row>
    <row r="526" ht="12.75" customHeight="1">
      <c r="A526" s="228"/>
      <c r="B526" s="228"/>
      <c r="C526" s="228"/>
      <c r="D526" s="228"/>
      <c r="E526" s="228"/>
      <c r="F526" s="228"/>
      <c r="G526" s="228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  <c r="V526" s="228"/>
      <c r="W526" s="228"/>
      <c r="X526" s="228"/>
      <c r="Y526" s="228"/>
      <c r="Z526" s="228"/>
      <c r="AA526" s="228"/>
      <c r="AB526" s="228"/>
    </row>
    <row r="527" ht="12.75" customHeight="1">
      <c r="A527" s="228"/>
      <c r="B527" s="228"/>
      <c r="C527" s="228"/>
      <c r="D527" s="228"/>
      <c r="E527" s="228"/>
      <c r="F527" s="228"/>
      <c r="G527" s="228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  <c r="V527" s="228"/>
      <c r="W527" s="228"/>
      <c r="X527" s="228"/>
      <c r="Y527" s="228"/>
      <c r="Z527" s="228"/>
      <c r="AA527" s="228"/>
      <c r="AB527" s="228"/>
    </row>
    <row r="528" ht="12.75" customHeight="1">
      <c r="A528" s="228"/>
      <c r="B528" s="228"/>
      <c r="C528" s="228"/>
      <c r="D528" s="228"/>
      <c r="E528" s="228"/>
      <c r="F528" s="228"/>
      <c r="G528" s="228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  <c r="V528" s="228"/>
      <c r="W528" s="228"/>
      <c r="X528" s="228"/>
      <c r="Y528" s="228"/>
      <c r="Z528" s="228"/>
      <c r="AA528" s="228"/>
      <c r="AB528" s="228"/>
    </row>
    <row r="529" ht="12.75" customHeight="1">
      <c r="A529" s="228"/>
      <c r="B529" s="228"/>
      <c r="C529" s="228"/>
      <c r="D529" s="228"/>
      <c r="E529" s="228"/>
      <c r="F529" s="228"/>
      <c r="G529" s="228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  <c r="V529" s="228"/>
      <c r="W529" s="228"/>
      <c r="X529" s="228"/>
      <c r="Y529" s="228"/>
      <c r="Z529" s="228"/>
      <c r="AA529" s="228"/>
      <c r="AB529" s="228"/>
    </row>
    <row r="530" ht="12.75" customHeight="1">
      <c r="A530" s="228"/>
      <c r="B530" s="228"/>
      <c r="C530" s="228"/>
      <c r="D530" s="228"/>
      <c r="E530" s="228"/>
      <c r="F530" s="228"/>
      <c r="G530" s="228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8"/>
      <c r="Z530" s="228"/>
      <c r="AA530" s="228"/>
      <c r="AB530" s="228"/>
    </row>
    <row r="531" ht="12.75" customHeight="1">
      <c r="A531" s="228"/>
      <c r="B531" s="228"/>
      <c r="C531" s="228"/>
      <c r="D531" s="228"/>
      <c r="E531" s="228"/>
      <c r="F531" s="228"/>
      <c r="G531" s="228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28"/>
      <c r="Y531" s="228"/>
      <c r="Z531" s="228"/>
      <c r="AA531" s="228"/>
      <c r="AB531" s="228"/>
    </row>
    <row r="532" ht="12.75" customHeight="1">
      <c r="A532" s="228"/>
      <c r="B532" s="228"/>
      <c r="C532" s="228"/>
      <c r="D532" s="228"/>
      <c r="E532" s="228"/>
      <c r="F532" s="228"/>
      <c r="G532" s="228"/>
      <c r="H532" s="228"/>
      <c r="I532" s="228"/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  <c r="V532" s="228"/>
      <c r="W532" s="228"/>
      <c r="X532" s="228"/>
      <c r="Y532" s="228"/>
      <c r="Z532" s="228"/>
      <c r="AA532" s="228"/>
      <c r="AB532" s="228"/>
    </row>
    <row r="533" ht="12.75" customHeight="1">
      <c r="A533" s="228"/>
      <c r="B533" s="228"/>
      <c r="C533" s="228"/>
      <c r="D533" s="228"/>
      <c r="E533" s="228"/>
      <c r="F533" s="228"/>
      <c r="G533" s="228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  <c r="V533" s="228"/>
      <c r="W533" s="228"/>
      <c r="X533" s="228"/>
      <c r="Y533" s="228"/>
      <c r="Z533" s="228"/>
      <c r="AA533" s="228"/>
      <c r="AB533" s="228"/>
    </row>
    <row r="534" ht="12.75" customHeight="1">
      <c r="A534" s="228"/>
      <c r="B534" s="228"/>
      <c r="C534" s="228"/>
      <c r="D534" s="228"/>
      <c r="E534" s="228"/>
      <c r="F534" s="228"/>
      <c r="G534" s="228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  <c r="V534" s="228"/>
      <c r="W534" s="228"/>
      <c r="X534" s="228"/>
      <c r="Y534" s="228"/>
      <c r="Z534" s="228"/>
      <c r="AA534" s="228"/>
      <c r="AB534" s="228"/>
    </row>
    <row r="535" ht="12.75" customHeight="1">
      <c r="A535" s="228"/>
      <c r="B535" s="228"/>
      <c r="C535" s="228"/>
      <c r="D535" s="228"/>
      <c r="E535" s="228"/>
      <c r="F535" s="228"/>
      <c r="G535" s="228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  <c r="V535" s="228"/>
      <c r="W535" s="228"/>
      <c r="X535" s="228"/>
      <c r="Y535" s="228"/>
      <c r="Z535" s="228"/>
      <c r="AA535" s="228"/>
      <c r="AB535" s="228"/>
    </row>
    <row r="536" ht="12.75" customHeight="1">
      <c r="A536" s="228"/>
      <c r="B536" s="228"/>
      <c r="C536" s="228"/>
      <c r="D536" s="228"/>
      <c r="E536" s="228"/>
      <c r="F536" s="228"/>
      <c r="G536" s="228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  <c r="V536" s="228"/>
      <c r="W536" s="228"/>
      <c r="X536" s="228"/>
      <c r="Y536" s="228"/>
      <c r="Z536" s="228"/>
      <c r="AA536" s="228"/>
      <c r="AB536" s="228"/>
    </row>
    <row r="537" ht="12.75" customHeight="1">
      <c r="A537" s="228"/>
      <c r="B537" s="228"/>
      <c r="C537" s="228"/>
      <c r="D537" s="228"/>
      <c r="E537" s="228"/>
      <c r="F537" s="228"/>
      <c r="G537" s="228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  <c r="V537" s="228"/>
      <c r="W537" s="228"/>
      <c r="X537" s="228"/>
      <c r="Y537" s="228"/>
      <c r="Z537" s="228"/>
      <c r="AA537" s="228"/>
      <c r="AB537" s="228"/>
    </row>
    <row r="538" ht="12.75" customHeight="1">
      <c r="A538" s="228"/>
      <c r="B538" s="228"/>
      <c r="C538" s="228"/>
      <c r="D538" s="228"/>
      <c r="E538" s="228"/>
      <c r="F538" s="228"/>
      <c r="G538" s="228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  <c r="V538" s="228"/>
      <c r="W538" s="228"/>
      <c r="X538" s="228"/>
      <c r="Y538" s="228"/>
      <c r="Z538" s="228"/>
      <c r="AA538" s="228"/>
      <c r="AB538" s="228"/>
    </row>
    <row r="539" ht="12.75" customHeight="1">
      <c r="A539" s="228"/>
      <c r="B539" s="228"/>
      <c r="C539" s="228"/>
      <c r="D539" s="228"/>
      <c r="E539" s="228"/>
      <c r="F539" s="228"/>
      <c r="G539" s="228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  <c r="V539" s="228"/>
      <c r="W539" s="228"/>
      <c r="X539" s="228"/>
      <c r="Y539" s="228"/>
      <c r="Z539" s="228"/>
      <c r="AA539" s="228"/>
      <c r="AB539" s="228"/>
    </row>
    <row r="540" ht="12.75" customHeight="1">
      <c r="A540" s="228"/>
      <c r="B540" s="228"/>
      <c r="C540" s="228"/>
      <c r="D540" s="228"/>
      <c r="E540" s="228"/>
      <c r="F540" s="228"/>
      <c r="G540" s="228"/>
      <c r="H540" s="228"/>
      <c r="I540" s="228"/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  <c r="V540" s="228"/>
      <c r="W540" s="228"/>
      <c r="X540" s="228"/>
      <c r="Y540" s="228"/>
      <c r="Z540" s="228"/>
      <c r="AA540" s="228"/>
      <c r="AB540" s="228"/>
    </row>
    <row r="541" ht="12.75" customHeight="1">
      <c r="A541" s="228"/>
      <c r="B541" s="228"/>
      <c r="C541" s="228"/>
      <c r="D541" s="228"/>
      <c r="E541" s="228"/>
      <c r="F541" s="228"/>
      <c r="G541" s="228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  <c r="V541" s="228"/>
      <c r="W541" s="228"/>
      <c r="X541" s="228"/>
      <c r="Y541" s="228"/>
      <c r="Z541" s="228"/>
      <c r="AA541" s="228"/>
      <c r="AB541" s="228"/>
    </row>
    <row r="542" ht="12.75" customHeight="1">
      <c r="A542" s="228"/>
      <c r="B542" s="228"/>
      <c r="C542" s="228"/>
      <c r="D542" s="228"/>
      <c r="E542" s="228"/>
      <c r="F542" s="228"/>
      <c r="G542" s="228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  <c r="V542" s="228"/>
      <c r="W542" s="228"/>
      <c r="X542" s="228"/>
      <c r="Y542" s="228"/>
      <c r="Z542" s="228"/>
      <c r="AA542" s="228"/>
      <c r="AB542" s="228"/>
    </row>
    <row r="543" ht="12.75" customHeight="1">
      <c r="A543" s="228"/>
      <c r="B543" s="228"/>
      <c r="C543" s="228"/>
      <c r="D543" s="228"/>
      <c r="E543" s="228"/>
      <c r="F543" s="228"/>
      <c r="G543" s="228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  <c r="V543" s="228"/>
      <c r="W543" s="228"/>
      <c r="X543" s="228"/>
      <c r="Y543" s="228"/>
      <c r="Z543" s="228"/>
      <c r="AA543" s="228"/>
      <c r="AB543" s="228"/>
    </row>
    <row r="544" ht="12.75" customHeight="1">
      <c r="A544" s="228"/>
      <c r="B544" s="228"/>
      <c r="C544" s="228"/>
      <c r="D544" s="228"/>
      <c r="E544" s="228"/>
      <c r="F544" s="228"/>
      <c r="G544" s="228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  <c r="V544" s="228"/>
      <c r="W544" s="228"/>
      <c r="X544" s="228"/>
      <c r="Y544" s="228"/>
      <c r="Z544" s="228"/>
      <c r="AA544" s="228"/>
      <c r="AB544" s="228"/>
    </row>
    <row r="545" ht="12.75" customHeight="1">
      <c r="A545" s="228"/>
      <c r="B545" s="228"/>
      <c r="C545" s="228"/>
      <c r="D545" s="228"/>
      <c r="E545" s="228"/>
      <c r="F545" s="228"/>
      <c r="G545" s="228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  <c r="V545" s="228"/>
      <c r="W545" s="228"/>
      <c r="X545" s="228"/>
      <c r="Y545" s="228"/>
      <c r="Z545" s="228"/>
      <c r="AA545" s="228"/>
      <c r="AB545" s="228"/>
    </row>
    <row r="546" ht="12.75" customHeight="1">
      <c r="A546" s="228"/>
      <c r="B546" s="228"/>
      <c r="C546" s="228"/>
      <c r="D546" s="228"/>
      <c r="E546" s="228"/>
      <c r="F546" s="228"/>
      <c r="G546" s="228"/>
      <c r="H546" s="228"/>
      <c r="I546" s="228"/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  <c r="V546" s="228"/>
      <c r="W546" s="228"/>
      <c r="X546" s="228"/>
      <c r="Y546" s="228"/>
      <c r="Z546" s="228"/>
      <c r="AA546" s="228"/>
      <c r="AB546" s="228"/>
    </row>
    <row r="547" ht="12.75" customHeight="1">
      <c r="A547" s="228"/>
      <c r="B547" s="228"/>
      <c r="C547" s="228"/>
      <c r="D547" s="228"/>
      <c r="E547" s="228"/>
      <c r="F547" s="228"/>
      <c r="G547" s="228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  <c r="V547" s="228"/>
      <c r="W547" s="228"/>
      <c r="X547" s="228"/>
      <c r="Y547" s="228"/>
      <c r="Z547" s="228"/>
      <c r="AA547" s="228"/>
      <c r="AB547" s="228"/>
    </row>
    <row r="548" ht="12.75" customHeight="1">
      <c r="A548" s="228"/>
      <c r="B548" s="228"/>
      <c r="C548" s="228"/>
      <c r="D548" s="228"/>
      <c r="E548" s="228"/>
      <c r="F548" s="228"/>
      <c r="G548" s="228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  <c r="V548" s="228"/>
      <c r="W548" s="228"/>
      <c r="X548" s="228"/>
      <c r="Y548" s="228"/>
      <c r="Z548" s="228"/>
      <c r="AA548" s="228"/>
      <c r="AB548" s="228"/>
    </row>
    <row r="549" ht="12.75" customHeight="1">
      <c r="A549" s="228"/>
      <c r="B549" s="228"/>
      <c r="C549" s="228"/>
      <c r="D549" s="228"/>
      <c r="E549" s="228"/>
      <c r="F549" s="228"/>
      <c r="G549" s="228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  <c r="V549" s="228"/>
      <c r="W549" s="228"/>
      <c r="X549" s="228"/>
      <c r="Y549" s="228"/>
      <c r="Z549" s="228"/>
      <c r="AA549" s="228"/>
      <c r="AB549" s="228"/>
    </row>
    <row r="550" ht="12.75" customHeight="1">
      <c r="A550" s="228"/>
      <c r="B550" s="228"/>
      <c r="C550" s="228"/>
      <c r="D550" s="228"/>
      <c r="E550" s="228"/>
      <c r="F550" s="228"/>
      <c r="G550" s="228"/>
      <c r="H550" s="228"/>
      <c r="I550" s="228"/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  <c r="V550" s="228"/>
      <c r="W550" s="228"/>
      <c r="X550" s="228"/>
      <c r="Y550" s="228"/>
      <c r="Z550" s="228"/>
      <c r="AA550" s="228"/>
      <c r="AB550" s="228"/>
    </row>
    <row r="551" ht="12.75" customHeight="1">
      <c r="A551" s="228"/>
      <c r="B551" s="228"/>
      <c r="C551" s="228"/>
      <c r="D551" s="228"/>
      <c r="E551" s="228"/>
      <c r="F551" s="228"/>
      <c r="G551" s="228"/>
      <c r="H551" s="228"/>
      <c r="I551" s="228"/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  <c r="V551" s="228"/>
      <c r="W551" s="228"/>
      <c r="X551" s="228"/>
      <c r="Y551" s="228"/>
      <c r="Z551" s="228"/>
      <c r="AA551" s="228"/>
      <c r="AB551" s="228"/>
    </row>
    <row r="552" ht="12.75" customHeight="1">
      <c r="A552" s="228"/>
      <c r="B552" s="228"/>
      <c r="C552" s="228"/>
      <c r="D552" s="228"/>
      <c r="E552" s="228"/>
      <c r="F552" s="228"/>
      <c r="G552" s="228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  <c r="V552" s="228"/>
      <c r="W552" s="228"/>
      <c r="X552" s="228"/>
      <c r="Y552" s="228"/>
      <c r="Z552" s="228"/>
      <c r="AA552" s="228"/>
      <c r="AB552" s="228"/>
    </row>
    <row r="553" ht="12.75" customHeight="1">
      <c r="A553" s="228"/>
      <c r="B553" s="228"/>
      <c r="C553" s="228"/>
      <c r="D553" s="228"/>
      <c r="E553" s="228"/>
      <c r="F553" s="228"/>
      <c r="G553" s="228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  <c r="AA553" s="228"/>
      <c r="AB553" s="228"/>
    </row>
    <row r="554" ht="12.75" customHeight="1">
      <c r="A554" s="228"/>
      <c r="B554" s="228"/>
      <c r="C554" s="228"/>
      <c r="D554" s="228"/>
      <c r="E554" s="228"/>
      <c r="F554" s="228"/>
      <c r="G554" s="228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  <c r="V554" s="228"/>
      <c r="W554" s="228"/>
      <c r="X554" s="228"/>
      <c r="Y554" s="228"/>
      <c r="Z554" s="228"/>
      <c r="AA554" s="228"/>
      <c r="AB554" s="228"/>
    </row>
    <row r="555" ht="12.75" customHeight="1">
      <c r="A555" s="228"/>
      <c r="B555" s="228"/>
      <c r="C555" s="228"/>
      <c r="D555" s="228"/>
      <c r="E555" s="228"/>
      <c r="F555" s="228"/>
      <c r="G555" s="228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  <c r="Y555" s="228"/>
      <c r="Z555" s="228"/>
      <c r="AA555" s="228"/>
      <c r="AB555" s="228"/>
    </row>
    <row r="556" ht="12.75" customHeight="1">
      <c r="A556" s="228"/>
      <c r="B556" s="228"/>
      <c r="C556" s="228"/>
      <c r="D556" s="228"/>
      <c r="E556" s="228"/>
      <c r="F556" s="228"/>
      <c r="G556" s="228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  <c r="V556" s="228"/>
      <c r="W556" s="228"/>
      <c r="X556" s="228"/>
      <c r="Y556" s="228"/>
      <c r="Z556" s="228"/>
      <c r="AA556" s="228"/>
      <c r="AB556" s="228"/>
    </row>
    <row r="557" ht="12.75" customHeight="1">
      <c r="A557" s="228"/>
      <c r="B557" s="228"/>
      <c r="C557" s="228"/>
      <c r="D557" s="228"/>
      <c r="E557" s="228"/>
      <c r="F557" s="228"/>
      <c r="G557" s="228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  <c r="V557" s="228"/>
      <c r="W557" s="228"/>
      <c r="X557" s="228"/>
      <c r="Y557" s="228"/>
      <c r="Z557" s="228"/>
      <c r="AA557" s="228"/>
      <c r="AB557" s="228"/>
    </row>
    <row r="558" ht="12.75" customHeight="1">
      <c r="A558" s="228"/>
      <c r="B558" s="228"/>
      <c r="C558" s="228"/>
      <c r="D558" s="228"/>
      <c r="E558" s="228"/>
      <c r="F558" s="228"/>
      <c r="G558" s="228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28"/>
      <c r="W558" s="228"/>
      <c r="X558" s="228"/>
      <c r="Y558" s="228"/>
      <c r="Z558" s="228"/>
      <c r="AA558" s="228"/>
      <c r="AB558" s="228"/>
    </row>
    <row r="559" ht="12.75" customHeight="1">
      <c r="A559" s="228"/>
      <c r="B559" s="228"/>
      <c r="C559" s="228"/>
      <c r="D559" s="228"/>
      <c r="E559" s="228"/>
      <c r="F559" s="228"/>
      <c r="G559" s="228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  <c r="V559" s="228"/>
      <c r="W559" s="228"/>
      <c r="X559" s="228"/>
      <c r="Y559" s="228"/>
      <c r="Z559" s="228"/>
      <c r="AA559" s="228"/>
      <c r="AB559" s="228"/>
    </row>
    <row r="560" ht="12.75" customHeight="1">
      <c r="A560" s="228"/>
      <c r="B560" s="228"/>
      <c r="C560" s="228"/>
      <c r="D560" s="228"/>
      <c r="E560" s="228"/>
      <c r="F560" s="228"/>
      <c r="G560" s="228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  <c r="V560" s="228"/>
      <c r="W560" s="228"/>
      <c r="X560" s="228"/>
      <c r="Y560" s="228"/>
      <c r="Z560" s="228"/>
      <c r="AA560" s="228"/>
      <c r="AB560" s="228"/>
    </row>
    <row r="561" ht="12.75" customHeight="1">
      <c r="A561" s="228"/>
      <c r="B561" s="228"/>
      <c r="C561" s="228"/>
      <c r="D561" s="228"/>
      <c r="E561" s="228"/>
      <c r="F561" s="228"/>
      <c r="G561" s="228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  <c r="V561" s="228"/>
      <c r="W561" s="228"/>
      <c r="X561" s="228"/>
      <c r="Y561" s="228"/>
      <c r="Z561" s="228"/>
      <c r="AA561" s="228"/>
      <c r="AB561" s="228"/>
    </row>
    <row r="562" ht="12.75" customHeight="1">
      <c r="A562" s="228"/>
      <c r="B562" s="228"/>
      <c r="C562" s="228"/>
      <c r="D562" s="228"/>
      <c r="E562" s="228"/>
      <c r="F562" s="228"/>
      <c r="G562" s="228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  <c r="V562" s="228"/>
      <c r="W562" s="228"/>
      <c r="X562" s="228"/>
      <c r="Y562" s="228"/>
      <c r="Z562" s="228"/>
      <c r="AA562" s="228"/>
      <c r="AB562" s="228"/>
    </row>
    <row r="563" ht="12.75" customHeight="1">
      <c r="A563" s="228"/>
      <c r="B563" s="228"/>
      <c r="C563" s="228"/>
      <c r="D563" s="228"/>
      <c r="E563" s="228"/>
      <c r="F563" s="228"/>
      <c r="G563" s="228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  <c r="V563" s="228"/>
      <c r="W563" s="228"/>
      <c r="X563" s="228"/>
      <c r="Y563" s="228"/>
      <c r="Z563" s="228"/>
      <c r="AA563" s="228"/>
      <c r="AB563" s="228"/>
    </row>
    <row r="564" ht="12.75" customHeight="1">
      <c r="A564" s="228"/>
      <c r="B564" s="228"/>
      <c r="C564" s="228"/>
      <c r="D564" s="228"/>
      <c r="E564" s="228"/>
      <c r="F564" s="228"/>
      <c r="G564" s="228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  <c r="V564" s="228"/>
      <c r="W564" s="228"/>
      <c r="X564" s="228"/>
      <c r="Y564" s="228"/>
      <c r="Z564" s="228"/>
      <c r="AA564" s="228"/>
      <c r="AB564" s="228"/>
    </row>
    <row r="565" ht="12.75" customHeight="1">
      <c r="A565" s="228"/>
      <c r="B565" s="228"/>
      <c r="C565" s="228"/>
      <c r="D565" s="228"/>
      <c r="E565" s="228"/>
      <c r="F565" s="228"/>
      <c r="G565" s="228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  <c r="V565" s="228"/>
      <c r="W565" s="228"/>
      <c r="X565" s="228"/>
      <c r="Y565" s="228"/>
      <c r="Z565" s="228"/>
      <c r="AA565" s="228"/>
      <c r="AB565" s="228"/>
    </row>
    <row r="566" ht="12.75" customHeight="1">
      <c r="A566" s="228"/>
      <c r="B566" s="228"/>
      <c r="C566" s="228"/>
      <c r="D566" s="228"/>
      <c r="E566" s="228"/>
      <c r="F566" s="228"/>
      <c r="G566" s="228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  <c r="V566" s="228"/>
      <c r="W566" s="228"/>
      <c r="X566" s="228"/>
      <c r="Y566" s="228"/>
      <c r="Z566" s="228"/>
      <c r="AA566" s="228"/>
      <c r="AB566" s="228"/>
    </row>
    <row r="567" ht="12.75" customHeight="1">
      <c r="A567" s="228"/>
      <c r="B567" s="228"/>
      <c r="C567" s="228"/>
      <c r="D567" s="228"/>
      <c r="E567" s="228"/>
      <c r="F567" s="228"/>
      <c r="G567" s="228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  <c r="V567" s="228"/>
      <c r="W567" s="228"/>
      <c r="X567" s="228"/>
      <c r="Y567" s="228"/>
      <c r="Z567" s="228"/>
      <c r="AA567" s="228"/>
      <c r="AB567" s="228"/>
    </row>
    <row r="568" ht="12.75" customHeight="1">
      <c r="A568" s="228"/>
      <c r="B568" s="228"/>
      <c r="C568" s="228"/>
      <c r="D568" s="228"/>
      <c r="E568" s="228"/>
      <c r="F568" s="228"/>
      <c r="G568" s="228"/>
      <c r="H568" s="228"/>
      <c r="I568" s="228"/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  <c r="V568" s="228"/>
      <c r="W568" s="228"/>
      <c r="X568" s="228"/>
      <c r="Y568" s="228"/>
      <c r="Z568" s="228"/>
      <c r="AA568" s="228"/>
      <c r="AB568" s="228"/>
    </row>
    <row r="569" ht="12.75" customHeight="1">
      <c r="A569" s="228"/>
      <c r="B569" s="228"/>
      <c r="C569" s="228"/>
      <c r="D569" s="228"/>
      <c r="E569" s="228"/>
      <c r="F569" s="228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  <c r="V569" s="228"/>
      <c r="W569" s="228"/>
      <c r="X569" s="228"/>
      <c r="Y569" s="228"/>
      <c r="Z569" s="228"/>
      <c r="AA569" s="228"/>
      <c r="AB569" s="228"/>
    </row>
    <row r="570" ht="12.75" customHeight="1">
      <c r="A570" s="228"/>
      <c r="B570" s="228"/>
      <c r="C570" s="228"/>
      <c r="D570" s="228"/>
      <c r="E570" s="228"/>
      <c r="F570" s="228"/>
      <c r="G570" s="228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  <c r="V570" s="228"/>
      <c r="W570" s="228"/>
      <c r="X570" s="228"/>
      <c r="Y570" s="228"/>
      <c r="Z570" s="228"/>
      <c r="AA570" s="228"/>
      <c r="AB570" s="228"/>
    </row>
    <row r="571" ht="12.75" customHeight="1">
      <c r="A571" s="228"/>
      <c r="B571" s="228"/>
      <c r="C571" s="228"/>
      <c r="D571" s="228"/>
      <c r="E571" s="228"/>
      <c r="F571" s="228"/>
      <c r="G571" s="228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  <c r="V571" s="228"/>
      <c r="W571" s="228"/>
      <c r="X571" s="228"/>
      <c r="Y571" s="228"/>
      <c r="Z571" s="228"/>
      <c r="AA571" s="228"/>
      <c r="AB571" s="228"/>
    </row>
    <row r="572" ht="12.75" customHeight="1">
      <c r="A572" s="228"/>
      <c r="B572" s="228"/>
      <c r="C572" s="228"/>
      <c r="D572" s="228"/>
      <c r="E572" s="228"/>
      <c r="F572" s="228"/>
      <c r="G572" s="228"/>
      <c r="H572" s="228"/>
      <c r="I572" s="228"/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  <c r="V572" s="228"/>
      <c r="W572" s="228"/>
      <c r="X572" s="228"/>
      <c r="Y572" s="228"/>
      <c r="Z572" s="228"/>
      <c r="AA572" s="228"/>
      <c r="AB572" s="228"/>
    </row>
    <row r="573" ht="12.75" customHeight="1">
      <c r="A573" s="228"/>
      <c r="B573" s="228"/>
      <c r="C573" s="228"/>
      <c r="D573" s="228"/>
      <c r="E573" s="228"/>
      <c r="F573" s="228"/>
      <c r="G573" s="228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  <c r="V573" s="228"/>
      <c r="W573" s="228"/>
      <c r="X573" s="228"/>
      <c r="Y573" s="228"/>
      <c r="Z573" s="228"/>
      <c r="AA573" s="228"/>
      <c r="AB573" s="228"/>
    </row>
    <row r="574" ht="12.75" customHeight="1">
      <c r="A574" s="228"/>
      <c r="B574" s="228"/>
      <c r="C574" s="228"/>
      <c r="D574" s="228"/>
      <c r="E574" s="228"/>
      <c r="F574" s="228"/>
      <c r="G574" s="228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  <c r="V574" s="228"/>
      <c r="W574" s="228"/>
      <c r="X574" s="228"/>
      <c r="Y574" s="228"/>
      <c r="Z574" s="228"/>
      <c r="AA574" s="228"/>
      <c r="AB574" s="228"/>
    </row>
    <row r="575" ht="12.75" customHeight="1">
      <c r="A575" s="228"/>
      <c r="B575" s="228"/>
      <c r="C575" s="228"/>
      <c r="D575" s="228"/>
      <c r="E575" s="228"/>
      <c r="F575" s="228"/>
      <c r="G575" s="228"/>
      <c r="H575" s="228"/>
      <c r="I575" s="228"/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  <c r="V575" s="228"/>
      <c r="W575" s="228"/>
      <c r="X575" s="228"/>
      <c r="Y575" s="228"/>
      <c r="Z575" s="228"/>
      <c r="AA575" s="228"/>
      <c r="AB575" s="228"/>
    </row>
    <row r="576" ht="12.75" customHeight="1">
      <c r="A576" s="228"/>
      <c r="B576" s="228"/>
      <c r="C576" s="228"/>
      <c r="D576" s="228"/>
      <c r="E576" s="228"/>
      <c r="F576" s="228"/>
      <c r="G576" s="228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  <c r="V576" s="228"/>
      <c r="W576" s="228"/>
      <c r="X576" s="228"/>
      <c r="Y576" s="228"/>
      <c r="Z576" s="228"/>
      <c r="AA576" s="228"/>
      <c r="AB576" s="228"/>
    </row>
    <row r="577" ht="12.75" customHeight="1">
      <c r="A577" s="228"/>
      <c r="B577" s="228"/>
      <c r="C577" s="228"/>
      <c r="D577" s="228"/>
      <c r="E577" s="228"/>
      <c r="F577" s="228"/>
      <c r="G577" s="228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  <c r="V577" s="228"/>
      <c r="W577" s="228"/>
      <c r="X577" s="228"/>
      <c r="Y577" s="228"/>
      <c r="Z577" s="228"/>
      <c r="AA577" s="228"/>
      <c r="AB577" s="228"/>
    </row>
    <row r="578" ht="12.75" customHeight="1">
      <c r="A578" s="228"/>
      <c r="B578" s="228"/>
      <c r="C578" s="228"/>
      <c r="D578" s="228"/>
      <c r="E578" s="228"/>
      <c r="F578" s="228"/>
      <c r="G578" s="228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  <c r="V578" s="228"/>
      <c r="W578" s="228"/>
      <c r="X578" s="228"/>
      <c r="Y578" s="228"/>
      <c r="Z578" s="228"/>
      <c r="AA578" s="228"/>
      <c r="AB578" s="228"/>
    </row>
    <row r="579" ht="12.75" customHeight="1">
      <c r="A579" s="228"/>
      <c r="B579" s="228"/>
      <c r="C579" s="228"/>
      <c r="D579" s="228"/>
      <c r="E579" s="228"/>
      <c r="F579" s="228"/>
      <c r="G579" s="228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8"/>
      <c r="Z579" s="228"/>
      <c r="AA579" s="228"/>
      <c r="AB579" s="228"/>
    </row>
    <row r="580" ht="12.75" customHeight="1">
      <c r="A580" s="228"/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  <c r="V580" s="228"/>
      <c r="W580" s="228"/>
      <c r="X580" s="228"/>
      <c r="Y580" s="228"/>
      <c r="Z580" s="228"/>
      <c r="AA580" s="228"/>
      <c r="AB580" s="228"/>
    </row>
    <row r="581" ht="12.75" customHeight="1">
      <c r="A581" s="228"/>
      <c r="B581" s="228"/>
      <c r="C581" s="228"/>
      <c r="D581" s="228"/>
      <c r="E581" s="228"/>
      <c r="F581" s="228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  <c r="V581" s="228"/>
      <c r="W581" s="228"/>
      <c r="X581" s="228"/>
      <c r="Y581" s="228"/>
      <c r="Z581" s="228"/>
      <c r="AA581" s="228"/>
      <c r="AB581" s="228"/>
    </row>
    <row r="582" ht="12.75" customHeight="1">
      <c r="A582" s="228"/>
      <c r="B582" s="228"/>
      <c r="C582" s="228"/>
      <c r="D582" s="228"/>
      <c r="E582" s="228"/>
      <c r="F582" s="228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  <c r="AA582" s="228"/>
      <c r="AB582" s="228"/>
    </row>
    <row r="583" ht="12.75" customHeight="1">
      <c r="A583" s="228"/>
      <c r="B583" s="228"/>
      <c r="C583" s="228"/>
      <c r="D583" s="228"/>
      <c r="E583" s="228"/>
      <c r="F583" s="228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  <c r="V583" s="228"/>
      <c r="W583" s="228"/>
      <c r="X583" s="228"/>
      <c r="Y583" s="228"/>
      <c r="Z583" s="228"/>
      <c r="AA583" s="228"/>
      <c r="AB583" s="228"/>
    </row>
    <row r="584" ht="12.75" customHeight="1">
      <c r="A584" s="228"/>
      <c r="B584" s="228"/>
      <c r="C584" s="228"/>
      <c r="D584" s="228"/>
      <c r="E584" s="228"/>
      <c r="F584" s="228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  <c r="V584" s="228"/>
      <c r="W584" s="228"/>
      <c r="X584" s="228"/>
      <c r="Y584" s="228"/>
      <c r="Z584" s="228"/>
      <c r="AA584" s="228"/>
      <c r="AB584" s="228"/>
    </row>
    <row r="585" ht="12.75" customHeight="1">
      <c r="A585" s="228"/>
      <c r="B585" s="228"/>
      <c r="C585" s="228"/>
      <c r="D585" s="228"/>
      <c r="E585" s="228"/>
      <c r="F585" s="228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  <c r="V585" s="228"/>
      <c r="W585" s="228"/>
      <c r="X585" s="228"/>
      <c r="Y585" s="228"/>
      <c r="Z585" s="228"/>
      <c r="AA585" s="228"/>
      <c r="AB585" s="228"/>
    </row>
    <row r="586" ht="12.75" customHeight="1">
      <c r="A586" s="228"/>
      <c r="B586" s="228"/>
      <c r="C586" s="228"/>
      <c r="D586" s="228"/>
      <c r="E586" s="228"/>
      <c r="F586" s="228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  <c r="V586" s="228"/>
      <c r="W586" s="228"/>
      <c r="X586" s="228"/>
      <c r="Y586" s="228"/>
      <c r="Z586" s="228"/>
      <c r="AA586" s="228"/>
      <c r="AB586" s="228"/>
    </row>
    <row r="587" ht="12.75" customHeight="1">
      <c r="A587" s="228"/>
      <c r="B587" s="228"/>
      <c r="C587" s="228"/>
      <c r="D587" s="228"/>
      <c r="E587" s="228"/>
      <c r="F587" s="228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  <c r="AB587" s="228"/>
    </row>
    <row r="588" ht="12.75" customHeight="1">
      <c r="A588" s="228"/>
      <c r="B588" s="228"/>
      <c r="C588" s="228"/>
      <c r="D588" s="228"/>
      <c r="E588" s="228"/>
      <c r="F588" s="228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  <c r="V588" s="228"/>
      <c r="W588" s="228"/>
      <c r="X588" s="228"/>
      <c r="Y588" s="228"/>
      <c r="Z588" s="228"/>
      <c r="AA588" s="228"/>
      <c r="AB588" s="228"/>
    </row>
    <row r="589" ht="12.75" customHeight="1">
      <c r="A589" s="228"/>
      <c r="B589" s="228"/>
      <c r="C589" s="228"/>
      <c r="D589" s="228"/>
      <c r="E589" s="228"/>
      <c r="F589" s="228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  <c r="V589" s="228"/>
      <c r="W589" s="228"/>
      <c r="X589" s="228"/>
      <c r="Y589" s="228"/>
      <c r="Z589" s="228"/>
      <c r="AA589" s="228"/>
      <c r="AB589" s="228"/>
    </row>
    <row r="590" ht="12.75" customHeight="1">
      <c r="A590" s="228"/>
      <c r="B590" s="228"/>
      <c r="C590" s="228"/>
      <c r="D590" s="228"/>
      <c r="E590" s="228"/>
      <c r="F590" s="228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8"/>
      <c r="Z590" s="228"/>
      <c r="AA590" s="228"/>
      <c r="AB590" s="228"/>
    </row>
    <row r="591" ht="12.75" customHeight="1">
      <c r="A591" s="228"/>
      <c r="B591" s="228"/>
      <c r="C591" s="228"/>
      <c r="D591" s="228"/>
      <c r="E591" s="228"/>
      <c r="F591" s="228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  <c r="V591" s="228"/>
      <c r="W591" s="228"/>
      <c r="X591" s="228"/>
      <c r="Y591" s="228"/>
      <c r="Z591" s="228"/>
      <c r="AA591" s="228"/>
      <c r="AB591" s="228"/>
    </row>
    <row r="592" ht="12.75" customHeight="1">
      <c r="A592" s="228"/>
      <c r="B592" s="228"/>
      <c r="C592" s="228"/>
      <c r="D592" s="228"/>
      <c r="E592" s="228"/>
      <c r="F592" s="228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  <c r="V592" s="228"/>
      <c r="W592" s="228"/>
      <c r="X592" s="228"/>
      <c r="Y592" s="228"/>
      <c r="Z592" s="228"/>
      <c r="AA592" s="228"/>
      <c r="AB592" s="228"/>
    </row>
    <row r="593" ht="12.75" customHeight="1">
      <c r="A593" s="228"/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  <c r="V593" s="228"/>
      <c r="W593" s="228"/>
      <c r="X593" s="228"/>
      <c r="Y593" s="228"/>
      <c r="Z593" s="228"/>
      <c r="AA593" s="228"/>
      <c r="AB593" s="228"/>
    </row>
    <row r="594" ht="12.75" customHeight="1">
      <c r="A594" s="228"/>
      <c r="B594" s="228"/>
      <c r="C594" s="228"/>
      <c r="D594" s="228"/>
      <c r="E594" s="228"/>
      <c r="F594" s="228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  <c r="V594" s="228"/>
      <c r="W594" s="228"/>
      <c r="X594" s="228"/>
      <c r="Y594" s="228"/>
      <c r="Z594" s="228"/>
      <c r="AA594" s="228"/>
      <c r="AB594" s="228"/>
    </row>
    <row r="595" ht="12.75" customHeight="1">
      <c r="A595" s="228"/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  <c r="V595" s="228"/>
      <c r="W595" s="228"/>
      <c r="X595" s="228"/>
      <c r="Y595" s="228"/>
      <c r="Z595" s="228"/>
      <c r="AA595" s="228"/>
      <c r="AB595" s="228"/>
    </row>
    <row r="596" ht="12.75" customHeight="1">
      <c r="A596" s="228"/>
      <c r="B596" s="228"/>
      <c r="C596" s="228"/>
      <c r="D596" s="228"/>
      <c r="E596" s="228"/>
      <c r="F596" s="228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  <c r="V596" s="228"/>
      <c r="W596" s="228"/>
      <c r="X596" s="228"/>
      <c r="Y596" s="228"/>
      <c r="Z596" s="228"/>
      <c r="AA596" s="228"/>
      <c r="AB596" s="228"/>
    </row>
    <row r="597" ht="12.75" customHeight="1">
      <c r="A597" s="228"/>
      <c r="B597" s="228"/>
      <c r="C597" s="228"/>
      <c r="D597" s="228"/>
      <c r="E597" s="228"/>
      <c r="F597" s="228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  <c r="V597" s="228"/>
      <c r="W597" s="228"/>
      <c r="X597" s="228"/>
      <c r="Y597" s="228"/>
      <c r="Z597" s="228"/>
      <c r="AA597" s="228"/>
      <c r="AB597" s="228"/>
    </row>
    <row r="598" ht="12.75" customHeight="1">
      <c r="A598" s="228"/>
      <c r="B598" s="228"/>
      <c r="C598" s="228"/>
      <c r="D598" s="228"/>
      <c r="E598" s="228"/>
      <c r="F598" s="228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  <c r="V598" s="228"/>
      <c r="W598" s="228"/>
      <c r="X598" s="228"/>
      <c r="Y598" s="228"/>
      <c r="Z598" s="228"/>
      <c r="AA598" s="228"/>
      <c r="AB598" s="228"/>
    </row>
    <row r="599" ht="12.75" customHeight="1">
      <c r="A599" s="228"/>
      <c r="B599" s="228"/>
      <c r="C599" s="228"/>
      <c r="D599" s="228"/>
      <c r="E599" s="228"/>
      <c r="F599" s="228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  <c r="V599" s="228"/>
      <c r="W599" s="228"/>
      <c r="X599" s="228"/>
      <c r="Y599" s="228"/>
      <c r="Z599" s="228"/>
      <c r="AA599" s="228"/>
      <c r="AB599" s="228"/>
    </row>
    <row r="600" ht="12.75" customHeight="1">
      <c r="A600" s="228"/>
      <c r="B600" s="228"/>
      <c r="C600" s="228"/>
      <c r="D600" s="228"/>
      <c r="E600" s="228"/>
      <c r="F600" s="228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  <c r="V600" s="228"/>
      <c r="W600" s="228"/>
      <c r="X600" s="228"/>
      <c r="Y600" s="228"/>
      <c r="Z600" s="228"/>
      <c r="AA600" s="228"/>
      <c r="AB600" s="228"/>
    </row>
    <row r="601" ht="12.75" customHeight="1">
      <c r="A601" s="228"/>
      <c r="B601" s="228"/>
      <c r="C601" s="228"/>
      <c r="D601" s="228"/>
      <c r="E601" s="228"/>
      <c r="F601" s="228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  <c r="V601" s="228"/>
      <c r="W601" s="228"/>
      <c r="X601" s="228"/>
      <c r="Y601" s="228"/>
      <c r="Z601" s="228"/>
      <c r="AA601" s="228"/>
      <c r="AB601" s="228"/>
    </row>
    <row r="602" ht="12.75" customHeight="1">
      <c r="A602" s="228"/>
      <c r="B602" s="228"/>
      <c r="C602" s="228"/>
      <c r="D602" s="228"/>
      <c r="E602" s="228"/>
      <c r="F602" s="228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  <c r="V602" s="228"/>
      <c r="W602" s="228"/>
      <c r="X602" s="228"/>
      <c r="Y602" s="228"/>
      <c r="Z602" s="228"/>
      <c r="AA602" s="228"/>
      <c r="AB602" s="228"/>
    </row>
    <row r="603" ht="12.75" customHeight="1">
      <c r="A603" s="228"/>
      <c r="B603" s="228"/>
      <c r="C603" s="228"/>
      <c r="D603" s="228"/>
      <c r="E603" s="228"/>
      <c r="F603" s="228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  <c r="V603" s="228"/>
      <c r="W603" s="228"/>
      <c r="X603" s="228"/>
      <c r="Y603" s="228"/>
      <c r="Z603" s="228"/>
      <c r="AA603" s="228"/>
      <c r="AB603" s="228"/>
    </row>
    <row r="604" ht="12.75" customHeight="1">
      <c r="A604" s="228"/>
      <c r="B604" s="228"/>
      <c r="C604" s="228"/>
      <c r="D604" s="228"/>
      <c r="E604" s="228"/>
      <c r="F604" s="228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  <c r="V604" s="228"/>
      <c r="W604" s="228"/>
      <c r="X604" s="228"/>
      <c r="Y604" s="228"/>
      <c r="Z604" s="228"/>
      <c r="AA604" s="228"/>
      <c r="AB604" s="228"/>
    </row>
    <row r="605" ht="12.75" customHeight="1">
      <c r="A605" s="228"/>
      <c r="B605" s="228"/>
      <c r="C605" s="228"/>
      <c r="D605" s="228"/>
      <c r="E605" s="228"/>
      <c r="F605" s="228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  <c r="V605" s="228"/>
      <c r="W605" s="228"/>
      <c r="X605" s="228"/>
      <c r="Y605" s="228"/>
      <c r="Z605" s="228"/>
      <c r="AA605" s="228"/>
      <c r="AB605" s="228"/>
    </row>
    <row r="606" ht="12.75" customHeight="1">
      <c r="A606" s="228"/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  <c r="V606" s="228"/>
      <c r="W606" s="228"/>
      <c r="X606" s="228"/>
      <c r="Y606" s="228"/>
      <c r="Z606" s="228"/>
      <c r="AA606" s="228"/>
      <c r="AB606" s="228"/>
    </row>
    <row r="607" ht="12.75" customHeight="1">
      <c r="A607" s="228"/>
      <c r="B607" s="228"/>
      <c r="C607" s="228"/>
      <c r="D607" s="228"/>
      <c r="E607" s="22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  <c r="V607" s="228"/>
      <c r="W607" s="228"/>
      <c r="X607" s="228"/>
      <c r="Y607" s="228"/>
      <c r="Z607" s="228"/>
      <c r="AA607" s="228"/>
      <c r="AB607" s="228"/>
    </row>
    <row r="608" ht="12.75" customHeight="1">
      <c r="A608" s="228"/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  <c r="V608" s="228"/>
      <c r="W608" s="228"/>
      <c r="X608" s="228"/>
      <c r="Y608" s="228"/>
      <c r="Z608" s="228"/>
      <c r="AA608" s="228"/>
      <c r="AB608" s="228"/>
    </row>
    <row r="609" ht="12.75" customHeight="1">
      <c r="A609" s="228"/>
      <c r="B609" s="228"/>
      <c r="C609" s="228"/>
      <c r="D609" s="228"/>
      <c r="E609" s="228"/>
      <c r="F609" s="228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  <c r="V609" s="228"/>
      <c r="W609" s="228"/>
      <c r="X609" s="228"/>
      <c r="Y609" s="228"/>
      <c r="Z609" s="228"/>
      <c r="AA609" s="228"/>
      <c r="AB609" s="228"/>
    </row>
    <row r="610" ht="12.75" customHeight="1">
      <c r="A610" s="228"/>
      <c r="B610" s="228"/>
      <c r="C610" s="228"/>
      <c r="D610" s="228"/>
      <c r="E610" s="228"/>
      <c r="F610" s="228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  <c r="V610" s="228"/>
      <c r="W610" s="228"/>
      <c r="X610" s="228"/>
      <c r="Y610" s="228"/>
      <c r="Z610" s="228"/>
      <c r="AA610" s="228"/>
      <c r="AB610" s="228"/>
    </row>
    <row r="611" ht="12.75" customHeight="1">
      <c r="A611" s="228"/>
      <c r="B611" s="228"/>
      <c r="C611" s="228"/>
      <c r="D611" s="228"/>
      <c r="E611" s="228"/>
      <c r="F611" s="228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  <c r="V611" s="228"/>
      <c r="W611" s="228"/>
      <c r="X611" s="228"/>
      <c r="Y611" s="228"/>
      <c r="Z611" s="228"/>
      <c r="AA611" s="228"/>
      <c r="AB611" s="228"/>
    </row>
    <row r="612" ht="12.75" customHeight="1">
      <c r="A612" s="228"/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  <c r="V612" s="228"/>
      <c r="W612" s="228"/>
      <c r="X612" s="228"/>
      <c r="Y612" s="228"/>
      <c r="Z612" s="228"/>
      <c r="AA612" s="228"/>
      <c r="AB612" s="228"/>
    </row>
    <row r="613" ht="12.75" customHeight="1">
      <c r="A613" s="228"/>
      <c r="B613" s="228"/>
      <c r="C613" s="228"/>
      <c r="D613" s="228"/>
      <c r="E613" s="228"/>
      <c r="F613" s="228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  <c r="V613" s="228"/>
      <c r="W613" s="228"/>
      <c r="X613" s="228"/>
      <c r="Y613" s="228"/>
      <c r="Z613" s="228"/>
      <c r="AA613" s="228"/>
      <c r="AB613" s="228"/>
    </row>
    <row r="614" ht="12.75" customHeight="1">
      <c r="A614" s="228"/>
      <c r="B614" s="228"/>
      <c r="C614" s="228"/>
      <c r="D614" s="228"/>
      <c r="E614" s="228"/>
      <c r="F614" s="228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  <c r="V614" s="228"/>
      <c r="W614" s="228"/>
      <c r="X614" s="228"/>
      <c r="Y614" s="228"/>
      <c r="Z614" s="228"/>
      <c r="AA614" s="228"/>
      <c r="AB614" s="228"/>
    </row>
    <row r="615" ht="12.75" customHeight="1">
      <c r="A615" s="228"/>
      <c r="B615" s="228"/>
      <c r="C615" s="228"/>
      <c r="D615" s="228"/>
      <c r="E615" s="228"/>
      <c r="F615" s="228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  <c r="V615" s="228"/>
      <c r="W615" s="228"/>
      <c r="X615" s="228"/>
      <c r="Y615" s="228"/>
      <c r="Z615" s="228"/>
      <c r="AA615" s="228"/>
      <c r="AB615" s="228"/>
    </row>
    <row r="616" ht="12.75" customHeight="1">
      <c r="A616" s="228"/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  <c r="V616" s="228"/>
      <c r="W616" s="228"/>
      <c r="X616" s="228"/>
      <c r="Y616" s="228"/>
      <c r="Z616" s="228"/>
      <c r="AA616" s="228"/>
      <c r="AB616" s="228"/>
    </row>
    <row r="617" ht="12.75" customHeight="1">
      <c r="A617" s="228"/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  <c r="V617" s="228"/>
      <c r="W617" s="228"/>
      <c r="X617" s="228"/>
      <c r="Y617" s="228"/>
      <c r="Z617" s="228"/>
      <c r="AA617" s="228"/>
      <c r="AB617" s="228"/>
    </row>
    <row r="618" ht="12.75" customHeight="1">
      <c r="A618" s="228"/>
      <c r="B618" s="228"/>
      <c r="C618" s="228"/>
      <c r="D618" s="228"/>
      <c r="E618" s="228"/>
      <c r="F618" s="228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  <c r="V618" s="228"/>
      <c r="W618" s="228"/>
      <c r="X618" s="228"/>
      <c r="Y618" s="228"/>
      <c r="Z618" s="228"/>
      <c r="AA618" s="228"/>
      <c r="AB618" s="228"/>
    </row>
    <row r="619" ht="12.75" customHeight="1">
      <c r="A619" s="228"/>
      <c r="B619" s="228"/>
      <c r="C619" s="228"/>
      <c r="D619" s="228"/>
      <c r="E619" s="228"/>
      <c r="F619" s="228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  <c r="V619" s="228"/>
      <c r="W619" s="228"/>
      <c r="X619" s="228"/>
      <c r="Y619" s="228"/>
      <c r="Z619" s="228"/>
      <c r="AA619" s="228"/>
      <c r="AB619" s="228"/>
    </row>
    <row r="620" ht="12.75" customHeight="1">
      <c r="A620" s="228"/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  <c r="V620" s="228"/>
      <c r="W620" s="228"/>
      <c r="X620" s="228"/>
      <c r="Y620" s="228"/>
      <c r="Z620" s="228"/>
      <c r="AA620" s="228"/>
      <c r="AB620" s="228"/>
    </row>
    <row r="621" ht="12.75" customHeight="1">
      <c r="A621" s="228"/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8"/>
      <c r="Z621" s="228"/>
      <c r="AA621" s="228"/>
      <c r="AB621" s="228"/>
    </row>
    <row r="622" ht="12.75" customHeight="1">
      <c r="A622" s="228"/>
      <c r="B622" s="228"/>
      <c r="C622" s="228"/>
      <c r="D622" s="228"/>
      <c r="E622" s="228"/>
      <c r="F622" s="228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  <c r="V622" s="228"/>
      <c r="W622" s="228"/>
      <c r="X622" s="228"/>
      <c r="Y622" s="228"/>
      <c r="Z622" s="228"/>
      <c r="AA622" s="228"/>
      <c r="AB622" s="228"/>
    </row>
    <row r="623" ht="12.75" customHeight="1">
      <c r="A623" s="228"/>
      <c r="B623" s="228"/>
      <c r="C623" s="228"/>
      <c r="D623" s="228"/>
      <c r="E623" s="228"/>
      <c r="F623" s="228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  <c r="V623" s="228"/>
      <c r="W623" s="228"/>
      <c r="X623" s="228"/>
      <c r="Y623" s="228"/>
      <c r="Z623" s="228"/>
      <c r="AA623" s="228"/>
      <c r="AB623" s="228"/>
    </row>
    <row r="624" ht="12.75" customHeight="1">
      <c r="A624" s="228"/>
      <c r="B624" s="228"/>
      <c r="C624" s="228"/>
      <c r="D624" s="228"/>
      <c r="E624" s="228"/>
      <c r="F624" s="228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  <c r="V624" s="228"/>
      <c r="W624" s="228"/>
      <c r="X624" s="228"/>
      <c r="Y624" s="228"/>
      <c r="Z624" s="228"/>
      <c r="AA624" s="228"/>
      <c r="AB624" s="228"/>
    </row>
    <row r="625" ht="12.75" customHeight="1">
      <c r="A625" s="228"/>
      <c r="B625" s="228"/>
      <c r="C625" s="228"/>
      <c r="D625" s="228"/>
      <c r="E625" s="228"/>
      <c r="F625" s="228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  <c r="V625" s="228"/>
      <c r="W625" s="228"/>
      <c r="X625" s="228"/>
      <c r="Y625" s="228"/>
      <c r="Z625" s="228"/>
      <c r="AA625" s="228"/>
      <c r="AB625" s="228"/>
    </row>
    <row r="626" ht="12.75" customHeight="1">
      <c r="A626" s="228"/>
      <c r="B626" s="228"/>
      <c r="C626" s="228"/>
      <c r="D626" s="228"/>
      <c r="E626" s="228"/>
      <c r="F626" s="228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  <c r="V626" s="228"/>
      <c r="W626" s="228"/>
      <c r="X626" s="228"/>
      <c r="Y626" s="228"/>
      <c r="Z626" s="228"/>
      <c r="AA626" s="228"/>
      <c r="AB626" s="228"/>
    </row>
    <row r="627" ht="12.75" customHeight="1">
      <c r="A627" s="228"/>
      <c r="B627" s="228"/>
      <c r="C627" s="228"/>
      <c r="D627" s="228"/>
      <c r="E627" s="228"/>
      <c r="F627" s="228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  <c r="V627" s="228"/>
      <c r="W627" s="228"/>
      <c r="X627" s="228"/>
      <c r="Y627" s="228"/>
      <c r="Z627" s="228"/>
      <c r="AA627" s="228"/>
      <c r="AB627" s="228"/>
    </row>
    <row r="628" ht="12.75" customHeight="1">
      <c r="A628" s="228"/>
      <c r="B628" s="228"/>
      <c r="C628" s="228"/>
      <c r="D628" s="228"/>
      <c r="E628" s="228"/>
      <c r="F628" s="228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  <c r="V628" s="228"/>
      <c r="W628" s="228"/>
      <c r="X628" s="228"/>
      <c r="Y628" s="228"/>
      <c r="Z628" s="228"/>
      <c r="AA628" s="228"/>
      <c r="AB628" s="228"/>
    </row>
    <row r="629" ht="12.75" customHeight="1">
      <c r="A629" s="228"/>
      <c r="B629" s="228"/>
      <c r="C629" s="228"/>
      <c r="D629" s="228"/>
      <c r="E629" s="228"/>
      <c r="F629" s="228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  <c r="V629" s="228"/>
      <c r="W629" s="228"/>
      <c r="X629" s="228"/>
      <c r="Y629" s="228"/>
      <c r="Z629" s="228"/>
      <c r="AA629" s="228"/>
      <c r="AB629" s="228"/>
    </row>
    <row r="630" ht="12.75" customHeight="1">
      <c r="A630" s="228"/>
      <c r="B630" s="228"/>
      <c r="C630" s="228"/>
      <c r="D630" s="228"/>
      <c r="E630" s="228"/>
      <c r="F630" s="228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  <c r="V630" s="228"/>
      <c r="W630" s="228"/>
      <c r="X630" s="228"/>
      <c r="Y630" s="228"/>
      <c r="Z630" s="228"/>
      <c r="AA630" s="228"/>
      <c r="AB630" s="228"/>
    </row>
    <row r="631" ht="12.75" customHeight="1">
      <c r="A631" s="228"/>
      <c r="B631" s="228"/>
      <c r="C631" s="228"/>
      <c r="D631" s="228"/>
      <c r="E631" s="228"/>
      <c r="F631" s="228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  <c r="V631" s="228"/>
      <c r="W631" s="228"/>
      <c r="X631" s="228"/>
      <c r="Y631" s="228"/>
      <c r="Z631" s="228"/>
      <c r="AA631" s="228"/>
      <c r="AB631" s="228"/>
    </row>
    <row r="632" ht="12.75" customHeight="1">
      <c r="A632" s="228"/>
      <c r="B632" s="228"/>
      <c r="C632" s="228"/>
      <c r="D632" s="228"/>
      <c r="E632" s="228"/>
      <c r="F632" s="228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  <c r="V632" s="228"/>
      <c r="W632" s="228"/>
      <c r="X632" s="228"/>
      <c r="Y632" s="228"/>
      <c r="Z632" s="228"/>
      <c r="AA632" s="228"/>
      <c r="AB632" s="228"/>
    </row>
    <row r="633" ht="12.75" customHeight="1">
      <c r="A633" s="228"/>
      <c r="B633" s="228"/>
      <c r="C633" s="228"/>
      <c r="D633" s="228"/>
      <c r="E633" s="228"/>
      <c r="F633" s="228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  <c r="V633" s="228"/>
      <c r="W633" s="228"/>
      <c r="X633" s="228"/>
      <c r="Y633" s="228"/>
      <c r="Z633" s="228"/>
      <c r="AA633" s="228"/>
      <c r="AB633" s="228"/>
    </row>
    <row r="634" ht="12.75" customHeight="1">
      <c r="A634" s="228"/>
      <c r="B634" s="228"/>
      <c r="C634" s="228"/>
      <c r="D634" s="228"/>
      <c r="E634" s="228"/>
      <c r="F634" s="228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  <c r="V634" s="228"/>
      <c r="W634" s="228"/>
      <c r="X634" s="228"/>
      <c r="Y634" s="228"/>
      <c r="Z634" s="228"/>
      <c r="AA634" s="228"/>
      <c r="AB634" s="228"/>
    </row>
    <row r="635" ht="12.75" customHeight="1">
      <c r="A635" s="228"/>
      <c r="B635" s="228"/>
      <c r="C635" s="228"/>
      <c r="D635" s="228"/>
      <c r="E635" s="22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  <c r="V635" s="228"/>
      <c r="W635" s="228"/>
      <c r="X635" s="228"/>
      <c r="Y635" s="228"/>
      <c r="Z635" s="228"/>
      <c r="AA635" s="228"/>
      <c r="AB635" s="228"/>
    </row>
    <row r="636" ht="12.75" customHeight="1">
      <c r="A636" s="228"/>
      <c r="B636" s="228"/>
      <c r="C636" s="228"/>
      <c r="D636" s="228"/>
      <c r="E636" s="22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  <c r="V636" s="228"/>
      <c r="W636" s="228"/>
      <c r="X636" s="228"/>
      <c r="Y636" s="228"/>
      <c r="Z636" s="228"/>
      <c r="AA636" s="228"/>
      <c r="AB636" s="228"/>
    </row>
    <row r="637" ht="12.75" customHeight="1">
      <c r="A637" s="228"/>
      <c r="B637" s="228"/>
      <c r="C637" s="228"/>
      <c r="D637" s="228"/>
      <c r="E637" s="228"/>
      <c r="F637" s="228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  <c r="V637" s="228"/>
      <c r="W637" s="228"/>
      <c r="X637" s="228"/>
      <c r="Y637" s="228"/>
      <c r="Z637" s="228"/>
      <c r="AA637" s="228"/>
      <c r="AB637" s="228"/>
    </row>
    <row r="638" ht="12.75" customHeight="1">
      <c r="A638" s="228"/>
      <c r="B638" s="228"/>
      <c r="C638" s="228"/>
      <c r="D638" s="228"/>
      <c r="E638" s="228"/>
      <c r="F638" s="228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  <c r="V638" s="228"/>
      <c r="W638" s="228"/>
      <c r="X638" s="228"/>
      <c r="Y638" s="228"/>
      <c r="Z638" s="228"/>
      <c r="AA638" s="228"/>
      <c r="AB638" s="228"/>
    </row>
    <row r="639" ht="12.75" customHeight="1">
      <c r="A639" s="228"/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  <c r="V639" s="228"/>
      <c r="W639" s="228"/>
      <c r="X639" s="228"/>
      <c r="Y639" s="228"/>
      <c r="Z639" s="228"/>
      <c r="AA639" s="228"/>
      <c r="AB639" s="228"/>
    </row>
    <row r="640" ht="12.75" customHeight="1">
      <c r="A640" s="228"/>
      <c r="B640" s="228"/>
      <c r="C640" s="228"/>
      <c r="D640" s="228"/>
      <c r="E640" s="228"/>
      <c r="F640" s="228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  <c r="V640" s="228"/>
      <c r="W640" s="228"/>
      <c r="X640" s="228"/>
      <c r="Y640" s="228"/>
      <c r="Z640" s="228"/>
      <c r="AA640" s="228"/>
      <c r="AB640" s="228"/>
    </row>
    <row r="641" ht="12.75" customHeight="1">
      <c r="A641" s="228"/>
      <c r="B641" s="228"/>
      <c r="C641" s="228"/>
      <c r="D641" s="228"/>
      <c r="E641" s="228"/>
      <c r="F641" s="228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  <c r="V641" s="228"/>
      <c r="W641" s="228"/>
      <c r="X641" s="228"/>
      <c r="Y641" s="228"/>
      <c r="Z641" s="228"/>
      <c r="AA641" s="228"/>
      <c r="AB641" s="228"/>
    </row>
    <row r="642" ht="12.75" customHeight="1">
      <c r="A642" s="228"/>
      <c r="B642" s="228"/>
      <c r="C642" s="228"/>
      <c r="D642" s="228"/>
      <c r="E642" s="228"/>
      <c r="F642" s="228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  <c r="V642" s="228"/>
      <c r="W642" s="228"/>
      <c r="X642" s="228"/>
      <c r="Y642" s="228"/>
      <c r="Z642" s="228"/>
      <c r="AA642" s="228"/>
      <c r="AB642" s="228"/>
    </row>
    <row r="643" ht="12.75" customHeight="1">
      <c r="A643" s="228"/>
      <c r="B643" s="228"/>
      <c r="C643" s="228"/>
      <c r="D643" s="228"/>
      <c r="E643" s="228"/>
      <c r="F643" s="228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  <c r="V643" s="228"/>
      <c r="W643" s="228"/>
      <c r="X643" s="228"/>
      <c r="Y643" s="228"/>
      <c r="Z643" s="228"/>
      <c r="AA643" s="228"/>
      <c r="AB643" s="228"/>
    </row>
    <row r="644" ht="12.75" customHeight="1">
      <c r="A644" s="228"/>
      <c r="B644" s="228"/>
      <c r="C644" s="228"/>
      <c r="D644" s="228"/>
      <c r="E644" s="228"/>
      <c r="F644" s="228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  <c r="V644" s="228"/>
      <c r="W644" s="228"/>
      <c r="X644" s="228"/>
      <c r="Y644" s="228"/>
      <c r="Z644" s="228"/>
      <c r="AA644" s="228"/>
      <c r="AB644" s="228"/>
    </row>
    <row r="645" ht="12.75" customHeight="1">
      <c r="A645" s="228"/>
      <c r="B645" s="228"/>
      <c r="C645" s="228"/>
      <c r="D645" s="228"/>
      <c r="E645" s="228"/>
      <c r="F645" s="228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  <c r="V645" s="228"/>
      <c r="W645" s="228"/>
      <c r="X645" s="228"/>
      <c r="Y645" s="228"/>
      <c r="Z645" s="228"/>
      <c r="AA645" s="228"/>
      <c r="AB645" s="228"/>
    </row>
    <row r="646" ht="12.75" customHeight="1">
      <c r="A646" s="228"/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  <c r="V646" s="228"/>
      <c r="W646" s="228"/>
      <c r="X646" s="228"/>
      <c r="Y646" s="228"/>
      <c r="Z646" s="228"/>
      <c r="AA646" s="228"/>
      <c r="AB646" s="228"/>
    </row>
    <row r="647" ht="12.75" customHeight="1">
      <c r="A647" s="228"/>
      <c r="B647" s="228"/>
      <c r="C647" s="228"/>
      <c r="D647" s="228"/>
      <c r="E647" s="228"/>
      <c r="F647" s="228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  <c r="V647" s="228"/>
      <c r="W647" s="228"/>
      <c r="X647" s="228"/>
      <c r="Y647" s="228"/>
      <c r="Z647" s="228"/>
      <c r="AA647" s="228"/>
      <c r="AB647" s="228"/>
    </row>
    <row r="648" ht="12.75" customHeight="1">
      <c r="A648" s="228"/>
      <c r="B648" s="228"/>
      <c r="C648" s="228"/>
      <c r="D648" s="228"/>
      <c r="E648" s="228"/>
      <c r="F648" s="228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  <c r="V648" s="228"/>
      <c r="W648" s="228"/>
      <c r="X648" s="228"/>
      <c r="Y648" s="228"/>
      <c r="Z648" s="228"/>
      <c r="AA648" s="228"/>
      <c r="AB648" s="228"/>
    </row>
    <row r="649" ht="12.75" customHeight="1">
      <c r="A649" s="228"/>
      <c r="B649" s="228"/>
      <c r="C649" s="228"/>
      <c r="D649" s="228"/>
      <c r="E649" s="228"/>
      <c r="F649" s="228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  <c r="V649" s="228"/>
      <c r="W649" s="228"/>
      <c r="X649" s="228"/>
      <c r="Y649" s="228"/>
      <c r="Z649" s="228"/>
      <c r="AA649" s="228"/>
      <c r="AB649" s="228"/>
    </row>
    <row r="650" ht="12.75" customHeight="1">
      <c r="A650" s="228"/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/>
      <c r="Z650" s="228"/>
      <c r="AA650" s="228"/>
      <c r="AB650" s="228"/>
    </row>
    <row r="651" ht="12.75" customHeight="1">
      <c r="A651" s="228"/>
      <c r="B651" s="228"/>
      <c r="C651" s="228"/>
      <c r="D651" s="228"/>
      <c r="E651" s="228"/>
      <c r="F651" s="228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  <c r="V651" s="228"/>
      <c r="W651" s="228"/>
      <c r="X651" s="228"/>
      <c r="Y651" s="228"/>
      <c r="Z651" s="228"/>
      <c r="AA651" s="228"/>
      <c r="AB651" s="228"/>
    </row>
    <row r="652" ht="12.75" customHeight="1">
      <c r="A652" s="228"/>
      <c r="B652" s="228"/>
      <c r="C652" s="228"/>
      <c r="D652" s="228"/>
      <c r="E652" s="228"/>
      <c r="F652" s="228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  <c r="V652" s="228"/>
      <c r="W652" s="228"/>
      <c r="X652" s="228"/>
      <c r="Y652" s="228"/>
      <c r="Z652" s="228"/>
      <c r="AA652" s="228"/>
      <c r="AB652" s="228"/>
    </row>
    <row r="653" ht="12.75" customHeight="1">
      <c r="A653" s="228"/>
      <c r="B653" s="228"/>
      <c r="C653" s="228"/>
      <c r="D653" s="228"/>
      <c r="E653" s="228"/>
      <c r="F653" s="228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  <c r="V653" s="228"/>
      <c r="W653" s="228"/>
      <c r="X653" s="228"/>
      <c r="Y653" s="228"/>
      <c r="Z653" s="228"/>
      <c r="AA653" s="228"/>
      <c r="AB653" s="228"/>
    </row>
    <row r="654" ht="12.75" customHeight="1">
      <c r="A654" s="228"/>
      <c r="B654" s="228"/>
      <c r="C654" s="228"/>
      <c r="D654" s="228"/>
      <c r="E654" s="228"/>
      <c r="F654" s="228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  <c r="V654" s="228"/>
      <c r="W654" s="228"/>
      <c r="X654" s="228"/>
      <c r="Y654" s="228"/>
      <c r="Z654" s="228"/>
      <c r="AA654" s="228"/>
      <c r="AB654" s="228"/>
    </row>
    <row r="655" ht="12.75" customHeight="1">
      <c r="A655" s="228"/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  <c r="V655" s="228"/>
      <c r="W655" s="228"/>
      <c r="X655" s="228"/>
      <c r="Y655" s="228"/>
      <c r="Z655" s="228"/>
      <c r="AA655" s="228"/>
      <c r="AB655" s="228"/>
    </row>
    <row r="656" ht="12.75" customHeight="1">
      <c r="A656" s="228"/>
      <c r="B656" s="228"/>
      <c r="C656" s="228"/>
      <c r="D656" s="228"/>
      <c r="E656" s="228"/>
      <c r="F656" s="228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  <c r="V656" s="228"/>
      <c r="W656" s="228"/>
      <c r="X656" s="228"/>
      <c r="Y656" s="228"/>
      <c r="Z656" s="228"/>
      <c r="AA656" s="228"/>
      <c r="AB656" s="228"/>
    </row>
    <row r="657" ht="12.75" customHeight="1">
      <c r="A657" s="228"/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  <c r="V657" s="228"/>
      <c r="W657" s="228"/>
      <c r="X657" s="228"/>
      <c r="Y657" s="228"/>
      <c r="Z657" s="228"/>
      <c r="AA657" s="228"/>
      <c r="AB657" s="228"/>
    </row>
    <row r="658" ht="12.75" customHeight="1">
      <c r="A658" s="228"/>
      <c r="B658" s="228"/>
      <c r="C658" s="228"/>
      <c r="D658" s="228"/>
      <c r="E658" s="228"/>
      <c r="F658" s="228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  <c r="V658" s="228"/>
      <c r="W658" s="228"/>
      <c r="X658" s="228"/>
      <c r="Y658" s="228"/>
      <c r="Z658" s="228"/>
      <c r="AA658" s="228"/>
      <c r="AB658" s="228"/>
    </row>
    <row r="659" ht="12.75" customHeight="1">
      <c r="A659" s="228"/>
      <c r="B659" s="228"/>
      <c r="C659" s="228"/>
      <c r="D659" s="228"/>
      <c r="E659" s="228"/>
      <c r="F659" s="228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  <c r="V659" s="228"/>
      <c r="W659" s="228"/>
      <c r="X659" s="228"/>
      <c r="Y659" s="228"/>
      <c r="Z659" s="228"/>
      <c r="AA659" s="228"/>
      <c r="AB659" s="228"/>
    </row>
    <row r="660" ht="12.75" customHeight="1">
      <c r="A660" s="228"/>
      <c r="B660" s="228"/>
      <c r="C660" s="228"/>
      <c r="D660" s="228"/>
      <c r="E660" s="228"/>
      <c r="F660" s="228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  <c r="V660" s="228"/>
      <c r="W660" s="228"/>
      <c r="X660" s="228"/>
      <c r="Y660" s="228"/>
      <c r="Z660" s="228"/>
      <c r="AA660" s="228"/>
      <c r="AB660" s="228"/>
    </row>
    <row r="661" ht="12.75" customHeight="1">
      <c r="A661" s="228"/>
      <c r="B661" s="228"/>
      <c r="C661" s="228"/>
      <c r="D661" s="228"/>
      <c r="E661" s="228"/>
      <c r="F661" s="228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  <c r="V661" s="228"/>
      <c r="W661" s="228"/>
      <c r="X661" s="228"/>
      <c r="Y661" s="228"/>
      <c r="Z661" s="228"/>
      <c r="AA661" s="228"/>
      <c r="AB661" s="228"/>
    </row>
    <row r="662" ht="12.75" customHeight="1">
      <c r="A662" s="228"/>
      <c r="B662" s="228"/>
      <c r="C662" s="228"/>
      <c r="D662" s="228"/>
      <c r="E662" s="228"/>
      <c r="F662" s="228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  <c r="V662" s="228"/>
      <c r="W662" s="228"/>
      <c r="X662" s="228"/>
      <c r="Y662" s="228"/>
      <c r="Z662" s="228"/>
      <c r="AA662" s="228"/>
      <c r="AB662" s="228"/>
    </row>
    <row r="663" ht="12.75" customHeight="1">
      <c r="A663" s="228"/>
      <c r="B663" s="228"/>
      <c r="C663" s="228"/>
      <c r="D663" s="228"/>
      <c r="E663" s="228"/>
      <c r="F663" s="228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  <c r="V663" s="228"/>
      <c r="W663" s="228"/>
      <c r="X663" s="228"/>
      <c r="Y663" s="228"/>
      <c r="Z663" s="228"/>
      <c r="AA663" s="228"/>
      <c r="AB663" s="228"/>
    </row>
    <row r="664" ht="12.75" customHeight="1">
      <c r="A664" s="228"/>
      <c r="B664" s="228"/>
      <c r="C664" s="228"/>
      <c r="D664" s="228"/>
      <c r="E664" s="22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  <c r="V664" s="228"/>
      <c r="W664" s="228"/>
      <c r="X664" s="228"/>
      <c r="Y664" s="228"/>
      <c r="Z664" s="228"/>
      <c r="AA664" s="228"/>
      <c r="AB664" s="228"/>
    </row>
    <row r="665" ht="12.75" customHeight="1">
      <c r="A665" s="228"/>
      <c r="B665" s="228"/>
      <c r="C665" s="228"/>
      <c r="D665" s="228"/>
      <c r="E665" s="22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  <c r="V665" s="228"/>
      <c r="W665" s="228"/>
      <c r="X665" s="228"/>
      <c r="Y665" s="228"/>
      <c r="Z665" s="228"/>
      <c r="AA665" s="228"/>
      <c r="AB665" s="228"/>
    </row>
    <row r="666" ht="12.75" customHeight="1">
      <c r="A666" s="228"/>
      <c r="B666" s="228"/>
      <c r="C666" s="228"/>
      <c r="D666" s="228"/>
      <c r="E666" s="228"/>
      <c r="F666" s="228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  <c r="V666" s="228"/>
      <c r="W666" s="228"/>
      <c r="X666" s="228"/>
      <c r="Y666" s="228"/>
      <c r="Z666" s="228"/>
      <c r="AA666" s="228"/>
      <c r="AB666" s="228"/>
    </row>
    <row r="667" ht="12.75" customHeight="1">
      <c r="A667" s="228"/>
      <c r="B667" s="228"/>
      <c r="C667" s="228"/>
      <c r="D667" s="228"/>
      <c r="E667" s="228"/>
      <c r="F667" s="228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  <c r="V667" s="228"/>
      <c r="W667" s="228"/>
      <c r="X667" s="228"/>
      <c r="Y667" s="228"/>
      <c r="Z667" s="228"/>
      <c r="AA667" s="228"/>
      <c r="AB667" s="228"/>
    </row>
    <row r="668" ht="12.75" customHeight="1">
      <c r="A668" s="228"/>
      <c r="B668" s="228"/>
      <c r="C668" s="228"/>
      <c r="D668" s="228"/>
      <c r="E668" s="228"/>
      <c r="F668" s="228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  <c r="V668" s="228"/>
      <c r="W668" s="228"/>
      <c r="X668" s="228"/>
      <c r="Y668" s="228"/>
      <c r="Z668" s="228"/>
      <c r="AA668" s="228"/>
      <c r="AB668" s="228"/>
    </row>
    <row r="669" ht="12.75" customHeight="1">
      <c r="A669" s="228"/>
      <c r="B669" s="228"/>
      <c r="C669" s="228"/>
      <c r="D669" s="228"/>
      <c r="E669" s="228"/>
      <c r="F669" s="228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  <c r="V669" s="228"/>
      <c r="W669" s="228"/>
      <c r="X669" s="228"/>
      <c r="Y669" s="228"/>
      <c r="Z669" s="228"/>
      <c r="AA669" s="228"/>
      <c r="AB669" s="228"/>
    </row>
    <row r="670" ht="12.75" customHeight="1">
      <c r="A670" s="228"/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  <c r="V670" s="228"/>
      <c r="W670" s="228"/>
      <c r="X670" s="228"/>
      <c r="Y670" s="228"/>
      <c r="Z670" s="228"/>
      <c r="AA670" s="228"/>
      <c r="AB670" s="228"/>
    </row>
    <row r="671" ht="12.75" customHeight="1">
      <c r="A671" s="228"/>
      <c r="B671" s="228"/>
      <c r="C671" s="228"/>
      <c r="D671" s="228"/>
      <c r="E671" s="228"/>
      <c r="F671" s="228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  <c r="V671" s="228"/>
      <c r="W671" s="228"/>
      <c r="X671" s="228"/>
      <c r="Y671" s="228"/>
      <c r="Z671" s="228"/>
      <c r="AA671" s="228"/>
      <c r="AB671" s="228"/>
    </row>
    <row r="672" ht="12.75" customHeight="1">
      <c r="A672" s="228"/>
      <c r="B672" s="228"/>
      <c r="C672" s="228"/>
      <c r="D672" s="228"/>
      <c r="E672" s="228"/>
      <c r="F672" s="228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  <c r="V672" s="228"/>
      <c r="W672" s="228"/>
      <c r="X672" s="228"/>
      <c r="Y672" s="228"/>
      <c r="Z672" s="228"/>
      <c r="AA672" s="228"/>
      <c r="AB672" s="228"/>
    </row>
    <row r="673" ht="12.75" customHeight="1">
      <c r="A673" s="228"/>
      <c r="B673" s="228"/>
      <c r="C673" s="228"/>
      <c r="D673" s="228"/>
      <c r="E673" s="228"/>
      <c r="F673" s="228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  <c r="V673" s="228"/>
      <c r="W673" s="228"/>
      <c r="X673" s="228"/>
      <c r="Y673" s="228"/>
      <c r="Z673" s="228"/>
      <c r="AA673" s="228"/>
      <c r="AB673" s="228"/>
    </row>
    <row r="674" ht="12.75" customHeight="1">
      <c r="A674" s="228"/>
      <c r="B674" s="228"/>
      <c r="C674" s="228"/>
      <c r="D674" s="228"/>
      <c r="E674" s="228"/>
      <c r="F674" s="228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  <c r="V674" s="228"/>
      <c r="W674" s="228"/>
      <c r="X674" s="228"/>
      <c r="Y674" s="228"/>
      <c r="Z674" s="228"/>
      <c r="AA674" s="228"/>
      <c r="AB674" s="228"/>
    </row>
    <row r="675" ht="12.75" customHeight="1">
      <c r="A675" s="228"/>
      <c r="B675" s="228"/>
      <c r="C675" s="228"/>
      <c r="D675" s="228"/>
      <c r="E675" s="228"/>
      <c r="F675" s="228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  <c r="V675" s="228"/>
      <c r="W675" s="228"/>
      <c r="X675" s="228"/>
      <c r="Y675" s="228"/>
      <c r="Z675" s="228"/>
      <c r="AA675" s="228"/>
      <c r="AB675" s="228"/>
    </row>
    <row r="676" ht="12.75" customHeight="1">
      <c r="A676" s="228"/>
      <c r="B676" s="228"/>
      <c r="C676" s="228"/>
      <c r="D676" s="228"/>
      <c r="E676" s="228"/>
      <c r="F676" s="228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  <c r="V676" s="228"/>
      <c r="W676" s="228"/>
      <c r="X676" s="228"/>
      <c r="Y676" s="228"/>
      <c r="Z676" s="228"/>
      <c r="AA676" s="228"/>
      <c r="AB676" s="228"/>
    </row>
    <row r="677" ht="12.75" customHeight="1">
      <c r="A677" s="228"/>
      <c r="B677" s="228"/>
      <c r="C677" s="228"/>
      <c r="D677" s="228"/>
      <c r="E677" s="228"/>
      <c r="F677" s="228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  <c r="V677" s="228"/>
      <c r="W677" s="228"/>
      <c r="X677" s="228"/>
      <c r="Y677" s="228"/>
      <c r="Z677" s="228"/>
      <c r="AA677" s="228"/>
      <c r="AB677" s="228"/>
    </row>
    <row r="678" ht="12.75" customHeight="1">
      <c r="A678" s="228"/>
      <c r="B678" s="228"/>
      <c r="C678" s="228"/>
      <c r="D678" s="228"/>
      <c r="E678" s="228"/>
      <c r="F678" s="228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  <c r="V678" s="228"/>
      <c r="W678" s="228"/>
      <c r="X678" s="228"/>
      <c r="Y678" s="228"/>
      <c r="Z678" s="228"/>
      <c r="AA678" s="228"/>
      <c r="AB678" s="228"/>
    </row>
    <row r="679" ht="12.75" customHeight="1">
      <c r="A679" s="228"/>
      <c r="B679" s="228"/>
      <c r="C679" s="228"/>
      <c r="D679" s="228"/>
      <c r="E679" s="228"/>
      <c r="F679" s="228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  <c r="V679" s="228"/>
      <c r="W679" s="228"/>
      <c r="X679" s="228"/>
      <c r="Y679" s="228"/>
      <c r="Z679" s="228"/>
      <c r="AA679" s="228"/>
      <c r="AB679" s="228"/>
    </row>
    <row r="680" ht="12.75" customHeight="1">
      <c r="A680" s="228"/>
      <c r="B680" s="228"/>
      <c r="C680" s="228"/>
      <c r="D680" s="228"/>
      <c r="E680" s="228"/>
      <c r="F680" s="228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  <c r="V680" s="228"/>
      <c r="W680" s="228"/>
      <c r="X680" s="228"/>
      <c r="Y680" s="228"/>
      <c r="Z680" s="228"/>
      <c r="AA680" s="228"/>
      <c r="AB680" s="228"/>
    </row>
    <row r="681" ht="12.75" customHeight="1">
      <c r="A681" s="228"/>
      <c r="B681" s="228"/>
      <c r="C681" s="228"/>
      <c r="D681" s="228"/>
      <c r="E681" s="228"/>
      <c r="F681" s="228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  <c r="V681" s="228"/>
      <c r="W681" s="228"/>
      <c r="X681" s="228"/>
      <c r="Y681" s="228"/>
      <c r="Z681" s="228"/>
      <c r="AA681" s="228"/>
      <c r="AB681" s="228"/>
    </row>
    <row r="682" ht="12.75" customHeight="1">
      <c r="A682" s="228"/>
      <c r="B682" s="228"/>
      <c r="C682" s="228"/>
      <c r="D682" s="228"/>
      <c r="E682" s="228"/>
      <c r="F682" s="228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  <c r="V682" s="228"/>
      <c r="W682" s="228"/>
      <c r="X682" s="228"/>
      <c r="Y682" s="228"/>
      <c r="Z682" s="228"/>
      <c r="AA682" s="228"/>
      <c r="AB682" s="228"/>
    </row>
    <row r="683" ht="12.75" customHeight="1">
      <c r="A683" s="228"/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  <c r="V683" s="228"/>
      <c r="W683" s="228"/>
      <c r="X683" s="228"/>
      <c r="Y683" s="228"/>
      <c r="Z683" s="228"/>
      <c r="AA683" s="228"/>
      <c r="AB683" s="228"/>
    </row>
    <row r="684" ht="12.75" customHeight="1">
      <c r="A684" s="228"/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  <c r="V684" s="228"/>
      <c r="W684" s="228"/>
      <c r="X684" s="228"/>
      <c r="Y684" s="228"/>
      <c r="Z684" s="228"/>
      <c r="AA684" s="228"/>
      <c r="AB684" s="228"/>
    </row>
    <row r="685" ht="12.75" customHeight="1">
      <c r="A685" s="228"/>
      <c r="B685" s="228"/>
      <c r="C685" s="228"/>
      <c r="D685" s="228"/>
      <c r="E685" s="228"/>
      <c r="F685" s="228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  <c r="V685" s="228"/>
      <c r="W685" s="228"/>
      <c r="X685" s="228"/>
      <c r="Y685" s="228"/>
      <c r="Z685" s="228"/>
      <c r="AA685" s="228"/>
      <c r="AB685" s="228"/>
    </row>
    <row r="686" ht="12.75" customHeight="1">
      <c r="A686" s="228"/>
      <c r="B686" s="228"/>
      <c r="C686" s="228"/>
      <c r="D686" s="228"/>
      <c r="E686" s="228"/>
      <c r="F686" s="228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  <c r="V686" s="228"/>
      <c r="W686" s="228"/>
      <c r="X686" s="228"/>
      <c r="Y686" s="228"/>
      <c r="Z686" s="228"/>
      <c r="AA686" s="228"/>
      <c r="AB686" s="228"/>
    </row>
    <row r="687" ht="12.75" customHeight="1">
      <c r="A687" s="228"/>
      <c r="B687" s="228"/>
      <c r="C687" s="228"/>
      <c r="D687" s="228"/>
      <c r="E687" s="228"/>
      <c r="F687" s="228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  <c r="V687" s="228"/>
      <c r="W687" s="228"/>
      <c r="X687" s="228"/>
      <c r="Y687" s="228"/>
      <c r="Z687" s="228"/>
      <c r="AA687" s="228"/>
      <c r="AB687" s="228"/>
    </row>
    <row r="688" ht="12.75" customHeight="1">
      <c r="A688" s="228"/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  <c r="V688" s="228"/>
      <c r="W688" s="228"/>
      <c r="X688" s="228"/>
      <c r="Y688" s="228"/>
      <c r="Z688" s="228"/>
      <c r="AA688" s="228"/>
      <c r="AB688" s="228"/>
    </row>
    <row r="689" ht="12.75" customHeight="1">
      <c r="A689" s="228"/>
      <c r="B689" s="228"/>
      <c r="C689" s="228"/>
      <c r="D689" s="228"/>
      <c r="E689" s="228"/>
      <c r="F689" s="228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  <c r="V689" s="228"/>
      <c r="W689" s="228"/>
      <c r="X689" s="228"/>
      <c r="Y689" s="228"/>
      <c r="Z689" s="228"/>
      <c r="AA689" s="228"/>
      <c r="AB689" s="228"/>
    </row>
    <row r="690" ht="12.75" customHeight="1">
      <c r="A690" s="228"/>
      <c r="B690" s="228"/>
      <c r="C690" s="228"/>
      <c r="D690" s="228"/>
      <c r="E690" s="228"/>
      <c r="F690" s="228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  <c r="V690" s="228"/>
      <c r="W690" s="228"/>
      <c r="X690" s="228"/>
      <c r="Y690" s="228"/>
      <c r="Z690" s="228"/>
      <c r="AA690" s="228"/>
      <c r="AB690" s="228"/>
    </row>
    <row r="691" ht="12.75" customHeight="1">
      <c r="A691" s="228"/>
      <c r="B691" s="228"/>
      <c r="C691" s="228"/>
      <c r="D691" s="228"/>
      <c r="E691" s="228"/>
      <c r="F691" s="228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  <c r="V691" s="228"/>
      <c r="W691" s="228"/>
      <c r="X691" s="228"/>
      <c r="Y691" s="228"/>
      <c r="Z691" s="228"/>
      <c r="AA691" s="228"/>
      <c r="AB691" s="228"/>
    </row>
    <row r="692" ht="12.75" customHeight="1">
      <c r="A692" s="228"/>
      <c r="B692" s="228"/>
      <c r="C692" s="228"/>
      <c r="D692" s="228"/>
      <c r="E692" s="228"/>
      <c r="F692" s="228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  <c r="V692" s="228"/>
      <c r="W692" s="228"/>
      <c r="X692" s="228"/>
      <c r="Y692" s="228"/>
      <c r="Z692" s="228"/>
      <c r="AA692" s="228"/>
      <c r="AB692" s="228"/>
    </row>
    <row r="693" ht="12.75" customHeight="1">
      <c r="A693" s="228"/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  <c r="V693" s="228"/>
      <c r="W693" s="228"/>
      <c r="X693" s="228"/>
      <c r="Y693" s="228"/>
      <c r="Z693" s="228"/>
      <c r="AA693" s="228"/>
      <c r="AB693" s="228"/>
    </row>
    <row r="694" ht="12.75" customHeight="1">
      <c r="A694" s="228"/>
      <c r="B694" s="228"/>
      <c r="C694" s="228"/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  <c r="AA694" s="228"/>
      <c r="AB694" s="228"/>
    </row>
    <row r="695" ht="12.75" customHeight="1">
      <c r="A695" s="228"/>
      <c r="B695" s="228"/>
      <c r="C695" s="228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  <c r="AA695" s="228"/>
      <c r="AB695" s="228"/>
    </row>
    <row r="696" ht="12.75" customHeight="1">
      <c r="A696" s="228"/>
      <c r="B696" s="228"/>
      <c r="C696" s="228"/>
      <c r="D696" s="228"/>
      <c r="E696" s="228"/>
      <c r="F696" s="228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  <c r="V696" s="228"/>
      <c r="W696" s="228"/>
      <c r="X696" s="228"/>
      <c r="Y696" s="228"/>
      <c r="Z696" s="228"/>
      <c r="AA696" s="228"/>
      <c r="AB696" s="228"/>
    </row>
    <row r="697" ht="12.75" customHeight="1">
      <c r="A697" s="228"/>
      <c r="B697" s="228"/>
      <c r="C697" s="228"/>
      <c r="D697" s="228"/>
      <c r="E697" s="228"/>
      <c r="F697" s="228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  <c r="V697" s="228"/>
      <c r="W697" s="228"/>
      <c r="X697" s="228"/>
      <c r="Y697" s="228"/>
      <c r="Z697" s="228"/>
      <c r="AA697" s="228"/>
      <c r="AB697" s="228"/>
    </row>
    <row r="698" ht="12.75" customHeight="1">
      <c r="A698" s="228"/>
      <c r="B698" s="228"/>
      <c r="C698" s="228"/>
      <c r="D698" s="228"/>
      <c r="E698" s="228"/>
      <c r="F698" s="228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  <c r="V698" s="228"/>
      <c r="W698" s="228"/>
      <c r="X698" s="228"/>
      <c r="Y698" s="228"/>
      <c r="Z698" s="228"/>
      <c r="AA698" s="228"/>
      <c r="AB698" s="228"/>
    </row>
    <row r="699" ht="12.75" customHeight="1">
      <c r="A699" s="228"/>
      <c r="B699" s="228"/>
      <c r="C699" s="228"/>
      <c r="D699" s="228"/>
      <c r="E699" s="228"/>
      <c r="F699" s="228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  <c r="V699" s="228"/>
      <c r="W699" s="228"/>
      <c r="X699" s="228"/>
      <c r="Y699" s="228"/>
      <c r="Z699" s="228"/>
      <c r="AA699" s="228"/>
      <c r="AB699" s="228"/>
    </row>
    <row r="700" ht="12.75" customHeight="1">
      <c r="A700" s="228"/>
      <c r="B700" s="228"/>
      <c r="C700" s="228"/>
      <c r="D700" s="228"/>
      <c r="E700" s="228"/>
      <c r="F700" s="228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  <c r="V700" s="228"/>
      <c r="W700" s="228"/>
      <c r="X700" s="228"/>
      <c r="Y700" s="228"/>
      <c r="Z700" s="228"/>
      <c r="AA700" s="228"/>
      <c r="AB700" s="228"/>
    </row>
    <row r="701" ht="12.75" customHeight="1">
      <c r="A701" s="228"/>
      <c r="B701" s="228"/>
      <c r="C701" s="228"/>
      <c r="D701" s="228"/>
      <c r="E701" s="228"/>
      <c r="F701" s="228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  <c r="V701" s="228"/>
      <c r="W701" s="228"/>
      <c r="X701" s="228"/>
      <c r="Y701" s="228"/>
      <c r="Z701" s="228"/>
      <c r="AA701" s="228"/>
      <c r="AB701" s="228"/>
    </row>
    <row r="702" ht="12.75" customHeight="1">
      <c r="A702" s="228"/>
      <c r="B702" s="228"/>
      <c r="C702" s="228"/>
      <c r="D702" s="228"/>
      <c r="E702" s="228"/>
      <c r="F702" s="228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  <c r="V702" s="228"/>
      <c r="W702" s="228"/>
      <c r="X702" s="228"/>
      <c r="Y702" s="228"/>
      <c r="Z702" s="228"/>
      <c r="AA702" s="228"/>
      <c r="AB702" s="228"/>
    </row>
    <row r="703" ht="12.75" customHeight="1">
      <c r="A703" s="228"/>
      <c r="B703" s="228"/>
      <c r="C703" s="228"/>
      <c r="D703" s="228"/>
      <c r="E703" s="228"/>
      <c r="F703" s="228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  <c r="V703" s="228"/>
      <c r="W703" s="228"/>
      <c r="X703" s="228"/>
      <c r="Y703" s="228"/>
      <c r="Z703" s="228"/>
      <c r="AA703" s="228"/>
      <c r="AB703" s="228"/>
    </row>
    <row r="704" ht="12.75" customHeight="1">
      <c r="A704" s="228"/>
      <c r="B704" s="228"/>
      <c r="C704" s="228"/>
      <c r="D704" s="228"/>
      <c r="E704" s="228"/>
      <c r="F704" s="228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  <c r="V704" s="228"/>
      <c r="W704" s="228"/>
      <c r="X704" s="228"/>
      <c r="Y704" s="228"/>
      <c r="Z704" s="228"/>
      <c r="AA704" s="228"/>
      <c r="AB704" s="228"/>
    </row>
    <row r="705" ht="12.75" customHeight="1">
      <c r="A705" s="228"/>
      <c r="B705" s="228"/>
      <c r="C705" s="228"/>
      <c r="D705" s="228"/>
      <c r="E705" s="228"/>
      <c r="F705" s="228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  <c r="V705" s="228"/>
      <c r="W705" s="228"/>
      <c r="X705" s="228"/>
      <c r="Y705" s="228"/>
      <c r="Z705" s="228"/>
      <c r="AA705" s="228"/>
      <c r="AB705" s="228"/>
    </row>
    <row r="706" ht="12.75" customHeight="1">
      <c r="A706" s="228"/>
      <c r="B706" s="228"/>
      <c r="C706" s="228"/>
      <c r="D706" s="228"/>
      <c r="E706" s="228"/>
      <c r="F706" s="228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  <c r="V706" s="228"/>
      <c r="W706" s="228"/>
      <c r="X706" s="228"/>
      <c r="Y706" s="228"/>
      <c r="Z706" s="228"/>
      <c r="AA706" s="228"/>
      <c r="AB706" s="228"/>
    </row>
    <row r="707" ht="12.75" customHeight="1">
      <c r="A707" s="228"/>
      <c r="B707" s="228"/>
      <c r="C707" s="228"/>
      <c r="D707" s="228"/>
      <c r="E707" s="228"/>
      <c r="F707" s="228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  <c r="V707" s="228"/>
      <c r="W707" s="228"/>
      <c r="X707" s="228"/>
      <c r="Y707" s="228"/>
      <c r="Z707" s="228"/>
      <c r="AA707" s="228"/>
      <c r="AB707" s="228"/>
    </row>
    <row r="708" ht="12.75" customHeight="1">
      <c r="A708" s="228"/>
      <c r="B708" s="228"/>
      <c r="C708" s="228"/>
      <c r="D708" s="228"/>
      <c r="E708" s="228"/>
      <c r="F708" s="228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  <c r="V708" s="228"/>
      <c r="W708" s="228"/>
      <c r="X708" s="228"/>
      <c r="Y708" s="228"/>
      <c r="Z708" s="228"/>
      <c r="AA708" s="228"/>
      <c r="AB708" s="228"/>
    </row>
    <row r="709" ht="12.75" customHeight="1">
      <c r="A709" s="228"/>
      <c r="B709" s="228"/>
      <c r="C709" s="228"/>
      <c r="D709" s="228"/>
      <c r="E709" s="228"/>
      <c r="F709" s="228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  <c r="V709" s="228"/>
      <c r="W709" s="228"/>
      <c r="X709" s="228"/>
      <c r="Y709" s="228"/>
      <c r="Z709" s="228"/>
      <c r="AA709" s="228"/>
      <c r="AB709" s="228"/>
    </row>
    <row r="710" ht="12.75" customHeight="1">
      <c r="A710" s="228"/>
      <c r="B710" s="228"/>
      <c r="C710" s="228"/>
      <c r="D710" s="228"/>
      <c r="E710" s="228"/>
      <c r="F710" s="228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  <c r="V710" s="228"/>
      <c r="W710" s="228"/>
      <c r="X710" s="228"/>
      <c r="Y710" s="228"/>
      <c r="Z710" s="228"/>
      <c r="AA710" s="228"/>
      <c r="AB710" s="228"/>
    </row>
    <row r="711" ht="12.75" customHeight="1">
      <c r="A711" s="228"/>
      <c r="B711" s="228"/>
      <c r="C711" s="228"/>
      <c r="D711" s="228"/>
      <c r="E711" s="228"/>
      <c r="F711" s="228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  <c r="V711" s="228"/>
      <c r="W711" s="228"/>
      <c r="X711" s="228"/>
      <c r="Y711" s="228"/>
      <c r="Z711" s="228"/>
      <c r="AA711" s="228"/>
      <c r="AB711" s="228"/>
    </row>
    <row r="712" ht="12.75" customHeight="1">
      <c r="A712" s="228"/>
      <c r="B712" s="228"/>
      <c r="C712" s="228"/>
      <c r="D712" s="228"/>
      <c r="E712" s="228"/>
      <c r="F712" s="228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  <c r="V712" s="228"/>
      <c r="W712" s="228"/>
      <c r="X712" s="228"/>
      <c r="Y712" s="228"/>
      <c r="Z712" s="228"/>
      <c r="AA712" s="228"/>
      <c r="AB712" s="228"/>
    </row>
    <row r="713" ht="12.75" customHeight="1">
      <c r="A713" s="228"/>
      <c r="B713" s="228"/>
      <c r="C713" s="228"/>
      <c r="D713" s="228"/>
      <c r="E713" s="228"/>
      <c r="F713" s="228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  <c r="V713" s="228"/>
      <c r="W713" s="228"/>
      <c r="X713" s="228"/>
      <c r="Y713" s="228"/>
      <c r="Z713" s="228"/>
      <c r="AA713" s="228"/>
      <c r="AB713" s="228"/>
    </row>
    <row r="714" ht="12.75" customHeight="1">
      <c r="A714" s="228"/>
      <c r="B714" s="228"/>
      <c r="C714" s="228"/>
      <c r="D714" s="228"/>
      <c r="E714" s="228"/>
      <c r="F714" s="228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  <c r="V714" s="228"/>
      <c r="W714" s="228"/>
      <c r="X714" s="228"/>
      <c r="Y714" s="228"/>
      <c r="Z714" s="228"/>
      <c r="AA714" s="228"/>
      <c r="AB714" s="228"/>
    </row>
    <row r="715" ht="12.75" customHeight="1">
      <c r="A715" s="228"/>
      <c r="B715" s="228"/>
      <c r="C715" s="228"/>
      <c r="D715" s="228"/>
      <c r="E715" s="228"/>
      <c r="F715" s="228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  <c r="V715" s="228"/>
      <c r="W715" s="228"/>
      <c r="X715" s="228"/>
      <c r="Y715" s="228"/>
      <c r="Z715" s="228"/>
      <c r="AA715" s="228"/>
      <c r="AB715" s="228"/>
    </row>
    <row r="716" ht="12.75" customHeight="1">
      <c r="A716" s="228"/>
      <c r="B716" s="228"/>
      <c r="C716" s="228"/>
      <c r="D716" s="228"/>
      <c r="E716" s="228"/>
      <c r="F716" s="228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  <c r="V716" s="228"/>
      <c r="W716" s="228"/>
      <c r="X716" s="228"/>
      <c r="Y716" s="228"/>
      <c r="Z716" s="228"/>
      <c r="AA716" s="228"/>
      <c r="AB716" s="228"/>
    </row>
    <row r="717" ht="12.75" customHeight="1">
      <c r="A717" s="228"/>
      <c r="B717" s="228"/>
      <c r="C717" s="228"/>
      <c r="D717" s="228"/>
      <c r="E717" s="228"/>
      <c r="F717" s="228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  <c r="V717" s="228"/>
      <c r="W717" s="228"/>
      <c r="X717" s="228"/>
      <c r="Y717" s="228"/>
      <c r="Z717" s="228"/>
      <c r="AA717" s="228"/>
      <c r="AB717" s="228"/>
    </row>
    <row r="718" ht="12.75" customHeight="1">
      <c r="A718" s="228"/>
      <c r="B718" s="228"/>
      <c r="C718" s="228"/>
      <c r="D718" s="228"/>
      <c r="E718" s="228"/>
      <c r="F718" s="228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  <c r="V718" s="228"/>
      <c r="W718" s="228"/>
      <c r="X718" s="228"/>
      <c r="Y718" s="228"/>
      <c r="Z718" s="228"/>
      <c r="AA718" s="228"/>
      <c r="AB718" s="228"/>
    </row>
    <row r="719" ht="12.75" customHeight="1">
      <c r="A719" s="228"/>
      <c r="B719" s="228"/>
      <c r="C719" s="228"/>
      <c r="D719" s="228"/>
      <c r="E719" s="228"/>
      <c r="F719" s="228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  <c r="V719" s="228"/>
      <c r="W719" s="228"/>
      <c r="X719" s="228"/>
      <c r="Y719" s="228"/>
      <c r="Z719" s="228"/>
      <c r="AA719" s="228"/>
      <c r="AB719" s="228"/>
    </row>
    <row r="720" ht="12.75" customHeight="1">
      <c r="A720" s="228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  <c r="V720" s="228"/>
      <c r="W720" s="228"/>
      <c r="X720" s="228"/>
      <c r="Y720" s="228"/>
      <c r="Z720" s="228"/>
      <c r="AA720" s="228"/>
      <c r="AB720" s="228"/>
    </row>
    <row r="721" ht="12.75" customHeight="1">
      <c r="A721" s="228"/>
      <c r="B721" s="228"/>
      <c r="C721" s="228"/>
      <c r="D721" s="228"/>
      <c r="E721" s="228"/>
      <c r="F721" s="228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  <c r="V721" s="228"/>
      <c r="W721" s="228"/>
      <c r="X721" s="228"/>
      <c r="Y721" s="228"/>
      <c r="Z721" s="228"/>
      <c r="AA721" s="228"/>
      <c r="AB721" s="228"/>
    </row>
    <row r="722" ht="12.75" customHeight="1">
      <c r="A722" s="228"/>
      <c r="B722" s="228"/>
      <c r="C722" s="228"/>
      <c r="D722" s="228"/>
      <c r="E722" s="22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  <c r="V722" s="228"/>
      <c r="W722" s="228"/>
      <c r="X722" s="228"/>
      <c r="Y722" s="228"/>
      <c r="Z722" s="228"/>
      <c r="AA722" s="228"/>
      <c r="AB722" s="228"/>
    </row>
    <row r="723" ht="12.75" customHeight="1">
      <c r="A723" s="228"/>
      <c r="B723" s="228"/>
      <c r="C723" s="228"/>
      <c r="D723" s="228"/>
      <c r="E723" s="22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  <c r="V723" s="228"/>
      <c r="W723" s="228"/>
      <c r="X723" s="228"/>
      <c r="Y723" s="228"/>
      <c r="Z723" s="228"/>
      <c r="AA723" s="228"/>
      <c r="AB723" s="228"/>
    </row>
    <row r="724" ht="12.75" customHeight="1">
      <c r="A724" s="228"/>
      <c r="B724" s="228"/>
      <c r="C724" s="228"/>
      <c r="D724" s="228"/>
      <c r="E724" s="228"/>
      <c r="F724" s="228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  <c r="V724" s="228"/>
      <c r="W724" s="228"/>
      <c r="X724" s="228"/>
      <c r="Y724" s="228"/>
      <c r="Z724" s="228"/>
      <c r="AA724" s="228"/>
      <c r="AB724" s="228"/>
    </row>
    <row r="725" ht="12.75" customHeight="1">
      <c r="A725" s="228"/>
      <c r="B725" s="228"/>
      <c r="C725" s="228"/>
      <c r="D725" s="228"/>
      <c r="E725" s="228"/>
      <c r="F725" s="228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  <c r="V725" s="228"/>
      <c r="W725" s="228"/>
      <c r="X725" s="228"/>
      <c r="Y725" s="228"/>
      <c r="Z725" s="228"/>
      <c r="AA725" s="228"/>
      <c r="AB725" s="228"/>
    </row>
    <row r="726" ht="12.75" customHeight="1">
      <c r="A726" s="228"/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  <c r="V726" s="228"/>
      <c r="W726" s="228"/>
      <c r="X726" s="228"/>
      <c r="Y726" s="228"/>
      <c r="Z726" s="228"/>
      <c r="AA726" s="228"/>
      <c r="AB726" s="228"/>
    </row>
    <row r="727" ht="12.75" customHeight="1">
      <c r="A727" s="228"/>
      <c r="B727" s="228"/>
      <c r="C727" s="228"/>
      <c r="D727" s="228"/>
      <c r="E727" s="228"/>
      <c r="F727" s="228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  <c r="V727" s="228"/>
      <c r="W727" s="228"/>
      <c r="X727" s="228"/>
      <c r="Y727" s="228"/>
      <c r="Z727" s="228"/>
      <c r="AA727" s="228"/>
      <c r="AB727" s="228"/>
    </row>
    <row r="728" ht="12.75" customHeight="1">
      <c r="A728" s="228"/>
      <c r="B728" s="228"/>
      <c r="C728" s="228"/>
      <c r="D728" s="228"/>
      <c r="E728" s="228"/>
      <c r="F728" s="228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  <c r="V728" s="228"/>
      <c r="W728" s="228"/>
      <c r="X728" s="228"/>
      <c r="Y728" s="228"/>
      <c r="Z728" s="228"/>
      <c r="AA728" s="228"/>
      <c r="AB728" s="228"/>
    </row>
    <row r="729" ht="12.75" customHeight="1">
      <c r="A729" s="228"/>
      <c r="B729" s="228"/>
      <c r="C729" s="228"/>
      <c r="D729" s="228"/>
      <c r="E729" s="228"/>
      <c r="F729" s="228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  <c r="V729" s="228"/>
      <c r="W729" s="228"/>
      <c r="X729" s="228"/>
      <c r="Y729" s="228"/>
      <c r="Z729" s="228"/>
      <c r="AA729" s="228"/>
      <c r="AB729" s="228"/>
    </row>
    <row r="730" ht="12.75" customHeight="1">
      <c r="A730" s="228"/>
      <c r="B730" s="228"/>
      <c r="C730" s="228"/>
      <c r="D730" s="228"/>
      <c r="E730" s="228"/>
      <c r="F730" s="228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  <c r="V730" s="228"/>
      <c r="W730" s="228"/>
      <c r="X730" s="228"/>
      <c r="Y730" s="228"/>
      <c r="Z730" s="228"/>
      <c r="AA730" s="228"/>
      <c r="AB730" s="228"/>
    </row>
    <row r="731" ht="12.75" customHeight="1">
      <c r="A731" s="228"/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  <c r="V731" s="228"/>
      <c r="W731" s="228"/>
      <c r="X731" s="228"/>
      <c r="Y731" s="228"/>
      <c r="Z731" s="228"/>
      <c r="AA731" s="228"/>
      <c r="AB731" s="228"/>
    </row>
    <row r="732" ht="12.75" customHeight="1">
      <c r="A732" s="228"/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  <c r="V732" s="228"/>
      <c r="W732" s="228"/>
      <c r="X732" s="228"/>
      <c r="Y732" s="228"/>
      <c r="Z732" s="228"/>
      <c r="AA732" s="228"/>
      <c r="AB732" s="228"/>
    </row>
    <row r="733" ht="12.75" customHeight="1">
      <c r="A733" s="228"/>
      <c r="B733" s="228"/>
      <c r="C733" s="228"/>
      <c r="D733" s="228"/>
      <c r="E733" s="228"/>
      <c r="F733" s="228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  <c r="V733" s="228"/>
      <c r="W733" s="228"/>
      <c r="X733" s="228"/>
      <c r="Y733" s="228"/>
      <c r="Z733" s="228"/>
      <c r="AA733" s="228"/>
      <c r="AB733" s="228"/>
    </row>
    <row r="734" ht="12.75" customHeight="1">
      <c r="A734" s="228"/>
      <c r="B734" s="228"/>
      <c r="C734" s="228"/>
      <c r="D734" s="228"/>
      <c r="E734" s="228"/>
      <c r="F734" s="228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  <c r="V734" s="228"/>
      <c r="W734" s="228"/>
      <c r="X734" s="228"/>
      <c r="Y734" s="228"/>
      <c r="Z734" s="228"/>
      <c r="AA734" s="228"/>
      <c r="AB734" s="228"/>
    </row>
    <row r="735" ht="12.75" customHeight="1">
      <c r="A735" s="228"/>
      <c r="B735" s="228"/>
      <c r="C735" s="228"/>
      <c r="D735" s="228"/>
      <c r="E735" s="228"/>
      <c r="F735" s="228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  <c r="V735" s="228"/>
      <c r="W735" s="228"/>
      <c r="X735" s="228"/>
      <c r="Y735" s="228"/>
      <c r="Z735" s="228"/>
      <c r="AA735" s="228"/>
      <c r="AB735" s="228"/>
    </row>
    <row r="736" ht="12.75" customHeight="1">
      <c r="A736" s="228"/>
      <c r="B736" s="228"/>
      <c r="C736" s="228"/>
      <c r="D736" s="228"/>
      <c r="E736" s="228"/>
      <c r="F736" s="228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  <c r="V736" s="228"/>
      <c r="W736" s="228"/>
      <c r="X736" s="228"/>
      <c r="Y736" s="228"/>
      <c r="Z736" s="228"/>
      <c r="AA736" s="228"/>
      <c r="AB736" s="228"/>
    </row>
    <row r="737" ht="12.75" customHeight="1">
      <c r="A737" s="228"/>
      <c r="B737" s="228"/>
      <c r="C737" s="228"/>
      <c r="D737" s="228"/>
      <c r="E737" s="228"/>
      <c r="F737" s="228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  <c r="V737" s="228"/>
      <c r="W737" s="228"/>
      <c r="X737" s="228"/>
      <c r="Y737" s="228"/>
      <c r="Z737" s="228"/>
      <c r="AA737" s="228"/>
      <c r="AB737" s="228"/>
    </row>
    <row r="738" ht="12.75" customHeight="1">
      <c r="A738" s="228"/>
      <c r="B738" s="228"/>
      <c r="C738" s="228"/>
      <c r="D738" s="228"/>
      <c r="E738" s="228"/>
      <c r="F738" s="228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  <c r="V738" s="228"/>
      <c r="W738" s="228"/>
      <c r="X738" s="228"/>
      <c r="Y738" s="228"/>
      <c r="Z738" s="228"/>
      <c r="AA738" s="228"/>
      <c r="AB738" s="228"/>
    </row>
    <row r="739" ht="12.75" customHeight="1">
      <c r="A739" s="228"/>
      <c r="B739" s="228"/>
      <c r="C739" s="228"/>
      <c r="D739" s="228"/>
      <c r="E739" s="228"/>
      <c r="F739" s="228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  <c r="V739" s="228"/>
      <c r="W739" s="228"/>
      <c r="X739" s="228"/>
      <c r="Y739" s="228"/>
      <c r="Z739" s="228"/>
      <c r="AA739" s="228"/>
      <c r="AB739" s="228"/>
    </row>
    <row r="740" ht="12.75" customHeight="1">
      <c r="A740" s="228"/>
      <c r="B740" s="228"/>
      <c r="C740" s="228"/>
      <c r="D740" s="228"/>
      <c r="E740" s="228"/>
      <c r="F740" s="228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  <c r="V740" s="228"/>
      <c r="W740" s="228"/>
      <c r="X740" s="228"/>
      <c r="Y740" s="228"/>
      <c r="Z740" s="228"/>
      <c r="AA740" s="228"/>
      <c r="AB740" s="228"/>
    </row>
    <row r="741" ht="12.75" customHeight="1">
      <c r="A741" s="228"/>
      <c r="B741" s="228"/>
      <c r="C741" s="228"/>
      <c r="D741" s="228"/>
      <c r="E741" s="228"/>
      <c r="F741" s="228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  <c r="V741" s="228"/>
      <c r="W741" s="228"/>
      <c r="X741" s="228"/>
      <c r="Y741" s="228"/>
      <c r="Z741" s="228"/>
      <c r="AA741" s="228"/>
      <c r="AB741" s="228"/>
    </row>
    <row r="742" ht="12.75" customHeight="1">
      <c r="A742" s="228"/>
      <c r="B742" s="228"/>
      <c r="C742" s="228"/>
      <c r="D742" s="228"/>
      <c r="E742" s="228"/>
      <c r="F742" s="228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  <c r="V742" s="228"/>
      <c r="W742" s="228"/>
      <c r="X742" s="228"/>
      <c r="Y742" s="228"/>
      <c r="Z742" s="228"/>
      <c r="AA742" s="228"/>
      <c r="AB742" s="228"/>
    </row>
    <row r="743" ht="12.75" customHeight="1">
      <c r="A743" s="228"/>
      <c r="B743" s="228"/>
      <c r="C743" s="228"/>
      <c r="D743" s="228"/>
      <c r="E743" s="228"/>
      <c r="F743" s="228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  <c r="V743" s="228"/>
      <c r="W743" s="228"/>
      <c r="X743" s="228"/>
      <c r="Y743" s="228"/>
      <c r="Z743" s="228"/>
      <c r="AA743" s="228"/>
      <c r="AB743" s="228"/>
    </row>
  </sheetData>
  <mergeCells count="24">
    <mergeCell ref="A1:K1"/>
    <mergeCell ref="A2:K2"/>
    <mergeCell ref="A3:J3"/>
    <mergeCell ref="A4:F4"/>
    <mergeCell ref="G4:J4"/>
    <mergeCell ref="A5:F5"/>
    <mergeCell ref="G5:J5"/>
    <mergeCell ref="A6:F6"/>
    <mergeCell ref="G6:J6"/>
    <mergeCell ref="A7:F7"/>
    <mergeCell ref="G7:J7"/>
    <mergeCell ref="A8:F8"/>
    <mergeCell ref="G8:J8"/>
    <mergeCell ref="G9:J9"/>
    <mergeCell ref="A13:F13"/>
    <mergeCell ref="G13:J13"/>
    <mergeCell ref="A15:K15"/>
    <mergeCell ref="A9:F9"/>
    <mergeCell ref="A10:F10"/>
    <mergeCell ref="G10:J10"/>
    <mergeCell ref="A11:F11"/>
    <mergeCell ref="G11:J11"/>
    <mergeCell ref="A12:F12"/>
    <mergeCell ref="G12:J12"/>
  </mergeCells>
  <printOptions/>
  <pageMargins bottom="0.7480314960629921" footer="0.0" header="0.0" left="0.7086614173228347" right="0.7086614173228347" top="0.7480314960629921"/>
  <pageSetup fitToHeight="0" paperSize="9"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3.0"/>
    <col customWidth="1" min="3" max="3" width="19.88"/>
    <col customWidth="1" min="4" max="4" width="20.75"/>
    <col customWidth="1" min="5" max="5" width="5.13"/>
    <col customWidth="1" min="6" max="6" width="5.63"/>
    <col customWidth="1" min="7" max="7" width="8.5"/>
    <col customWidth="1" min="8" max="8" width="8.0"/>
    <col customWidth="1" min="9" max="9" width="18.63"/>
    <col customWidth="1" min="10" max="10" width="14.25"/>
    <col customWidth="1" min="11" max="11" width="19.63"/>
    <col customWidth="1" min="12" max="28" width="9.0"/>
  </cols>
  <sheetData>
    <row r="1" ht="14.25" customHeight="1">
      <c r="A1" s="253" t="str">
        <f>"PEMBOBOTAN NILAI ASESMEN "&amp;'Matriks Asesmen'!E2</f>
        <v>PEMBOBOTAN NILAI ASESMEN CPMK D</v>
      </c>
      <c r="B1" s="72"/>
      <c r="C1" s="72"/>
      <c r="D1" s="72"/>
      <c r="E1" s="72"/>
      <c r="F1" s="72"/>
      <c r="G1" s="72"/>
      <c r="H1" s="72"/>
      <c r="I1" s="72"/>
      <c r="J1" s="72"/>
      <c r="K1" s="37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</row>
    <row r="2" ht="14.25" customHeight="1">
      <c r="A2" s="254" t="str">
        <f>"Isikan bobot nilai tiap Asesmen "&amp;M1&amp;". Jumlah total bobot nilai dari seluruh asesmen harus sama dengan bobot nilai "&amp;M1</f>
        <v>Isikan bobot nilai tiap Asesmen . Jumlah total bobot nilai dari seluruh asesmen harus sama dengan bobot nilai </v>
      </c>
      <c r="B2" s="72"/>
      <c r="C2" s="72"/>
      <c r="D2" s="72"/>
      <c r="E2" s="72"/>
      <c r="F2" s="72"/>
      <c r="G2" s="72"/>
      <c r="H2" s="72"/>
      <c r="I2" s="72"/>
      <c r="J2" s="72"/>
      <c r="K2" s="37"/>
      <c r="L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</row>
    <row r="3" ht="12.75" customHeight="1">
      <c r="A3" s="234" t="str">
        <f>"Bobot "&amp;'Matriks Asesmen'!E2&amp;" terhadap total jumlah seluruh CPMK:"</f>
        <v>Bobot CPMK D terhadap total jumlah seluruh CPMK:</v>
      </c>
      <c r="B3" s="72"/>
      <c r="C3" s="72"/>
      <c r="D3" s="72"/>
      <c r="E3" s="72"/>
      <c r="F3" s="72"/>
      <c r="G3" s="72"/>
      <c r="H3" s="72"/>
      <c r="I3" s="72"/>
      <c r="J3" s="37"/>
      <c r="K3" s="255">
        <f>SUM(K4:K8)</f>
        <v>0</v>
      </c>
      <c r="L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</row>
    <row r="4" ht="12.75" customHeight="1">
      <c r="A4" s="256" t="s">
        <v>206</v>
      </c>
      <c r="B4" s="84"/>
      <c r="C4" s="84"/>
      <c r="D4" s="84"/>
      <c r="E4" s="84"/>
      <c r="F4" s="85"/>
      <c r="G4" s="257" t="str">
        <f>'Matriks Asesmen'!A4</f>
        <v>UTS</v>
      </c>
      <c r="H4" s="84"/>
      <c r="I4" s="84"/>
      <c r="J4" s="85"/>
      <c r="K4" s="258" t="str">
        <f>'Matriks Asesmen'!E4</f>
        <v/>
      </c>
      <c r="L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</row>
    <row r="5" ht="12.75" customHeight="1">
      <c r="A5" s="234" t="s">
        <v>207</v>
      </c>
      <c r="B5" s="72"/>
      <c r="C5" s="72"/>
      <c r="D5" s="72"/>
      <c r="E5" s="72"/>
      <c r="F5" s="37"/>
      <c r="G5" s="232" t="str">
        <f>'Matriks Asesmen'!A5</f>
        <v>UAS</v>
      </c>
      <c r="H5" s="72"/>
      <c r="I5" s="72"/>
      <c r="J5" s="37"/>
      <c r="K5" s="255" t="str">
        <f>'Matriks Asesmen'!E5</f>
        <v/>
      </c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</row>
    <row r="6" ht="12.75" customHeight="1">
      <c r="A6" s="234" t="s">
        <v>208</v>
      </c>
      <c r="B6" s="72"/>
      <c r="C6" s="72"/>
      <c r="D6" s="72"/>
      <c r="E6" s="72"/>
      <c r="F6" s="37"/>
      <c r="G6" s="232" t="str">
        <f>'Matriks Asesmen'!A6</f>
        <v>Keaktifan</v>
      </c>
      <c r="H6" s="72"/>
      <c r="I6" s="72"/>
      <c r="J6" s="37"/>
      <c r="K6" s="255" t="str">
        <f>'Matriks Asesmen'!E6</f>
        <v/>
      </c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</row>
    <row r="7" ht="12.75" customHeight="1">
      <c r="A7" s="234" t="s">
        <v>209</v>
      </c>
      <c r="B7" s="72"/>
      <c r="C7" s="72"/>
      <c r="D7" s="72"/>
      <c r="E7" s="72"/>
      <c r="F7" s="37"/>
      <c r="G7" s="232" t="str">
        <f>'Matriks Asesmen'!A7</f>
        <v>Tugas 1</v>
      </c>
      <c r="H7" s="72"/>
      <c r="I7" s="72"/>
      <c r="J7" s="37"/>
      <c r="K7" s="255" t="str">
        <f>'Matriks Asesmen'!E7</f>
        <v/>
      </c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</row>
    <row r="8" ht="12.75" customHeight="1">
      <c r="A8" s="259" t="s">
        <v>210</v>
      </c>
      <c r="B8" s="76"/>
      <c r="C8" s="76"/>
      <c r="D8" s="76"/>
      <c r="E8" s="76"/>
      <c r="F8" s="77"/>
      <c r="G8" s="260" t="str">
        <f>'Matriks Asesmen'!A8</f>
        <v>Tugas 2</v>
      </c>
      <c r="H8" s="76"/>
      <c r="I8" s="76"/>
      <c r="J8" s="77"/>
      <c r="K8" s="261" t="str">
        <f>'Matriks Asesmen'!E8</f>
        <v/>
      </c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</row>
    <row r="9" ht="12.75" customHeight="1">
      <c r="A9" s="230" t="s">
        <v>211</v>
      </c>
      <c r="B9" s="72"/>
      <c r="C9" s="72"/>
      <c r="D9" s="72"/>
      <c r="E9" s="72"/>
      <c r="F9" s="37"/>
      <c r="G9" s="260" t="str">
        <f>'Matriks Asesmen'!A9</f>
        <v>Tugas 3</v>
      </c>
      <c r="H9" s="76"/>
      <c r="I9" s="76"/>
      <c r="J9" s="77"/>
      <c r="K9" s="261" t="str">
        <f>'Matriks Asesmen'!E9</f>
        <v/>
      </c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</row>
    <row r="10" ht="12.75" customHeight="1">
      <c r="A10" s="230" t="s">
        <v>212</v>
      </c>
      <c r="B10" s="72"/>
      <c r="C10" s="72"/>
      <c r="D10" s="72"/>
      <c r="E10" s="72"/>
      <c r="F10" s="37"/>
      <c r="G10" s="260" t="str">
        <f>'Matriks Asesmen'!A10</f>
        <v>Tugas 4</v>
      </c>
      <c r="H10" s="76"/>
      <c r="I10" s="76"/>
      <c r="J10" s="77"/>
      <c r="K10" s="261" t="str">
        <f>'Matriks Asesmen'!E10</f>
        <v/>
      </c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</row>
    <row r="11" ht="12.75" customHeight="1">
      <c r="A11" s="230" t="s">
        <v>213</v>
      </c>
      <c r="B11" s="72"/>
      <c r="C11" s="72"/>
      <c r="D11" s="72"/>
      <c r="E11" s="72"/>
      <c r="F11" s="37"/>
      <c r="G11" s="260" t="str">
        <f>'Matriks Asesmen'!A11</f>
        <v>(bentuk penilaian lainnya)</v>
      </c>
      <c r="H11" s="76"/>
      <c r="I11" s="76"/>
      <c r="J11" s="77"/>
      <c r="K11" s="261" t="str">
        <f>'Matriks Asesmen'!E11</f>
        <v/>
      </c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  <c r="AB11" s="228"/>
    </row>
    <row r="12" ht="12.75" customHeight="1">
      <c r="A12" s="233" t="s">
        <v>214</v>
      </c>
      <c r="B12" s="76"/>
      <c r="C12" s="76"/>
      <c r="D12" s="76"/>
      <c r="E12" s="76"/>
      <c r="F12" s="77"/>
      <c r="G12" s="260" t="str">
        <f>'Matriks Asesmen'!A12</f>
        <v>(bentuk penilaian lainnya)</v>
      </c>
      <c r="H12" s="76"/>
      <c r="I12" s="76"/>
      <c r="J12" s="77"/>
      <c r="K12" s="261" t="str">
        <f>'Matriks Asesmen'!E12</f>
        <v/>
      </c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</row>
    <row r="13" ht="12.75" customHeight="1">
      <c r="A13" s="234" t="s">
        <v>215</v>
      </c>
      <c r="B13" s="72"/>
      <c r="C13" s="72"/>
      <c r="D13" s="72"/>
      <c r="E13" s="72"/>
      <c r="F13" s="37"/>
      <c r="G13" s="232" t="str">
        <f>'Matriks Asesmen'!A13</f>
        <v>(bentuk penilaian lainnya)</v>
      </c>
      <c r="H13" s="72"/>
      <c r="I13" s="72"/>
      <c r="J13" s="37"/>
      <c r="K13" s="255" t="str">
        <f>'Matriks Asesmen'!E13</f>
        <v/>
      </c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</row>
    <row r="14" ht="12.75" customHeight="1">
      <c r="A14" s="262"/>
      <c r="B14" s="171"/>
      <c r="C14" s="171"/>
      <c r="D14" s="171"/>
      <c r="E14" s="171"/>
      <c r="F14" s="171"/>
      <c r="G14" s="263"/>
      <c r="H14" s="171"/>
      <c r="I14" s="171"/>
      <c r="J14" s="171"/>
      <c r="K14" s="264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</row>
    <row r="15" ht="12.75" customHeight="1">
      <c r="A15" s="265"/>
      <c r="B15" s="266"/>
      <c r="C15" s="266"/>
      <c r="D15" s="266"/>
      <c r="E15" s="266"/>
      <c r="F15" s="266"/>
      <c r="G15" s="266"/>
      <c r="H15" s="266"/>
      <c r="I15" s="266"/>
      <c r="J15" s="266"/>
      <c r="K15" s="267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</row>
    <row r="16" ht="20.25" customHeight="1">
      <c r="A16" s="268" t="str">
        <f>"ASESMEN CAPAIAN PEMBELAJARAN "&amp;'Matriks Asesmen'!E2</f>
        <v>ASESMEN CAPAIAN PEMBELAJARAN CPMK D</v>
      </c>
      <c r="B16" s="269"/>
      <c r="C16" s="269"/>
      <c r="D16" s="269"/>
      <c r="E16" s="269"/>
      <c r="F16" s="269"/>
      <c r="G16" s="269"/>
      <c r="H16" s="269"/>
      <c r="I16" s="269"/>
      <c r="J16" s="269"/>
      <c r="K16" s="270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</row>
    <row r="17" ht="12.75" customHeight="1">
      <c r="A17" s="236" t="s">
        <v>82</v>
      </c>
      <c r="B17" s="236" t="s">
        <v>83</v>
      </c>
      <c r="C17" s="236" t="s">
        <v>84</v>
      </c>
      <c r="D17" s="237" t="str">
        <f>'7.Rekap Nilai'!D10</f>
        <v>Jumlah Minimal Presensi</v>
      </c>
      <c r="E17" s="237" t="str">
        <f>'7.Rekap Nilai'!E10</f>
        <v>UTS</v>
      </c>
      <c r="F17" s="237" t="str">
        <f>'7.Rekap Nilai'!F10</f>
        <v>UAS</v>
      </c>
      <c r="G17" s="237" t="str">
        <f>'7.Rekap Nilai'!G10</f>
        <v>Keaktifan</v>
      </c>
      <c r="H17" s="237" t="str">
        <f>'7.Rekap Nilai'!H10</f>
        <v>Tugas 1</v>
      </c>
      <c r="I17" s="237" t="str">
        <f>'7.Rekap Nilai'!I10</f>
        <v>Tugas 2</v>
      </c>
      <c r="J17" s="238" t="s">
        <v>216</v>
      </c>
      <c r="K17" s="238" t="s">
        <v>217</v>
      </c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</row>
    <row r="18" ht="12.75" customHeight="1">
      <c r="A18" s="239">
        <v>1.0</v>
      </c>
      <c r="B18" s="240" t="str">
        <f>'Master Data'!B21</f>
        <v/>
      </c>
      <c r="C18" s="240" t="str">
        <f>'Master Data'!C21</f>
        <v/>
      </c>
      <c r="D18" s="242" t="str">
        <f>'7.Rekap Nilai'!D12</f>
        <v>TIDAK BISA UAS</v>
      </c>
      <c r="E18" s="242">
        <f>'7.Rekap Nilai'!E12</f>
        <v>48.3</v>
      </c>
      <c r="F18" s="242">
        <f>'7.Rekap Nilai'!F12</f>
        <v>70</v>
      </c>
      <c r="G18" s="242">
        <f>'7.Rekap Nilai'!G12</f>
        <v>40</v>
      </c>
      <c r="H18" s="242">
        <f>'7.Rekap Nilai'!H12</f>
        <v>75</v>
      </c>
      <c r="I18" s="242">
        <f>'7.Rekap Nilai'!I12</f>
        <v>85</v>
      </c>
      <c r="J18" s="242" t="str">
        <f t="shared" ref="J18:J49" si="1">(E18*$K$4+F18*$K$5+IF(D18="OK",G18*$K$7,0)+H18*$K$6+I18*$K$8)/$K$3</f>
        <v>#DIV/0!</v>
      </c>
      <c r="K18" s="239" t="str">
        <f t="shared" ref="K18:K49" si="2">IF(J18&gt;=55,"LULUS ","TIDAK LULUS ")</f>
        <v>#DIV/0!</v>
      </c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</row>
    <row r="19" ht="12.75" customHeight="1">
      <c r="A19" s="239">
        <v>2.0</v>
      </c>
      <c r="B19" s="240" t="str">
        <f>'Master Data'!B22</f>
        <v/>
      </c>
      <c r="C19" s="240" t="str">
        <f>'Master Data'!C22</f>
        <v/>
      </c>
      <c r="D19" s="242" t="str">
        <f>'7.Rekap Nilai'!D13</f>
        <v>OK</v>
      </c>
      <c r="E19" s="242">
        <f>'7.Rekap Nilai'!E13</f>
        <v>80</v>
      </c>
      <c r="F19" s="242">
        <f>'7.Rekap Nilai'!F13</f>
        <v>75</v>
      </c>
      <c r="G19" s="242">
        <f>'7.Rekap Nilai'!G13</f>
        <v>55</v>
      </c>
      <c r="H19" s="242">
        <f>'7.Rekap Nilai'!H13</f>
        <v>80</v>
      </c>
      <c r="I19" s="242">
        <f>'7.Rekap Nilai'!I13</f>
        <v>87</v>
      </c>
      <c r="J19" s="242" t="str">
        <f t="shared" si="1"/>
        <v>#DIV/0!</v>
      </c>
      <c r="K19" s="239" t="str">
        <f t="shared" si="2"/>
        <v>#DIV/0!</v>
      </c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</row>
    <row r="20" ht="12.75" customHeight="1">
      <c r="A20" s="239">
        <v>3.0</v>
      </c>
      <c r="B20" s="240" t="str">
        <f>'Master Data'!B23</f>
        <v/>
      </c>
      <c r="C20" s="240" t="str">
        <f>'Master Data'!C23</f>
        <v/>
      </c>
      <c r="D20" s="242" t="str">
        <f>'7.Rekap Nilai'!D14</f>
        <v>OK</v>
      </c>
      <c r="E20" s="242">
        <f>'7.Rekap Nilai'!E14</f>
        <v>56.3</v>
      </c>
      <c r="F20" s="242">
        <f>'7.Rekap Nilai'!F14</f>
        <v>46</v>
      </c>
      <c r="G20" s="242">
        <f>'7.Rekap Nilai'!G14</f>
        <v>47</v>
      </c>
      <c r="H20" s="242">
        <f>'7.Rekap Nilai'!H14</f>
        <v>80</v>
      </c>
      <c r="I20" s="242">
        <f>'7.Rekap Nilai'!I14</f>
        <v>85</v>
      </c>
      <c r="J20" s="242" t="str">
        <f t="shared" si="1"/>
        <v>#DIV/0!</v>
      </c>
      <c r="K20" s="239" t="str">
        <f t="shared" si="2"/>
        <v>#DIV/0!</v>
      </c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</row>
    <row r="21" ht="12.75" customHeight="1">
      <c r="A21" s="239">
        <v>4.0</v>
      </c>
      <c r="B21" s="240" t="str">
        <f>'Master Data'!B24</f>
        <v/>
      </c>
      <c r="C21" s="240" t="str">
        <f>'Master Data'!C24</f>
        <v/>
      </c>
      <c r="D21" s="242" t="str">
        <f>'7.Rekap Nilai'!D15</f>
        <v>OK</v>
      </c>
      <c r="E21" s="242">
        <f>'7.Rekap Nilai'!E15</f>
        <v>75</v>
      </c>
      <c r="F21" s="242">
        <f>'7.Rekap Nilai'!F15</f>
        <v>75</v>
      </c>
      <c r="G21" s="242">
        <f>'7.Rekap Nilai'!G15</f>
        <v>60</v>
      </c>
      <c r="H21" s="242">
        <f>'7.Rekap Nilai'!H15</f>
        <v>80</v>
      </c>
      <c r="I21" s="242">
        <f>'7.Rekap Nilai'!I15</f>
        <v>85</v>
      </c>
      <c r="J21" s="242" t="str">
        <f t="shared" si="1"/>
        <v>#DIV/0!</v>
      </c>
      <c r="K21" s="239" t="str">
        <f t="shared" si="2"/>
        <v>#DIV/0!</v>
      </c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</row>
    <row r="22" ht="12.75" customHeight="1">
      <c r="A22" s="239">
        <v>5.0</v>
      </c>
      <c r="B22" s="240" t="str">
        <f>'Master Data'!B25</f>
        <v/>
      </c>
      <c r="C22" s="240" t="str">
        <f>'Master Data'!C25</f>
        <v/>
      </c>
      <c r="D22" s="242" t="str">
        <f>'7.Rekap Nilai'!D16</f>
        <v>OK</v>
      </c>
      <c r="E22" s="242">
        <f>'7.Rekap Nilai'!E16</f>
        <v>82.6</v>
      </c>
      <c r="F22" s="242">
        <f>'7.Rekap Nilai'!F16</f>
        <v>80</v>
      </c>
      <c r="G22" s="242">
        <f>'7.Rekap Nilai'!G16</f>
        <v>52</v>
      </c>
      <c r="H22" s="242">
        <f>'7.Rekap Nilai'!H16</f>
        <v>80</v>
      </c>
      <c r="I22" s="242">
        <f>'7.Rekap Nilai'!I16</f>
        <v>90</v>
      </c>
      <c r="J22" s="242" t="str">
        <f t="shared" si="1"/>
        <v>#DIV/0!</v>
      </c>
      <c r="K22" s="239" t="str">
        <f t="shared" si="2"/>
        <v>#DIV/0!</v>
      </c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</row>
    <row r="23" ht="12.75" customHeight="1">
      <c r="A23" s="239">
        <v>6.0</v>
      </c>
      <c r="B23" s="240" t="str">
        <f>'Master Data'!B26</f>
        <v/>
      </c>
      <c r="C23" s="240" t="str">
        <f>'Master Data'!C26</f>
        <v/>
      </c>
      <c r="D23" s="242" t="str">
        <f>'7.Rekap Nilai'!D17</f>
        <v>OK</v>
      </c>
      <c r="E23" s="242">
        <f>'7.Rekap Nilai'!E17</f>
        <v>75</v>
      </c>
      <c r="F23" s="242">
        <f>'7.Rekap Nilai'!F17</f>
        <v>75</v>
      </c>
      <c r="G23" s="242">
        <f>'7.Rekap Nilai'!G17</f>
        <v>65</v>
      </c>
      <c r="H23" s="242">
        <f>'7.Rekap Nilai'!H17</f>
        <v>80</v>
      </c>
      <c r="I23" s="242">
        <f>'7.Rekap Nilai'!I17</f>
        <v>85</v>
      </c>
      <c r="J23" s="242" t="str">
        <f t="shared" si="1"/>
        <v>#DIV/0!</v>
      </c>
      <c r="K23" s="239" t="str">
        <f t="shared" si="2"/>
        <v>#DIV/0!</v>
      </c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</row>
    <row r="24" ht="12.75" customHeight="1">
      <c r="A24" s="239">
        <v>7.0</v>
      </c>
      <c r="B24" s="240" t="str">
        <f>'Master Data'!B27</f>
        <v/>
      </c>
      <c r="C24" s="240" t="str">
        <f>'Master Data'!C27</f>
        <v/>
      </c>
      <c r="D24" s="242" t="str">
        <f>'7.Rekap Nilai'!D18</f>
        <v>OK</v>
      </c>
      <c r="E24" s="242">
        <f>'7.Rekap Nilai'!E18</f>
        <v>56.6</v>
      </c>
      <c r="F24" s="242">
        <f>'7.Rekap Nilai'!F18</f>
        <v>80</v>
      </c>
      <c r="G24" s="242">
        <f>'7.Rekap Nilai'!G18</f>
        <v>55</v>
      </c>
      <c r="H24" s="242">
        <f>'7.Rekap Nilai'!H18</f>
        <v>80</v>
      </c>
      <c r="I24" s="242">
        <f>'7.Rekap Nilai'!I18</f>
        <v>87</v>
      </c>
      <c r="J24" s="242" t="str">
        <f t="shared" si="1"/>
        <v>#DIV/0!</v>
      </c>
      <c r="K24" s="239" t="str">
        <f t="shared" si="2"/>
        <v>#DIV/0!</v>
      </c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</row>
    <row r="25" ht="12.75" customHeight="1">
      <c r="A25" s="239">
        <v>8.0</v>
      </c>
      <c r="B25" s="240" t="str">
        <f>'Master Data'!B28</f>
        <v/>
      </c>
      <c r="C25" s="240" t="str">
        <f>'Master Data'!C28</f>
        <v/>
      </c>
      <c r="D25" s="242" t="str">
        <f>'7.Rekap Nilai'!D19</f>
        <v>OK</v>
      </c>
      <c r="E25" s="242">
        <f>'7.Rekap Nilai'!E19</f>
        <v>83.3</v>
      </c>
      <c r="F25" s="242">
        <f>'7.Rekap Nilai'!F19</f>
        <v>75</v>
      </c>
      <c r="G25" s="242">
        <f>'7.Rekap Nilai'!G19</f>
        <v>40</v>
      </c>
      <c r="H25" s="242">
        <f>'7.Rekap Nilai'!H19</f>
        <v>80</v>
      </c>
      <c r="I25" s="242">
        <f>'7.Rekap Nilai'!I19</f>
        <v>85</v>
      </c>
      <c r="J25" s="242" t="str">
        <f t="shared" si="1"/>
        <v>#DIV/0!</v>
      </c>
      <c r="K25" s="239" t="str">
        <f t="shared" si="2"/>
        <v>#DIV/0!</v>
      </c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</row>
    <row r="26" ht="12.75" customHeight="1">
      <c r="A26" s="239">
        <v>9.0</v>
      </c>
      <c r="B26" s="240" t="str">
        <f>'Master Data'!B29</f>
        <v/>
      </c>
      <c r="C26" s="240" t="str">
        <f>'Master Data'!C29</f>
        <v/>
      </c>
      <c r="D26" s="242" t="str">
        <f>'7.Rekap Nilai'!D20</f>
        <v>OK</v>
      </c>
      <c r="E26" s="242">
        <f>'7.Rekap Nilai'!E20</f>
        <v>75</v>
      </c>
      <c r="F26" s="242">
        <f>'7.Rekap Nilai'!F20</f>
        <v>57</v>
      </c>
      <c r="G26" s="242">
        <f>'7.Rekap Nilai'!G20</f>
        <v>75</v>
      </c>
      <c r="H26" s="242">
        <f>'7.Rekap Nilai'!H20</f>
        <v>80</v>
      </c>
      <c r="I26" s="242">
        <f>'7.Rekap Nilai'!I20</f>
        <v>85</v>
      </c>
      <c r="J26" s="242" t="str">
        <f t="shared" si="1"/>
        <v>#DIV/0!</v>
      </c>
      <c r="K26" s="239" t="str">
        <f t="shared" si="2"/>
        <v>#DIV/0!</v>
      </c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</row>
    <row r="27" ht="12.75" customHeight="1">
      <c r="A27" s="239">
        <v>10.0</v>
      </c>
      <c r="B27" s="240" t="str">
        <f>'Master Data'!B30</f>
        <v/>
      </c>
      <c r="C27" s="240" t="str">
        <f>'Master Data'!C30</f>
        <v/>
      </c>
      <c r="D27" s="242" t="str">
        <f>'7.Rekap Nilai'!D21</f>
        <v>OK</v>
      </c>
      <c r="E27" s="242">
        <f>'7.Rekap Nilai'!E21</f>
        <v>80</v>
      </c>
      <c r="F27" s="242">
        <f>'7.Rekap Nilai'!F21</f>
        <v>70</v>
      </c>
      <c r="G27" s="242">
        <f>'7.Rekap Nilai'!G21</f>
        <v>58</v>
      </c>
      <c r="H27" s="242">
        <f>'7.Rekap Nilai'!H21</f>
        <v>80</v>
      </c>
      <c r="I27" s="242">
        <f>'7.Rekap Nilai'!I21</f>
        <v>87</v>
      </c>
      <c r="J27" s="242" t="str">
        <f t="shared" si="1"/>
        <v>#DIV/0!</v>
      </c>
      <c r="K27" s="239" t="str">
        <f t="shared" si="2"/>
        <v>#DIV/0!</v>
      </c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</row>
    <row r="28" ht="12.75" customHeight="1">
      <c r="A28" s="239">
        <v>11.0</v>
      </c>
      <c r="B28" s="240" t="str">
        <f>'Master Data'!B31</f>
        <v/>
      </c>
      <c r="C28" s="240" t="str">
        <f>'Master Data'!C31</f>
        <v/>
      </c>
      <c r="D28" s="242" t="str">
        <f>'7.Rekap Nilai'!D22</f>
        <v>OK</v>
      </c>
      <c r="E28" s="242">
        <f>'7.Rekap Nilai'!E22</f>
        <v>83.3</v>
      </c>
      <c r="F28" s="242">
        <f>'7.Rekap Nilai'!F22</f>
        <v>80</v>
      </c>
      <c r="G28" s="242">
        <f>'7.Rekap Nilai'!G22</f>
        <v>95</v>
      </c>
      <c r="H28" s="242">
        <f>'7.Rekap Nilai'!H22</f>
        <v>80</v>
      </c>
      <c r="I28" s="242">
        <f>'7.Rekap Nilai'!I22</f>
        <v>90</v>
      </c>
      <c r="J28" s="242" t="str">
        <f t="shared" si="1"/>
        <v>#DIV/0!</v>
      </c>
      <c r="K28" s="239" t="str">
        <f t="shared" si="2"/>
        <v>#DIV/0!</v>
      </c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</row>
    <row r="29" ht="12.75" customHeight="1">
      <c r="A29" s="239">
        <v>12.0</v>
      </c>
      <c r="B29" s="240" t="str">
        <f>'Master Data'!B32</f>
        <v/>
      </c>
      <c r="C29" s="240" t="str">
        <f>'Master Data'!C32</f>
        <v/>
      </c>
      <c r="D29" s="242" t="str">
        <f>'7.Rekap Nilai'!D23</f>
        <v>OK</v>
      </c>
      <c r="E29" s="242">
        <f>'7.Rekap Nilai'!E23</f>
        <v>80</v>
      </c>
      <c r="F29" s="242">
        <f>'7.Rekap Nilai'!F23</f>
        <v>75</v>
      </c>
      <c r="G29" s="242">
        <f>'7.Rekap Nilai'!G23</f>
        <v>30</v>
      </c>
      <c r="H29" s="242">
        <f>'7.Rekap Nilai'!H23</f>
        <v>80</v>
      </c>
      <c r="I29" s="242">
        <f>'7.Rekap Nilai'!I23</f>
        <v>85</v>
      </c>
      <c r="J29" s="242" t="str">
        <f t="shared" si="1"/>
        <v>#DIV/0!</v>
      </c>
      <c r="K29" s="239" t="str">
        <f t="shared" si="2"/>
        <v>#DIV/0!</v>
      </c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</row>
    <row r="30" ht="12.75" customHeight="1">
      <c r="A30" s="239">
        <v>13.0</v>
      </c>
      <c r="B30" s="240" t="str">
        <f>'Master Data'!B33</f>
        <v/>
      </c>
      <c r="C30" s="240" t="str">
        <f>'Master Data'!C33</f>
        <v/>
      </c>
      <c r="D30" s="242" t="str">
        <f>'7.Rekap Nilai'!D24</f>
        <v>OK</v>
      </c>
      <c r="E30" s="242">
        <f>'7.Rekap Nilai'!E24</f>
        <v>58.3</v>
      </c>
      <c r="F30" s="242">
        <f>'7.Rekap Nilai'!F24</f>
        <v>80</v>
      </c>
      <c r="G30" s="242">
        <f>'7.Rekap Nilai'!G24</f>
        <v>63</v>
      </c>
      <c r="H30" s="242">
        <f>'7.Rekap Nilai'!H24</f>
        <v>80</v>
      </c>
      <c r="I30" s="242">
        <f>'7.Rekap Nilai'!I24</f>
        <v>87</v>
      </c>
      <c r="J30" s="242" t="str">
        <f t="shared" si="1"/>
        <v>#DIV/0!</v>
      </c>
      <c r="K30" s="239" t="str">
        <f t="shared" si="2"/>
        <v>#DIV/0!</v>
      </c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</row>
    <row r="31" ht="12.75" customHeight="1">
      <c r="A31" s="239">
        <v>14.0</v>
      </c>
      <c r="B31" s="240" t="str">
        <f>'Master Data'!B34</f>
        <v/>
      </c>
      <c r="C31" s="240" t="str">
        <f>'Master Data'!C34</f>
        <v/>
      </c>
      <c r="D31" s="242" t="str">
        <f>'7.Rekap Nilai'!D25</f>
        <v>OK</v>
      </c>
      <c r="E31" s="242">
        <f>'7.Rekap Nilai'!E25</f>
        <v>81.6</v>
      </c>
      <c r="F31" s="242">
        <f>'7.Rekap Nilai'!F25</f>
        <v>80</v>
      </c>
      <c r="G31" s="242">
        <f>'7.Rekap Nilai'!G25</f>
        <v>40</v>
      </c>
      <c r="H31" s="242">
        <f>'7.Rekap Nilai'!H25</f>
        <v>80</v>
      </c>
      <c r="I31" s="242">
        <f>'7.Rekap Nilai'!I25</f>
        <v>85</v>
      </c>
      <c r="J31" s="242" t="str">
        <f t="shared" si="1"/>
        <v>#DIV/0!</v>
      </c>
      <c r="K31" s="239" t="str">
        <f t="shared" si="2"/>
        <v>#DIV/0!</v>
      </c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</row>
    <row r="32" ht="12.75" customHeight="1">
      <c r="A32" s="239">
        <v>15.0</v>
      </c>
      <c r="B32" s="240" t="str">
        <f>'Master Data'!B35</f>
        <v/>
      </c>
      <c r="C32" s="240" t="str">
        <f>'Master Data'!C35</f>
        <v/>
      </c>
      <c r="D32" s="242" t="str">
        <f>'7.Rekap Nilai'!D26</f>
        <v>OK</v>
      </c>
      <c r="E32" s="242">
        <f>'7.Rekap Nilai'!E26</f>
        <v>81.6</v>
      </c>
      <c r="F32" s="242">
        <f>'7.Rekap Nilai'!F26</f>
        <v>75</v>
      </c>
      <c r="G32" s="242">
        <f>'7.Rekap Nilai'!G26</f>
        <v>45</v>
      </c>
      <c r="H32" s="242">
        <f>'7.Rekap Nilai'!H26</f>
        <v>80</v>
      </c>
      <c r="I32" s="242">
        <f>'7.Rekap Nilai'!I26</f>
        <v>85</v>
      </c>
      <c r="J32" s="242" t="str">
        <f t="shared" si="1"/>
        <v>#DIV/0!</v>
      </c>
      <c r="K32" s="239" t="str">
        <f t="shared" si="2"/>
        <v>#DIV/0!</v>
      </c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</row>
    <row r="33" ht="12.75" customHeight="1">
      <c r="A33" s="239">
        <v>16.0</v>
      </c>
      <c r="B33" s="240" t="str">
        <f>'Master Data'!B36</f>
        <v/>
      </c>
      <c r="C33" s="240" t="str">
        <f>'Master Data'!C36</f>
        <v/>
      </c>
      <c r="D33" s="242" t="str">
        <f>'7.Rekap Nilai'!D27</f>
        <v>OK</v>
      </c>
      <c r="E33" s="242">
        <f>'7.Rekap Nilai'!E27</f>
        <v>76.6</v>
      </c>
      <c r="F33" s="242">
        <f>'7.Rekap Nilai'!F27</f>
        <v>75</v>
      </c>
      <c r="G33" s="242">
        <f>'7.Rekap Nilai'!G27</f>
        <v>45</v>
      </c>
      <c r="H33" s="242">
        <f>'7.Rekap Nilai'!H27</f>
        <v>80</v>
      </c>
      <c r="I33" s="242">
        <f>'7.Rekap Nilai'!I27</f>
        <v>85</v>
      </c>
      <c r="J33" s="242" t="str">
        <f t="shared" si="1"/>
        <v>#DIV/0!</v>
      </c>
      <c r="K33" s="239" t="str">
        <f t="shared" si="2"/>
        <v>#DIV/0!</v>
      </c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</row>
    <row r="34" ht="12.75" customHeight="1">
      <c r="A34" s="239">
        <v>17.0</v>
      </c>
      <c r="B34" s="240" t="str">
        <f>'Master Data'!B37</f>
        <v/>
      </c>
      <c r="C34" s="240" t="str">
        <f>'Master Data'!C37</f>
        <v/>
      </c>
      <c r="D34" s="242" t="str">
        <f>'7.Rekap Nilai'!D28</f>
        <v>OK</v>
      </c>
      <c r="E34" s="242">
        <f>'7.Rekap Nilai'!E28</f>
        <v>83</v>
      </c>
      <c r="F34" s="242">
        <f>'7.Rekap Nilai'!F28</f>
        <v>75</v>
      </c>
      <c r="G34" s="242">
        <f>'7.Rekap Nilai'!G28</f>
        <v>50</v>
      </c>
      <c r="H34" s="242">
        <f>'7.Rekap Nilai'!H28</f>
        <v>80</v>
      </c>
      <c r="I34" s="242">
        <f>'7.Rekap Nilai'!I28</f>
        <v>90</v>
      </c>
      <c r="J34" s="242" t="str">
        <f t="shared" si="1"/>
        <v>#DIV/0!</v>
      </c>
      <c r="K34" s="239" t="str">
        <f t="shared" si="2"/>
        <v>#DIV/0!</v>
      </c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</row>
    <row r="35" ht="12.75" customHeight="1">
      <c r="A35" s="239">
        <v>18.0</v>
      </c>
      <c r="B35" s="240" t="str">
        <f>'Master Data'!B38</f>
        <v/>
      </c>
      <c r="C35" s="240" t="str">
        <f>'Master Data'!C38</f>
        <v/>
      </c>
      <c r="D35" s="242" t="str">
        <f>'7.Rekap Nilai'!D29</f>
        <v>OK</v>
      </c>
      <c r="E35" s="242">
        <f>'7.Rekap Nilai'!E29</f>
        <v>80</v>
      </c>
      <c r="F35" s="242">
        <f>'7.Rekap Nilai'!F29</f>
        <v>80</v>
      </c>
      <c r="G35" s="242">
        <f>'7.Rekap Nilai'!G29</f>
        <v>58</v>
      </c>
      <c r="H35" s="242">
        <f>'7.Rekap Nilai'!H29</f>
        <v>80</v>
      </c>
      <c r="I35" s="242">
        <f>'7.Rekap Nilai'!I29</f>
        <v>90</v>
      </c>
      <c r="J35" s="242" t="str">
        <f t="shared" si="1"/>
        <v>#DIV/0!</v>
      </c>
      <c r="K35" s="239" t="str">
        <f t="shared" si="2"/>
        <v>#DIV/0!</v>
      </c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</row>
    <row r="36" ht="12.75" customHeight="1">
      <c r="A36" s="239">
        <v>19.0</v>
      </c>
      <c r="B36" s="240" t="str">
        <f>'Master Data'!B39</f>
        <v/>
      </c>
      <c r="C36" s="240" t="str">
        <f>'Master Data'!C39</f>
        <v/>
      </c>
      <c r="D36" s="242" t="str">
        <f>'7.Rekap Nilai'!D30</f>
        <v>OK</v>
      </c>
      <c r="E36" s="242">
        <f>'7.Rekap Nilai'!E30</f>
        <v>81.7</v>
      </c>
      <c r="F36" s="242">
        <f>'7.Rekap Nilai'!F30</f>
        <v>90</v>
      </c>
      <c r="G36" s="242">
        <f>'7.Rekap Nilai'!G30</f>
        <v>75</v>
      </c>
      <c r="H36" s="242">
        <f>'7.Rekap Nilai'!H30</f>
        <v>80</v>
      </c>
      <c r="I36" s="242">
        <f>'7.Rekap Nilai'!I30</f>
        <v>90</v>
      </c>
      <c r="J36" s="242" t="str">
        <f t="shared" si="1"/>
        <v>#DIV/0!</v>
      </c>
      <c r="K36" s="239" t="str">
        <f t="shared" si="2"/>
        <v>#DIV/0!</v>
      </c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</row>
    <row r="37" ht="12.75" customHeight="1">
      <c r="A37" s="239">
        <v>20.0</v>
      </c>
      <c r="B37" s="240" t="str">
        <f>'Master Data'!B40</f>
        <v/>
      </c>
      <c r="C37" s="240" t="str">
        <f>'Master Data'!C40</f>
        <v/>
      </c>
      <c r="D37" s="242" t="str">
        <f>'7.Rekap Nilai'!D31</f>
        <v>TIDAK BISA UAS</v>
      </c>
      <c r="E37" s="242">
        <f>'7.Rekap Nilai'!E31</f>
        <v>0</v>
      </c>
      <c r="F37" s="242">
        <f>'7.Rekap Nilai'!F31</f>
        <v>0</v>
      </c>
      <c r="G37" s="242">
        <f>'7.Rekap Nilai'!G31</f>
        <v>0</v>
      </c>
      <c r="H37" s="242">
        <f>'7.Rekap Nilai'!H31</f>
        <v>0</v>
      </c>
      <c r="I37" s="242">
        <f>'7.Rekap Nilai'!I31</f>
        <v>0</v>
      </c>
      <c r="J37" s="242" t="str">
        <f t="shared" si="1"/>
        <v>#DIV/0!</v>
      </c>
      <c r="K37" s="244" t="str">
        <f t="shared" si="2"/>
        <v>#DIV/0!</v>
      </c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</row>
    <row r="38" ht="12.75" customHeight="1">
      <c r="A38" s="239">
        <v>21.0</v>
      </c>
      <c r="B38" s="240" t="str">
        <f>'Master Data'!B41</f>
        <v/>
      </c>
      <c r="C38" s="240" t="str">
        <f>'Master Data'!C41</f>
        <v/>
      </c>
      <c r="D38" s="242" t="str">
        <f>'7.Rekap Nilai'!D32</f>
        <v>OK</v>
      </c>
      <c r="E38" s="242">
        <f>'7.Rekap Nilai'!E32</f>
        <v>76.6</v>
      </c>
      <c r="F38" s="242">
        <f>'7.Rekap Nilai'!F32</f>
        <v>80</v>
      </c>
      <c r="G38" s="242">
        <f>'7.Rekap Nilai'!G32</f>
        <v>70</v>
      </c>
      <c r="H38" s="242">
        <f>'7.Rekap Nilai'!H32</f>
        <v>80</v>
      </c>
      <c r="I38" s="242">
        <f>'7.Rekap Nilai'!I32</f>
        <v>85</v>
      </c>
      <c r="J38" s="242" t="str">
        <f t="shared" si="1"/>
        <v>#DIV/0!</v>
      </c>
      <c r="K38" s="239" t="str">
        <f t="shared" si="2"/>
        <v>#DIV/0!</v>
      </c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</row>
    <row r="39" ht="12.75" customHeight="1">
      <c r="A39" s="239">
        <v>22.0</v>
      </c>
      <c r="B39" s="240" t="str">
        <f>'Master Data'!B42</f>
        <v/>
      </c>
      <c r="C39" s="240" t="str">
        <f>'Master Data'!C42</f>
        <v/>
      </c>
      <c r="D39" s="242" t="str">
        <f>'7.Rekap Nilai'!D33</f>
        <v>OK</v>
      </c>
      <c r="E39" s="242">
        <f>'7.Rekap Nilai'!E33</f>
        <v>80</v>
      </c>
      <c r="F39" s="242">
        <f>'7.Rekap Nilai'!F33</f>
        <v>70</v>
      </c>
      <c r="G39" s="242">
        <f>'7.Rekap Nilai'!G33</f>
        <v>30</v>
      </c>
      <c r="H39" s="242">
        <f>'7.Rekap Nilai'!H33</f>
        <v>80</v>
      </c>
      <c r="I39" s="242">
        <f>'7.Rekap Nilai'!I33</f>
        <v>87</v>
      </c>
      <c r="J39" s="242" t="str">
        <f t="shared" si="1"/>
        <v>#DIV/0!</v>
      </c>
      <c r="K39" s="239" t="str">
        <f t="shared" si="2"/>
        <v>#DIV/0!</v>
      </c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</row>
    <row r="40" ht="12.75" customHeight="1">
      <c r="A40" s="239">
        <v>23.0</v>
      </c>
      <c r="B40" s="240" t="str">
        <f>'Master Data'!B43</f>
        <v/>
      </c>
      <c r="C40" s="240" t="str">
        <f>'Master Data'!C43</f>
        <v/>
      </c>
      <c r="D40" s="242" t="str">
        <f>'7.Rekap Nilai'!D34</f>
        <v>OK</v>
      </c>
      <c r="E40" s="242">
        <f>'7.Rekap Nilai'!E34</f>
        <v>88.7</v>
      </c>
      <c r="F40" s="242">
        <f>'7.Rekap Nilai'!F34</f>
        <v>80</v>
      </c>
      <c r="G40" s="242">
        <f>'7.Rekap Nilai'!G34</f>
        <v>58</v>
      </c>
      <c r="H40" s="242">
        <f>'7.Rekap Nilai'!H34</f>
        <v>80</v>
      </c>
      <c r="I40" s="242">
        <f>'7.Rekap Nilai'!I34</f>
        <v>85</v>
      </c>
      <c r="J40" s="242" t="str">
        <f t="shared" si="1"/>
        <v>#DIV/0!</v>
      </c>
      <c r="K40" s="239" t="str">
        <f t="shared" si="2"/>
        <v>#DIV/0!</v>
      </c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</row>
    <row r="41" ht="12.75" customHeight="1">
      <c r="A41" s="239">
        <v>24.0</v>
      </c>
      <c r="B41" s="240" t="str">
        <f>'Master Data'!B44</f>
        <v/>
      </c>
      <c r="C41" s="240" t="str">
        <f>'Master Data'!C44</f>
        <v/>
      </c>
      <c r="D41" s="242" t="str">
        <f>'7.Rekap Nilai'!D35</f>
        <v>OK</v>
      </c>
      <c r="E41" s="242">
        <f>'7.Rekap Nilai'!E35</f>
        <v>78.3</v>
      </c>
      <c r="F41" s="242">
        <f>'7.Rekap Nilai'!F35</f>
        <v>80</v>
      </c>
      <c r="G41" s="242">
        <f>'7.Rekap Nilai'!G35</f>
        <v>40</v>
      </c>
      <c r="H41" s="242">
        <f>'7.Rekap Nilai'!H35</f>
        <v>80</v>
      </c>
      <c r="I41" s="242">
        <f>'7.Rekap Nilai'!I35</f>
        <v>90</v>
      </c>
      <c r="J41" s="242" t="str">
        <f t="shared" si="1"/>
        <v>#DIV/0!</v>
      </c>
      <c r="K41" s="239" t="str">
        <f t="shared" si="2"/>
        <v>#DIV/0!</v>
      </c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</row>
    <row r="42" ht="12.75" customHeight="1">
      <c r="A42" s="239">
        <v>25.0</v>
      </c>
      <c r="B42" s="240" t="str">
        <f>'Master Data'!B45</f>
        <v/>
      </c>
      <c r="C42" s="240" t="str">
        <f>'Master Data'!C45</f>
        <v/>
      </c>
      <c r="D42" s="242" t="str">
        <f>'7.Rekap Nilai'!D36</f>
        <v>OK</v>
      </c>
      <c r="E42" s="242">
        <f>'7.Rekap Nilai'!E36</f>
        <v>78.3</v>
      </c>
      <c r="F42" s="242">
        <f>'7.Rekap Nilai'!F36</f>
        <v>63</v>
      </c>
      <c r="G42" s="242">
        <f>'7.Rekap Nilai'!G36</f>
        <v>40</v>
      </c>
      <c r="H42" s="242">
        <f>'7.Rekap Nilai'!H36</f>
        <v>80</v>
      </c>
      <c r="I42" s="242">
        <f>'7.Rekap Nilai'!I36</f>
        <v>85</v>
      </c>
      <c r="J42" s="242" t="str">
        <f t="shared" si="1"/>
        <v>#DIV/0!</v>
      </c>
      <c r="K42" s="239" t="str">
        <f t="shared" si="2"/>
        <v>#DIV/0!</v>
      </c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</row>
    <row r="43" ht="12.75" customHeight="1">
      <c r="A43" s="239">
        <v>26.0</v>
      </c>
      <c r="B43" s="240" t="str">
        <f>'Master Data'!B46</f>
        <v/>
      </c>
      <c r="C43" s="240" t="str">
        <f>'Master Data'!C46</f>
        <v/>
      </c>
      <c r="D43" s="242" t="str">
        <f>'7.Rekap Nilai'!D37</f>
        <v>OK</v>
      </c>
      <c r="E43" s="242">
        <f>'7.Rekap Nilai'!E37</f>
        <v>85</v>
      </c>
      <c r="F43" s="242">
        <f>'7.Rekap Nilai'!F37</f>
        <v>80</v>
      </c>
      <c r="G43" s="242">
        <f>'7.Rekap Nilai'!G37</f>
        <v>75</v>
      </c>
      <c r="H43" s="242">
        <f>'7.Rekap Nilai'!H37</f>
        <v>80</v>
      </c>
      <c r="I43" s="242">
        <f>'7.Rekap Nilai'!I37</f>
        <v>90</v>
      </c>
      <c r="J43" s="242" t="str">
        <f t="shared" si="1"/>
        <v>#DIV/0!</v>
      </c>
      <c r="K43" s="239" t="str">
        <f t="shared" si="2"/>
        <v>#DIV/0!</v>
      </c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</row>
    <row r="44" ht="12.75" customHeight="1">
      <c r="A44" s="239">
        <v>27.0</v>
      </c>
      <c r="B44" s="240" t="str">
        <f>'Master Data'!B47</f>
        <v/>
      </c>
      <c r="C44" s="240" t="str">
        <f>'Master Data'!C47</f>
        <v/>
      </c>
      <c r="D44" s="242" t="str">
        <f>'7.Rekap Nilai'!D38</f>
        <v>OK</v>
      </c>
      <c r="E44" s="242">
        <f>'7.Rekap Nilai'!E38</f>
        <v>78.3</v>
      </c>
      <c r="F44" s="242">
        <f>'7.Rekap Nilai'!F38</f>
        <v>70</v>
      </c>
      <c r="G44" s="242">
        <f>'7.Rekap Nilai'!G38</f>
        <v>70</v>
      </c>
      <c r="H44" s="242">
        <f>'7.Rekap Nilai'!H38</f>
        <v>80</v>
      </c>
      <c r="I44" s="242">
        <f>'7.Rekap Nilai'!I38</f>
        <v>85</v>
      </c>
      <c r="J44" s="242" t="str">
        <f t="shared" si="1"/>
        <v>#DIV/0!</v>
      </c>
      <c r="K44" s="239" t="str">
        <f t="shared" si="2"/>
        <v>#DIV/0!</v>
      </c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</row>
    <row r="45" ht="12.75" customHeight="1">
      <c r="A45" s="239">
        <v>28.0</v>
      </c>
      <c r="B45" s="240" t="str">
        <f>'Master Data'!B48</f>
        <v/>
      </c>
      <c r="C45" s="240" t="str">
        <f>'Master Data'!C48</f>
        <v/>
      </c>
      <c r="D45" s="242" t="str">
        <f>'7.Rekap Nilai'!D39</f>
        <v>OK</v>
      </c>
      <c r="E45" s="242">
        <f>'7.Rekap Nilai'!E39</f>
        <v>82.7</v>
      </c>
      <c r="F45" s="242">
        <f>'7.Rekap Nilai'!F39</f>
        <v>70</v>
      </c>
      <c r="G45" s="242">
        <f>'7.Rekap Nilai'!G39</f>
        <v>65</v>
      </c>
      <c r="H45" s="242">
        <f>'7.Rekap Nilai'!H39</f>
        <v>80</v>
      </c>
      <c r="I45" s="242">
        <f>'7.Rekap Nilai'!I39</f>
        <v>87</v>
      </c>
      <c r="J45" s="242" t="str">
        <f t="shared" si="1"/>
        <v>#DIV/0!</v>
      </c>
      <c r="K45" s="239" t="str">
        <f t="shared" si="2"/>
        <v>#DIV/0!</v>
      </c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</row>
    <row r="46" ht="12.75" customHeight="1">
      <c r="A46" s="239">
        <v>29.0</v>
      </c>
      <c r="B46" s="240" t="str">
        <f>'Master Data'!B49</f>
        <v/>
      </c>
      <c r="C46" s="240" t="str">
        <f>'Master Data'!C49</f>
        <v/>
      </c>
      <c r="D46" s="242" t="str">
        <f>'7.Rekap Nilai'!D40</f>
        <v>OK</v>
      </c>
      <c r="E46" s="242">
        <f>'7.Rekap Nilai'!E40</f>
        <v>78.3</v>
      </c>
      <c r="F46" s="242">
        <f>'7.Rekap Nilai'!F40</f>
        <v>73</v>
      </c>
      <c r="G46" s="242">
        <f>'7.Rekap Nilai'!G40</f>
        <v>40</v>
      </c>
      <c r="H46" s="242">
        <f>'7.Rekap Nilai'!H40</f>
        <v>80</v>
      </c>
      <c r="I46" s="242">
        <f>'7.Rekap Nilai'!I40</f>
        <v>85</v>
      </c>
      <c r="J46" s="242" t="str">
        <f t="shared" si="1"/>
        <v>#DIV/0!</v>
      </c>
      <c r="K46" s="239" t="str">
        <f t="shared" si="2"/>
        <v>#DIV/0!</v>
      </c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</row>
    <row r="47" ht="12.75" customHeight="1">
      <c r="A47" s="239">
        <v>30.0</v>
      </c>
      <c r="B47" s="240" t="str">
        <f>'Master Data'!B50</f>
        <v/>
      </c>
      <c r="C47" s="240" t="str">
        <f>'Master Data'!C50</f>
        <v/>
      </c>
      <c r="D47" s="242" t="str">
        <f>'7.Rekap Nilai'!D41</f>
        <v>OK</v>
      </c>
      <c r="E47" s="242">
        <f>'7.Rekap Nilai'!E41</f>
        <v>80</v>
      </c>
      <c r="F47" s="242">
        <f>'7.Rekap Nilai'!F41</f>
        <v>75</v>
      </c>
      <c r="G47" s="242">
        <f>'7.Rekap Nilai'!G41</f>
        <v>75</v>
      </c>
      <c r="H47" s="242">
        <f>'7.Rekap Nilai'!H41</f>
        <v>80</v>
      </c>
      <c r="I47" s="242">
        <f>'7.Rekap Nilai'!I41</f>
        <v>90</v>
      </c>
      <c r="J47" s="242" t="str">
        <f t="shared" si="1"/>
        <v>#DIV/0!</v>
      </c>
      <c r="K47" s="239" t="str">
        <f t="shared" si="2"/>
        <v>#DIV/0!</v>
      </c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</row>
    <row r="48" ht="12.75" customHeight="1">
      <c r="A48" s="239">
        <v>31.0</v>
      </c>
      <c r="B48" s="240" t="str">
        <f>'Master Data'!B51</f>
        <v/>
      </c>
      <c r="C48" s="240" t="str">
        <f>'Master Data'!C51</f>
        <v/>
      </c>
      <c r="D48" s="242" t="str">
        <f>'7.Rekap Nilai'!D42</f>
        <v>TIDAK BISA UAS</v>
      </c>
      <c r="E48" s="242">
        <f>'7.Rekap Nilai'!E42</f>
        <v>50</v>
      </c>
      <c r="F48" s="242">
        <f>'7.Rekap Nilai'!F42</f>
        <v>0</v>
      </c>
      <c r="G48" s="242">
        <f>'7.Rekap Nilai'!G42</f>
        <v>0</v>
      </c>
      <c r="H48" s="242">
        <f>'7.Rekap Nilai'!H42</f>
        <v>80</v>
      </c>
      <c r="I48" s="242">
        <f>'7.Rekap Nilai'!I42</f>
        <v>0</v>
      </c>
      <c r="J48" s="242" t="str">
        <f t="shared" si="1"/>
        <v>#DIV/0!</v>
      </c>
      <c r="K48" s="244" t="str">
        <f t="shared" si="2"/>
        <v>#DIV/0!</v>
      </c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</row>
    <row r="49" ht="12.75" customHeight="1">
      <c r="A49" s="239">
        <v>32.0</v>
      </c>
      <c r="B49" s="240" t="str">
        <f>'Master Data'!B52</f>
        <v/>
      </c>
      <c r="C49" s="240" t="str">
        <f>'Master Data'!C52</f>
        <v/>
      </c>
      <c r="D49" s="242" t="str">
        <f>'7.Rekap Nilai'!D43</f>
        <v>OK</v>
      </c>
      <c r="E49" s="242">
        <f>'7.Rekap Nilai'!E43</f>
        <v>82.7</v>
      </c>
      <c r="F49" s="242">
        <f>'7.Rekap Nilai'!F43</f>
        <v>80</v>
      </c>
      <c r="G49" s="242">
        <f>'7.Rekap Nilai'!G43</f>
        <v>45</v>
      </c>
      <c r="H49" s="242">
        <f>'7.Rekap Nilai'!H43</f>
        <v>80</v>
      </c>
      <c r="I49" s="242">
        <f>'7.Rekap Nilai'!I43</f>
        <v>90</v>
      </c>
      <c r="J49" s="242" t="str">
        <f t="shared" si="1"/>
        <v>#DIV/0!</v>
      </c>
      <c r="K49" s="239" t="str">
        <f t="shared" si="2"/>
        <v>#DIV/0!</v>
      </c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</row>
    <row r="50" ht="12.75" customHeight="1">
      <c r="A50" s="239"/>
      <c r="B50" s="240"/>
      <c r="C50" s="240"/>
      <c r="D50" s="242"/>
      <c r="E50" s="242"/>
      <c r="F50" s="242"/>
      <c r="G50" s="242"/>
      <c r="H50" s="242"/>
      <c r="I50" s="242"/>
      <c r="J50" s="242"/>
      <c r="K50" s="239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</row>
    <row r="51" ht="12.7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</row>
    <row r="52" ht="12.7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</row>
    <row r="53" ht="12.7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</row>
    <row r="54" ht="12.7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</row>
    <row r="55" ht="12.7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</row>
    <row r="56" ht="12.7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</row>
    <row r="57" ht="12.7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</row>
    <row r="58" ht="12.7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</row>
    <row r="59" ht="12.7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</row>
    <row r="60" ht="12.7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</row>
    <row r="61" ht="12.7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</row>
    <row r="62" ht="12.7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</row>
    <row r="63" ht="12.7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</row>
    <row r="64" ht="12.7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</row>
    <row r="65" ht="12.7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</row>
    <row r="66" ht="12.7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</row>
    <row r="67" ht="12.7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</row>
    <row r="68" ht="12.7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</row>
    <row r="69" ht="12.7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</row>
    <row r="70" ht="12.7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</row>
    <row r="71" ht="12.7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</row>
    <row r="72" ht="12.7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</row>
    <row r="73" ht="12.7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</row>
    <row r="74" ht="12.7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</row>
    <row r="75" ht="12.7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</row>
    <row r="76" ht="12.7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</row>
    <row r="77" ht="12.7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</row>
    <row r="78" ht="12.7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</row>
    <row r="79" ht="12.7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</row>
    <row r="80" ht="12.7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</row>
    <row r="81" ht="12.7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</row>
    <row r="82" ht="12.7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</row>
    <row r="83" ht="12.7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</row>
    <row r="84" ht="12.7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</row>
    <row r="85" ht="12.7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</row>
    <row r="86" ht="12.7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</row>
    <row r="87" ht="12.7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</row>
    <row r="88" ht="12.7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</row>
    <row r="89" ht="12.7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</row>
    <row r="90" ht="12.7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</row>
    <row r="91" ht="12.7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</row>
    <row r="92" ht="12.7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</row>
    <row r="93" ht="12.7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</row>
    <row r="94" ht="12.7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</row>
    <row r="95" ht="12.7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</row>
    <row r="96" ht="12.7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</row>
    <row r="97" ht="12.7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</row>
    <row r="98" ht="12.7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</row>
    <row r="99" ht="12.7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</row>
    <row r="100" ht="12.7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</row>
    <row r="101" ht="12.7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</row>
    <row r="102" ht="12.7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</row>
    <row r="103" ht="12.7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</row>
    <row r="104" ht="12.7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</row>
    <row r="105" ht="12.7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</row>
    <row r="106" ht="12.7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</row>
    <row r="107" ht="12.7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</row>
    <row r="108" ht="12.7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</row>
    <row r="109" ht="12.7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</row>
    <row r="110" ht="12.7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</row>
    <row r="111" ht="12.7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</row>
    <row r="112" ht="12.7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</row>
    <row r="113" ht="12.7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</row>
    <row r="114" ht="12.7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</row>
    <row r="115" ht="12.7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</row>
    <row r="116" ht="12.7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</row>
    <row r="117" ht="12.7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</row>
    <row r="118" ht="12.7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</row>
    <row r="119" ht="12.7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</row>
    <row r="120" ht="12.7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</row>
    <row r="121" ht="12.7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</row>
    <row r="122" ht="12.7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</row>
    <row r="123" ht="12.7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</row>
    <row r="124" ht="12.7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</row>
    <row r="125" ht="12.7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</row>
    <row r="126" ht="12.7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</row>
    <row r="127" ht="12.7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</row>
    <row r="128" ht="12.7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</row>
    <row r="129" ht="12.7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</row>
    <row r="130" ht="12.7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</row>
    <row r="131" ht="12.7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</row>
    <row r="132" ht="12.7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</row>
    <row r="133" ht="12.7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</row>
    <row r="134" ht="12.7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</row>
    <row r="135" ht="12.7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</row>
    <row r="136" ht="12.7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</row>
    <row r="137" ht="12.7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</row>
    <row r="138" ht="12.7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</row>
    <row r="139" ht="12.7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</row>
    <row r="140" ht="12.7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</row>
    <row r="141" ht="12.7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</row>
    <row r="142" ht="12.7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</row>
    <row r="143" ht="12.7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</row>
    <row r="144" ht="12.7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</row>
    <row r="145" ht="12.7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</row>
    <row r="146" ht="12.7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</row>
    <row r="147" ht="12.7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</row>
    <row r="148" ht="12.7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</row>
    <row r="149" ht="12.7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</row>
    <row r="150" ht="12.7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</row>
    <row r="151" ht="12.7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</row>
    <row r="152" ht="12.7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</row>
    <row r="153" ht="12.7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</row>
    <row r="154" ht="12.7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</row>
    <row r="155" ht="12.7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</row>
    <row r="156" ht="12.7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</row>
    <row r="157" ht="12.7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</row>
    <row r="158" ht="12.7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</row>
    <row r="159" ht="12.7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</row>
    <row r="160" ht="12.7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</row>
    <row r="161" ht="12.7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</row>
    <row r="162" ht="12.7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</row>
    <row r="163" ht="12.7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</row>
    <row r="164" ht="12.7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</row>
    <row r="165" ht="12.7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</row>
    <row r="166" ht="12.7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</row>
    <row r="167" ht="12.7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</row>
    <row r="168" ht="12.7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</row>
    <row r="169" ht="12.7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</row>
    <row r="170" ht="12.7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</row>
    <row r="171" ht="12.7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</row>
    <row r="172" ht="12.7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</row>
    <row r="173" ht="12.7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</row>
    <row r="174" ht="12.7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</row>
    <row r="175" ht="12.7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</row>
    <row r="176" ht="12.7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</row>
    <row r="177" ht="12.7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</row>
    <row r="178" ht="12.7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</row>
    <row r="179" ht="12.7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</row>
    <row r="180" ht="12.7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</row>
    <row r="181" ht="12.7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</row>
    <row r="182" ht="12.7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</row>
    <row r="183" ht="12.7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</row>
    <row r="184" ht="12.7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</row>
    <row r="185" ht="12.7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</row>
    <row r="186" ht="12.7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</row>
    <row r="187" ht="12.7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</row>
    <row r="188" ht="12.7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</row>
    <row r="189" ht="12.7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</row>
    <row r="190" ht="12.7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</row>
    <row r="191" ht="12.7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</row>
    <row r="192" ht="12.7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</row>
    <row r="193" ht="12.7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</row>
    <row r="194" ht="12.7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</row>
    <row r="195" ht="12.7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</row>
    <row r="196" ht="12.7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</row>
    <row r="197" ht="12.7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</row>
    <row r="198" ht="12.7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</row>
    <row r="199" ht="12.7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</row>
    <row r="200" ht="12.7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</row>
    <row r="201" ht="12.7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</row>
    <row r="202" ht="12.7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</row>
    <row r="203" ht="12.7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</row>
    <row r="204" ht="12.7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</row>
    <row r="205" ht="12.7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</row>
    <row r="206" ht="12.7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</row>
    <row r="207" ht="12.7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</row>
    <row r="208" ht="12.7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</row>
    <row r="209" ht="12.7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</row>
    <row r="210" ht="12.7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</row>
    <row r="211" ht="12.7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</row>
    <row r="212" ht="12.7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</row>
    <row r="213" ht="12.7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</row>
    <row r="214" ht="12.7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</row>
    <row r="215" ht="12.7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</row>
    <row r="216" ht="12.7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</row>
    <row r="217" ht="12.7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</row>
    <row r="218" ht="12.7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</row>
    <row r="219" ht="12.7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  <c r="AB219" s="228"/>
    </row>
    <row r="220" ht="12.75" customHeight="1">
      <c r="A220" s="228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  <c r="AB220" s="228"/>
    </row>
    <row r="221" ht="12.75" customHeight="1">
      <c r="A221" s="228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  <c r="AB221" s="228"/>
    </row>
    <row r="222" ht="12.75" customHeight="1">
      <c r="A222" s="228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  <c r="AB222" s="228"/>
    </row>
    <row r="223" ht="12.75" customHeight="1">
      <c r="A223" s="228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  <c r="AB223" s="228"/>
    </row>
    <row r="224" ht="12.75" customHeight="1">
      <c r="A224" s="228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  <c r="AB224" s="228"/>
    </row>
    <row r="225" ht="12.75" customHeight="1">
      <c r="A225" s="228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  <c r="AB225" s="228"/>
    </row>
    <row r="226" ht="12.75" customHeight="1">
      <c r="A226" s="228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  <c r="AB226" s="228"/>
    </row>
    <row r="227" ht="12.75" customHeight="1">
      <c r="A227" s="228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  <c r="AB227" s="228"/>
    </row>
    <row r="228" ht="12.75" customHeight="1">
      <c r="A228" s="228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  <c r="AB228" s="228"/>
    </row>
    <row r="229" ht="12.75" customHeight="1">
      <c r="A229" s="228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  <c r="AB229" s="228"/>
    </row>
    <row r="230" ht="12.75" customHeight="1">
      <c r="A230" s="228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  <c r="AB230" s="228"/>
    </row>
    <row r="231" ht="12.75" customHeight="1">
      <c r="A231" s="228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  <c r="AB231" s="228"/>
    </row>
    <row r="232" ht="12.75" customHeight="1">
      <c r="A232" s="228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  <c r="AB232" s="228"/>
    </row>
    <row r="233" ht="12.75" customHeight="1">
      <c r="A233" s="228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  <c r="AB233" s="228"/>
    </row>
    <row r="234" ht="12.75" customHeight="1">
      <c r="A234" s="228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  <c r="AB234" s="228"/>
    </row>
    <row r="235" ht="12.75" customHeight="1">
      <c r="A235" s="228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  <c r="AB235" s="228"/>
    </row>
    <row r="236" ht="12.75" customHeight="1">
      <c r="A236" s="228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  <c r="AB236" s="228"/>
    </row>
    <row r="237" ht="12.75" customHeight="1">
      <c r="A237" s="228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  <c r="AB237" s="228"/>
    </row>
    <row r="238" ht="12.75" customHeight="1">
      <c r="A238" s="228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  <c r="AB238" s="228"/>
    </row>
    <row r="239" ht="12.75" customHeight="1">
      <c r="A239" s="228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  <c r="AB239" s="228"/>
    </row>
    <row r="240" ht="12.75" customHeight="1">
      <c r="A240" s="228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  <c r="AB240" s="228"/>
    </row>
    <row r="241" ht="12.75" customHeight="1">
      <c r="A241" s="228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  <c r="AB241" s="228"/>
    </row>
    <row r="242" ht="12.75" customHeight="1">
      <c r="A242" s="228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  <c r="AB242" s="228"/>
    </row>
    <row r="243" ht="12.75" customHeight="1">
      <c r="A243" s="228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  <c r="AB243" s="228"/>
    </row>
    <row r="244" ht="12.75" customHeight="1">
      <c r="A244" s="228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  <c r="AB244" s="228"/>
    </row>
    <row r="245" ht="12.75" customHeight="1">
      <c r="A245" s="228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  <c r="AB245" s="228"/>
    </row>
    <row r="246" ht="12.75" customHeight="1">
      <c r="A246" s="228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  <c r="AB246" s="228"/>
    </row>
    <row r="247" ht="12.75" customHeight="1">
      <c r="A247" s="228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  <c r="AB247" s="228"/>
    </row>
    <row r="248" ht="12.75" customHeight="1">
      <c r="A248" s="228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  <c r="AB248" s="228"/>
    </row>
    <row r="249" ht="12.75" customHeight="1">
      <c r="A249" s="228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  <c r="AB249" s="228"/>
    </row>
    <row r="250" ht="12.75" customHeight="1">
      <c r="A250" s="228"/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  <c r="AB250" s="228"/>
    </row>
    <row r="251" ht="12.75" customHeight="1">
      <c r="A251" s="228"/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  <c r="AA251" s="228"/>
      <c r="AB251" s="228"/>
    </row>
    <row r="252" ht="12.75" customHeight="1">
      <c r="A252" s="228"/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  <c r="AA252" s="228"/>
      <c r="AB252" s="228"/>
    </row>
    <row r="253" ht="12.75" customHeight="1">
      <c r="A253" s="228"/>
      <c r="B253" s="228"/>
      <c r="C253" s="228"/>
      <c r="D253" s="228"/>
      <c r="E253" s="228"/>
      <c r="F253" s="228"/>
      <c r="G253" s="228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  <c r="AA253" s="228"/>
      <c r="AB253" s="228"/>
    </row>
    <row r="254" ht="12.75" customHeight="1">
      <c r="A254" s="228"/>
      <c r="B254" s="228"/>
      <c r="C254" s="228"/>
      <c r="D254" s="228"/>
      <c r="E254" s="228"/>
      <c r="F254" s="228"/>
      <c r="G254" s="228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  <c r="AA254" s="228"/>
      <c r="AB254" s="228"/>
    </row>
    <row r="255" ht="12.75" customHeight="1">
      <c r="A255" s="228"/>
      <c r="B255" s="228"/>
      <c r="C255" s="228"/>
      <c r="D255" s="228"/>
      <c r="E255" s="228"/>
      <c r="F255" s="228"/>
      <c r="G255" s="228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  <c r="AA255" s="228"/>
      <c r="AB255" s="228"/>
    </row>
    <row r="256" ht="12.75" customHeight="1">
      <c r="A256" s="228"/>
      <c r="B256" s="228"/>
      <c r="C256" s="228"/>
      <c r="D256" s="228"/>
      <c r="E256" s="228"/>
      <c r="F256" s="228"/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  <c r="AB256" s="228"/>
    </row>
    <row r="257" ht="12.75" customHeight="1">
      <c r="A257" s="228"/>
      <c r="B257" s="228"/>
      <c r="C257" s="228"/>
      <c r="D257" s="228"/>
      <c r="E257" s="228"/>
      <c r="F257" s="228"/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  <c r="AA257" s="228"/>
      <c r="AB257" s="228"/>
    </row>
    <row r="258" ht="12.75" customHeight="1">
      <c r="A258" s="228"/>
      <c r="B258" s="228"/>
      <c r="C258" s="228"/>
      <c r="D258" s="228"/>
      <c r="E258" s="228"/>
      <c r="F258" s="228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  <c r="AA258" s="228"/>
      <c r="AB258" s="228"/>
    </row>
    <row r="259" ht="12.75" customHeight="1">
      <c r="A259" s="228"/>
      <c r="B259" s="228"/>
      <c r="C259" s="228"/>
      <c r="D259" s="228"/>
      <c r="E259" s="228"/>
      <c r="F259" s="228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  <c r="AA259" s="228"/>
      <c r="AB259" s="228"/>
    </row>
    <row r="260" ht="12.75" customHeight="1">
      <c r="A260" s="228"/>
      <c r="B260" s="228"/>
      <c r="C260" s="228"/>
      <c r="D260" s="228"/>
      <c r="E260" s="228"/>
      <c r="F260" s="228"/>
      <c r="G260" s="228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  <c r="AA260" s="228"/>
      <c r="AB260" s="228"/>
    </row>
    <row r="261" ht="12.75" customHeight="1">
      <c r="A261" s="228"/>
      <c r="B261" s="228"/>
      <c r="C261" s="228"/>
      <c r="D261" s="228"/>
      <c r="E261" s="228"/>
      <c r="F261" s="228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  <c r="AA261" s="228"/>
      <c r="AB261" s="228"/>
    </row>
    <row r="262" ht="12.75" customHeight="1">
      <c r="A262" s="228"/>
      <c r="B262" s="228"/>
      <c r="C262" s="228"/>
      <c r="D262" s="228"/>
      <c r="E262" s="228"/>
      <c r="F262" s="228"/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  <c r="AA262" s="228"/>
      <c r="AB262" s="228"/>
    </row>
    <row r="263" ht="12.75" customHeight="1">
      <c r="A263" s="228"/>
      <c r="B263" s="228"/>
      <c r="C263" s="228"/>
      <c r="D263" s="228"/>
      <c r="E263" s="228"/>
      <c r="F263" s="228"/>
      <c r="G263" s="228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  <c r="AA263" s="228"/>
      <c r="AB263" s="228"/>
    </row>
    <row r="264" ht="12.75" customHeight="1">
      <c r="A264" s="228"/>
      <c r="B264" s="228"/>
      <c r="C264" s="228"/>
      <c r="D264" s="228"/>
      <c r="E264" s="228"/>
      <c r="F264" s="228"/>
      <c r="G264" s="228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  <c r="AA264" s="228"/>
      <c r="AB264" s="228"/>
    </row>
    <row r="265" ht="12.75" customHeight="1">
      <c r="A265" s="228"/>
      <c r="B265" s="228"/>
      <c r="C265" s="228"/>
      <c r="D265" s="228"/>
      <c r="E265" s="228"/>
      <c r="F265" s="228"/>
      <c r="G265" s="228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  <c r="AA265" s="228"/>
      <c r="AB265" s="228"/>
    </row>
    <row r="266" ht="12.75" customHeight="1">
      <c r="A266" s="228"/>
      <c r="B266" s="228"/>
      <c r="C266" s="228"/>
      <c r="D266" s="228"/>
      <c r="E266" s="228"/>
      <c r="F266" s="228"/>
      <c r="G266" s="228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  <c r="AA266" s="228"/>
      <c r="AB266" s="228"/>
    </row>
    <row r="267" ht="12.75" customHeight="1">
      <c r="A267" s="228"/>
      <c r="B267" s="228"/>
      <c r="C267" s="228"/>
      <c r="D267" s="228"/>
      <c r="E267" s="228"/>
      <c r="F267" s="228"/>
      <c r="G267" s="228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  <c r="AA267" s="228"/>
      <c r="AB267" s="228"/>
    </row>
    <row r="268" ht="12.75" customHeight="1">
      <c r="A268" s="228"/>
      <c r="B268" s="228"/>
      <c r="C268" s="228"/>
      <c r="D268" s="228"/>
      <c r="E268" s="228"/>
      <c r="F268" s="228"/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  <c r="AA268" s="228"/>
      <c r="AB268" s="228"/>
    </row>
    <row r="269" ht="12.75" customHeight="1">
      <c r="A269" s="228"/>
      <c r="B269" s="228"/>
      <c r="C269" s="228"/>
      <c r="D269" s="228"/>
      <c r="E269" s="228"/>
      <c r="F269" s="228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  <c r="AA269" s="228"/>
      <c r="AB269" s="228"/>
    </row>
    <row r="270" ht="12.75" customHeight="1">
      <c r="A270" s="228"/>
      <c r="B270" s="228"/>
      <c r="C270" s="228"/>
      <c r="D270" s="228"/>
      <c r="E270" s="228"/>
      <c r="F270" s="228"/>
      <c r="G270" s="228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  <c r="AA270" s="228"/>
      <c r="AB270" s="228"/>
    </row>
    <row r="271" ht="12.75" customHeight="1">
      <c r="A271" s="228"/>
      <c r="B271" s="228"/>
      <c r="C271" s="228"/>
      <c r="D271" s="228"/>
      <c r="E271" s="228"/>
      <c r="F271" s="228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  <c r="AA271" s="228"/>
      <c r="AB271" s="228"/>
    </row>
    <row r="272" ht="12.75" customHeight="1">
      <c r="A272" s="228"/>
      <c r="B272" s="228"/>
      <c r="C272" s="228"/>
      <c r="D272" s="228"/>
      <c r="E272" s="228"/>
      <c r="F272" s="228"/>
      <c r="G272" s="228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8"/>
      <c r="Z272" s="228"/>
      <c r="AA272" s="228"/>
      <c r="AB272" s="228"/>
    </row>
    <row r="273" ht="12.75" customHeight="1">
      <c r="A273" s="228"/>
      <c r="B273" s="228"/>
      <c r="C273" s="228"/>
      <c r="D273" s="228"/>
      <c r="E273" s="228"/>
      <c r="F273" s="228"/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  <c r="AA273" s="228"/>
      <c r="AB273" s="228"/>
    </row>
    <row r="274" ht="12.75" customHeight="1">
      <c r="A274" s="228"/>
      <c r="B274" s="228"/>
      <c r="C274" s="228"/>
      <c r="D274" s="228"/>
      <c r="E274" s="228"/>
      <c r="F274" s="228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8"/>
      <c r="AB274" s="228"/>
    </row>
    <row r="275" ht="12.75" customHeight="1">
      <c r="A275" s="228"/>
      <c r="B275" s="228"/>
      <c r="C275" s="228"/>
      <c r="D275" s="228"/>
      <c r="E275" s="228"/>
      <c r="F275" s="228"/>
      <c r="G275" s="228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8"/>
      <c r="AB275" s="228"/>
    </row>
    <row r="276" ht="12.75" customHeight="1">
      <c r="A276" s="228"/>
      <c r="B276" s="228"/>
      <c r="C276" s="228"/>
      <c r="D276" s="228"/>
      <c r="E276" s="228"/>
      <c r="F276" s="228"/>
      <c r="G276" s="228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  <c r="AA276" s="228"/>
      <c r="AB276" s="228"/>
    </row>
    <row r="277" ht="12.75" customHeight="1">
      <c r="A277" s="228"/>
      <c r="B277" s="228"/>
      <c r="C277" s="228"/>
      <c r="D277" s="228"/>
      <c r="E277" s="228"/>
      <c r="F277" s="228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  <c r="AA277" s="228"/>
      <c r="AB277" s="228"/>
    </row>
    <row r="278" ht="12.75" customHeight="1">
      <c r="A278" s="228"/>
      <c r="B278" s="228"/>
      <c r="C278" s="228"/>
      <c r="D278" s="228"/>
      <c r="E278" s="228"/>
      <c r="F278" s="228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8"/>
      <c r="Z278" s="228"/>
      <c r="AA278" s="228"/>
      <c r="AB278" s="228"/>
    </row>
    <row r="279" ht="12.75" customHeight="1">
      <c r="A279" s="228"/>
      <c r="B279" s="228"/>
      <c r="C279" s="228"/>
      <c r="D279" s="228"/>
      <c r="E279" s="228"/>
      <c r="F279" s="228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8"/>
      <c r="Z279" s="228"/>
      <c r="AA279" s="228"/>
      <c r="AB279" s="228"/>
    </row>
    <row r="280" ht="12.75" customHeight="1">
      <c r="A280" s="228"/>
      <c r="B280" s="228"/>
      <c r="C280" s="228"/>
      <c r="D280" s="228"/>
      <c r="E280" s="228"/>
      <c r="F280" s="228"/>
      <c r="G280" s="228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  <c r="AA280" s="228"/>
      <c r="AB280" s="228"/>
    </row>
    <row r="281" ht="12.75" customHeight="1">
      <c r="A281" s="228"/>
      <c r="B281" s="228"/>
      <c r="C281" s="228"/>
      <c r="D281" s="228"/>
      <c r="E281" s="228"/>
      <c r="F281" s="228"/>
      <c r="G281" s="228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  <c r="AA281" s="228"/>
      <c r="AB281" s="228"/>
    </row>
    <row r="282" ht="12.75" customHeight="1">
      <c r="A282" s="228"/>
      <c r="B282" s="228"/>
      <c r="C282" s="228"/>
      <c r="D282" s="228"/>
      <c r="E282" s="228"/>
      <c r="F282" s="228"/>
      <c r="G282" s="228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  <c r="AA282" s="228"/>
      <c r="AB282" s="228"/>
    </row>
    <row r="283" ht="12.75" customHeight="1">
      <c r="A283" s="228"/>
      <c r="B283" s="228"/>
      <c r="C283" s="228"/>
      <c r="D283" s="228"/>
      <c r="E283" s="228"/>
      <c r="F283" s="228"/>
      <c r="G283" s="228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  <c r="AA283" s="228"/>
      <c r="AB283" s="228"/>
    </row>
    <row r="284" ht="12.75" customHeight="1">
      <c r="A284" s="228"/>
      <c r="B284" s="228"/>
      <c r="C284" s="228"/>
      <c r="D284" s="228"/>
      <c r="E284" s="228"/>
      <c r="F284" s="228"/>
      <c r="G284" s="228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8"/>
      <c r="Z284" s="228"/>
      <c r="AA284" s="228"/>
      <c r="AB284" s="228"/>
    </row>
    <row r="285" ht="12.75" customHeight="1">
      <c r="A285" s="228"/>
      <c r="B285" s="228"/>
      <c r="C285" s="228"/>
      <c r="D285" s="228"/>
      <c r="E285" s="228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8"/>
      <c r="Z285" s="228"/>
      <c r="AA285" s="228"/>
      <c r="AB285" s="228"/>
    </row>
    <row r="286" ht="12.75" customHeight="1">
      <c r="A286" s="228"/>
      <c r="B286" s="228"/>
      <c r="C286" s="228"/>
      <c r="D286" s="228"/>
      <c r="E286" s="228"/>
      <c r="F286" s="228"/>
      <c r="G286" s="228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8"/>
      <c r="Z286" s="228"/>
      <c r="AA286" s="228"/>
      <c r="AB286" s="228"/>
    </row>
    <row r="287" ht="12.75" customHeight="1">
      <c r="A287" s="228"/>
      <c r="B287" s="228"/>
      <c r="C287" s="228"/>
      <c r="D287" s="228"/>
      <c r="E287" s="228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8"/>
      <c r="Z287" s="228"/>
      <c r="AA287" s="228"/>
      <c r="AB287" s="228"/>
    </row>
    <row r="288" ht="12.75" customHeight="1">
      <c r="A288" s="228"/>
      <c r="B288" s="228"/>
      <c r="C288" s="228"/>
      <c r="D288" s="228"/>
      <c r="E288" s="228"/>
      <c r="F288" s="228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8"/>
      <c r="Z288" s="228"/>
      <c r="AA288" s="228"/>
      <c r="AB288" s="228"/>
    </row>
    <row r="289" ht="12.75" customHeight="1">
      <c r="A289" s="228"/>
      <c r="B289" s="228"/>
      <c r="C289" s="228"/>
      <c r="D289" s="228"/>
      <c r="E289" s="228"/>
      <c r="F289" s="228"/>
      <c r="G289" s="228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8"/>
      <c r="Z289" s="228"/>
      <c r="AA289" s="228"/>
      <c r="AB289" s="228"/>
    </row>
    <row r="290" ht="12.75" customHeight="1">
      <c r="A290" s="228"/>
      <c r="B290" s="228"/>
      <c r="C290" s="228"/>
      <c r="D290" s="228"/>
      <c r="E290" s="228"/>
      <c r="F290" s="228"/>
      <c r="G290" s="228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8"/>
      <c r="Z290" s="228"/>
      <c r="AA290" s="228"/>
      <c r="AB290" s="228"/>
    </row>
    <row r="291" ht="12.75" customHeight="1">
      <c r="A291" s="228"/>
      <c r="B291" s="228"/>
      <c r="C291" s="228"/>
      <c r="D291" s="228"/>
      <c r="E291" s="228"/>
      <c r="F291" s="228"/>
      <c r="G291" s="228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8"/>
      <c r="Z291" s="228"/>
      <c r="AA291" s="228"/>
      <c r="AB291" s="228"/>
    </row>
    <row r="292" ht="12.75" customHeight="1">
      <c r="A292" s="228"/>
      <c r="B292" s="228"/>
      <c r="C292" s="228"/>
      <c r="D292" s="228"/>
      <c r="E292" s="228"/>
      <c r="F292" s="228"/>
      <c r="G292" s="228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8"/>
      <c r="Z292" s="228"/>
      <c r="AA292" s="228"/>
      <c r="AB292" s="228"/>
    </row>
    <row r="293" ht="12.75" customHeight="1">
      <c r="A293" s="228"/>
      <c r="B293" s="228"/>
      <c r="C293" s="228"/>
      <c r="D293" s="228"/>
      <c r="E293" s="228"/>
      <c r="F293" s="228"/>
      <c r="G293" s="228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8"/>
      <c r="Z293" s="228"/>
      <c r="AA293" s="228"/>
      <c r="AB293" s="228"/>
    </row>
    <row r="294" ht="12.75" customHeight="1">
      <c r="A294" s="228"/>
      <c r="B294" s="228"/>
      <c r="C294" s="228"/>
      <c r="D294" s="228"/>
      <c r="E294" s="228"/>
      <c r="F294" s="228"/>
      <c r="G294" s="228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/>
      <c r="AA294" s="228"/>
      <c r="AB294" s="228"/>
    </row>
    <row r="295" ht="12.75" customHeight="1">
      <c r="A295" s="228"/>
      <c r="B295" s="228"/>
      <c r="C295" s="228"/>
      <c r="D295" s="228"/>
      <c r="E295" s="228"/>
      <c r="F295" s="228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8"/>
      <c r="Z295" s="228"/>
      <c r="AA295" s="228"/>
      <c r="AB295" s="228"/>
    </row>
    <row r="296" ht="12.75" customHeight="1">
      <c r="A296" s="228"/>
      <c r="B296" s="228"/>
      <c r="C296" s="228"/>
      <c r="D296" s="228"/>
      <c r="E296" s="228"/>
      <c r="F296" s="228"/>
      <c r="G296" s="228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8"/>
      <c r="Z296" s="228"/>
      <c r="AA296" s="228"/>
      <c r="AB296" s="228"/>
    </row>
    <row r="297" ht="12.75" customHeight="1">
      <c r="A297" s="228"/>
      <c r="B297" s="228"/>
      <c r="C297" s="228"/>
      <c r="D297" s="228"/>
      <c r="E297" s="228"/>
      <c r="F297" s="228"/>
      <c r="G297" s="228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8"/>
      <c r="Z297" s="228"/>
      <c r="AA297" s="228"/>
      <c r="AB297" s="228"/>
    </row>
    <row r="298" ht="12.75" customHeight="1">
      <c r="A298" s="228"/>
      <c r="B298" s="228"/>
      <c r="C298" s="228"/>
      <c r="D298" s="228"/>
      <c r="E298" s="228"/>
      <c r="F298" s="228"/>
      <c r="G298" s="228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8"/>
      <c r="Z298" s="228"/>
      <c r="AA298" s="228"/>
      <c r="AB298" s="228"/>
    </row>
    <row r="299" ht="12.75" customHeight="1">
      <c r="A299" s="228"/>
      <c r="B299" s="228"/>
      <c r="C299" s="228"/>
      <c r="D299" s="228"/>
      <c r="E299" s="228"/>
      <c r="F299" s="228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8"/>
      <c r="Z299" s="228"/>
      <c r="AA299" s="228"/>
      <c r="AB299" s="228"/>
    </row>
    <row r="300" ht="12.75" customHeight="1">
      <c r="A300" s="228"/>
      <c r="B300" s="228"/>
      <c r="C300" s="228"/>
      <c r="D300" s="228"/>
      <c r="E300" s="228"/>
      <c r="F300" s="228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8"/>
      <c r="Z300" s="228"/>
      <c r="AA300" s="228"/>
      <c r="AB300" s="228"/>
    </row>
    <row r="301" ht="12.75" customHeight="1">
      <c r="A301" s="228"/>
      <c r="B301" s="228"/>
      <c r="C301" s="228"/>
      <c r="D301" s="228"/>
      <c r="E301" s="228"/>
      <c r="F301" s="228"/>
      <c r="G301" s="228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8"/>
      <c r="Z301" s="228"/>
      <c r="AA301" s="228"/>
      <c r="AB301" s="228"/>
    </row>
    <row r="302" ht="12.75" customHeight="1">
      <c r="A302" s="228"/>
      <c r="B302" s="228"/>
      <c r="C302" s="228"/>
      <c r="D302" s="228"/>
      <c r="E302" s="228"/>
      <c r="F302" s="228"/>
      <c r="G302" s="228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8"/>
      <c r="Z302" s="228"/>
      <c r="AA302" s="228"/>
      <c r="AB302" s="228"/>
    </row>
    <row r="303" ht="12.75" customHeight="1">
      <c r="A303" s="228"/>
      <c r="B303" s="228"/>
      <c r="C303" s="228"/>
      <c r="D303" s="228"/>
      <c r="E303" s="228"/>
      <c r="F303" s="228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  <c r="AA303" s="228"/>
      <c r="AB303" s="228"/>
    </row>
    <row r="304" ht="12.75" customHeight="1">
      <c r="A304" s="228"/>
      <c r="B304" s="228"/>
      <c r="C304" s="228"/>
      <c r="D304" s="228"/>
      <c r="E304" s="228"/>
      <c r="F304" s="228"/>
      <c r="G304" s="228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8"/>
      <c r="Z304" s="228"/>
      <c r="AA304" s="228"/>
      <c r="AB304" s="228"/>
    </row>
    <row r="305" ht="12.75" customHeight="1">
      <c r="A305" s="228"/>
      <c r="B305" s="228"/>
      <c r="C305" s="228"/>
      <c r="D305" s="228"/>
      <c r="E305" s="228"/>
      <c r="F305" s="228"/>
      <c r="G305" s="228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  <c r="AA305" s="228"/>
      <c r="AB305" s="228"/>
    </row>
    <row r="306" ht="12.75" customHeight="1">
      <c r="A306" s="228"/>
      <c r="B306" s="228"/>
      <c r="C306" s="228"/>
      <c r="D306" s="228"/>
      <c r="E306" s="228"/>
      <c r="F306" s="228"/>
      <c r="G306" s="228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8"/>
      <c r="Z306" s="228"/>
      <c r="AA306" s="228"/>
      <c r="AB306" s="228"/>
    </row>
    <row r="307" ht="12.75" customHeight="1">
      <c r="A307" s="228"/>
      <c r="B307" s="228"/>
      <c r="C307" s="228"/>
      <c r="D307" s="228"/>
      <c r="E307" s="228"/>
      <c r="F307" s="228"/>
      <c r="G307" s="228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8"/>
      <c r="Z307" s="228"/>
      <c r="AA307" s="228"/>
      <c r="AB307" s="228"/>
    </row>
    <row r="308" ht="12.75" customHeight="1">
      <c r="A308" s="228"/>
      <c r="B308" s="228"/>
      <c r="C308" s="228"/>
      <c r="D308" s="228"/>
      <c r="E308" s="228"/>
      <c r="F308" s="228"/>
      <c r="G308" s="228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8"/>
      <c r="Z308" s="228"/>
      <c r="AA308" s="228"/>
      <c r="AB308" s="228"/>
    </row>
    <row r="309" ht="12.75" customHeight="1">
      <c r="A309" s="228"/>
      <c r="B309" s="228"/>
      <c r="C309" s="228"/>
      <c r="D309" s="228"/>
      <c r="E309" s="228"/>
      <c r="F309" s="228"/>
      <c r="G309" s="228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8"/>
      <c r="Z309" s="228"/>
      <c r="AA309" s="228"/>
      <c r="AB309" s="228"/>
    </row>
    <row r="310" ht="12.75" customHeight="1">
      <c r="A310" s="228"/>
      <c r="B310" s="228"/>
      <c r="C310" s="228"/>
      <c r="D310" s="228"/>
      <c r="E310" s="228"/>
      <c r="F310" s="228"/>
      <c r="G310" s="228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8"/>
      <c r="Z310" s="228"/>
      <c r="AA310" s="228"/>
      <c r="AB310" s="228"/>
    </row>
    <row r="311" ht="12.75" customHeight="1">
      <c r="A311" s="228"/>
      <c r="B311" s="228"/>
      <c r="C311" s="228"/>
      <c r="D311" s="228"/>
      <c r="E311" s="228"/>
      <c r="F311" s="228"/>
      <c r="G311" s="228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8"/>
      <c r="Z311" s="228"/>
      <c r="AA311" s="228"/>
      <c r="AB311" s="228"/>
    </row>
    <row r="312" ht="12.75" customHeight="1">
      <c r="A312" s="228"/>
      <c r="B312" s="228"/>
      <c r="C312" s="228"/>
      <c r="D312" s="228"/>
      <c r="E312" s="228"/>
      <c r="F312" s="228"/>
      <c r="G312" s="228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8"/>
      <c r="Z312" s="228"/>
      <c r="AA312" s="228"/>
      <c r="AB312" s="228"/>
    </row>
    <row r="313" ht="12.75" customHeight="1">
      <c r="A313" s="228"/>
      <c r="B313" s="228"/>
      <c r="C313" s="228"/>
      <c r="D313" s="228"/>
      <c r="E313" s="228"/>
      <c r="F313" s="228"/>
      <c r="G313" s="228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8"/>
      <c r="Z313" s="228"/>
      <c r="AA313" s="228"/>
      <c r="AB313" s="228"/>
    </row>
    <row r="314" ht="12.75" customHeight="1">
      <c r="A314" s="228"/>
      <c r="B314" s="228"/>
      <c r="C314" s="228"/>
      <c r="D314" s="228"/>
      <c r="E314" s="228"/>
      <c r="F314" s="228"/>
      <c r="G314" s="228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8"/>
      <c r="Z314" s="228"/>
      <c r="AA314" s="228"/>
      <c r="AB314" s="228"/>
    </row>
    <row r="315" ht="12.75" customHeight="1">
      <c r="A315" s="228"/>
      <c r="B315" s="228"/>
      <c r="C315" s="228"/>
      <c r="D315" s="228"/>
      <c r="E315" s="228"/>
      <c r="F315" s="228"/>
      <c r="G315" s="228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8"/>
      <c r="Z315" s="228"/>
      <c r="AA315" s="228"/>
      <c r="AB315" s="228"/>
    </row>
    <row r="316" ht="12.75" customHeight="1">
      <c r="A316" s="228"/>
      <c r="B316" s="228"/>
      <c r="C316" s="228"/>
      <c r="D316" s="228"/>
      <c r="E316" s="228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8"/>
      <c r="Z316" s="228"/>
      <c r="AA316" s="228"/>
      <c r="AB316" s="228"/>
    </row>
    <row r="317" ht="12.75" customHeight="1">
      <c r="A317" s="228"/>
      <c r="B317" s="228"/>
      <c r="C317" s="228"/>
      <c r="D317" s="228"/>
      <c r="E317" s="228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  <c r="AA317" s="228"/>
      <c r="AB317" s="228"/>
    </row>
    <row r="318" ht="12.75" customHeight="1">
      <c r="A318" s="228"/>
      <c r="B318" s="228"/>
      <c r="C318" s="228"/>
      <c r="D318" s="228"/>
      <c r="E318" s="228"/>
      <c r="F318" s="228"/>
      <c r="G318" s="228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8"/>
      <c r="Z318" s="228"/>
      <c r="AA318" s="228"/>
      <c r="AB318" s="228"/>
    </row>
    <row r="319" ht="12.75" customHeight="1">
      <c r="A319" s="228"/>
      <c r="B319" s="228"/>
      <c r="C319" s="228"/>
      <c r="D319" s="228"/>
      <c r="E319" s="228"/>
      <c r="F319" s="228"/>
      <c r="G319" s="228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8"/>
      <c r="Z319" s="228"/>
      <c r="AA319" s="228"/>
      <c r="AB319" s="228"/>
    </row>
    <row r="320" ht="12.75" customHeight="1">
      <c r="A320" s="228"/>
      <c r="B320" s="228"/>
      <c r="C320" s="228"/>
      <c r="D320" s="228"/>
      <c r="E320" s="228"/>
      <c r="F320" s="228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8"/>
      <c r="Z320" s="228"/>
      <c r="AA320" s="228"/>
      <c r="AB320" s="228"/>
    </row>
    <row r="321" ht="12.75" customHeight="1">
      <c r="A321" s="228"/>
      <c r="B321" s="228"/>
      <c r="C321" s="228"/>
      <c r="D321" s="228"/>
      <c r="E321" s="228"/>
      <c r="F321" s="228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8"/>
      <c r="Z321" s="228"/>
      <c r="AA321" s="228"/>
      <c r="AB321" s="228"/>
    </row>
    <row r="322" ht="12.75" customHeight="1">
      <c r="A322" s="228"/>
      <c r="B322" s="228"/>
      <c r="C322" s="228"/>
      <c r="D322" s="228"/>
      <c r="E322" s="228"/>
      <c r="F322" s="228"/>
      <c r="G322" s="228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8"/>
      <c r="Z322" s="228"/>
      <c r="AA322" s="228"/>
      <c r="AB322" s="228"/>
    </row>
    <row r="323" ht="12.75" customHeight="1">
      <c r="A323" s="228"/>
      <c r="B323" s="228"/>
      <c r="C323" s="228"/>
      <c r="D323" s="228"/>
      <c r="E323" s="228"/>
      <c r="F323" s="228"/>
      <c r="G323" s="228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8"/>
      <c r="Z323" s="228"/>
      <c r="AA323" s="228"/>
      <c r="AB323" s="228"/>
    </row>
    <row r="324" ht="12.75" customHeight="1">
      <c r="A324" s="228"/>
      <c r="B324" s="228"/>
      <c r="C324" s="228"/>
      <c r="D324" s="228"/>
      <c r="E324" s="228"/>
      <c r="F324" s="228"/>
      <c r="G324" s="228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8"/>
      <c r="Z324" s="228"/>
      <c r="AA324" s="228"/>
      <c r="AB324" s="228"/>
    </row>
    <row r="325" ht="12.75" customHeight="1">
      <c r="A325" s="228"/>
      <c r="B325" s="228"/>
      <c r="C325" s="228"/>
      <c r="D325" s="228"/>
      <c r="E325" s="228"/>
      <c r="F325" s="228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8"/>
      <c r="Z325" s="228"/>
      <c r="AA325" s="228"/>
      <c r="AB325" s="228"/>
    </row>
    <row r="326" ht="12.75" customHeight="1">
      <c r="A326" s="228"/>
      <c r="B326" s="228"/>
      <c r="C326" s="228"/>
      <c r="D326" s="228"/>
      <c r="E326" s="228"/>
      <c r="F326" s="228"/>
      <c r="G326" s="228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8"/>
      <c r="Z326" s="228"/>
      <c r="AA326" s="228"/>
      <c r="AB326" s="228"/>
    </row>
    <row r="327" ht="12.75" customHeight="1">
      <c r="A327" s="228"/>
      <c r="B327" s="228"/>
      <c r="C327" s="228"/>
      <c r="D327" s="228"/>
      <c r="E327" s="228"/>
      <c r="F327" s="228"/>
      <c r="G327" s="228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8"/>
      <c r="Z327" s="228"/>
      <c r="AA327" s="228"/>
      <c r="AB327" s="228"/>
    </row>
    <row r="328" ht="12.75" customHeight="1">
      <c r="A328" s="228"/>
      <c r="B328" s="228"/>
      <c r="C328" s="228"/>
      <c r="D328" s="228"/>
      <c r="E328" s="228"/>
      <c r="F328" s="228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  <c r="AA328" s="228"/>
      <c r="AB328" s="228"/>
    </row>
    <row r="329" ht="12.75" customHeight="1">
      <c r="A329" s="228"/>
      <c r="B329" s="228"/>
      <c r="C329" s="228"/>
      <c r="D329" s="228"/>
      <c r="E329" s="228"/>
      <c r="F329" s="228"/>
      <c r="G329" s="228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8"/>
      <c r="Z329" s="228"/>
      <c r="AA329" s="228"/>
      <c r="AB329" s="228"/>
    </row>
    <row r="330" ht="12.75" customHeight="1">
      <c r="A330" s="228"/>
      <c r="B330" s="228"/>
      <c r="C330" s="228"/>
      <c r="D330" s="228"/>
      <c r="E330" s="228"/>
      <c r="F330" s="228"/>
      <c r="G330" s="228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8"/>
      <c r="Z330" s="228"/>
      <c r="AA330" s="228"/>
      <c r="AB330" s="228"/>
    </row>
    <row r="331" ht="12.75" customHeight="1">
      <c r="A331" s="228"/>
      <c r="B331" s="228"/>
      <c r="C331" s="228"/>
      <c r="D331" s="228"/>
      <c r="E331" s="228"/>
      <c r="F331" s="228"/>
      <c r="G331" s="228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8"/>
      <c r="Z331" s="228"/>
      <c r="AA331" s="228"/>
      <c r="AB331" s="228"/>
    </row>
    <row r="332" ht="12.75" customHeight="1">
      <c r="A332" s="228"/>
      <c r="B332" s="228"/>
      <c r="C332" s="228"/>
      <c r="D332" s="228"/>
      <c r="E332" s="228"/>
      <c r="F332" s="228"/>
      <c r="G332" s="228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8"/>
      <c r="Z332" s="228"/>
      <c r="AA332" s="228"/>
      <c r="AB332" s="228"/>
    </row>
    <row r="333" ht="12.75" customHeight="1">
      <c r="A333" s="228"/>
      <c r="B333" s="228"/>
      <c r="C333" s="228"/>
      <c r="D333" s="228"/>
      <c r="E333" s="228"/>
      <c r="F333" s="228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8"/>
      <c r="Z333" s="228"/>
      <c r="AA333" s="228"/>
      <c r="AB333" s="228"/>
    </row>
    <row r="334" ht="12.75" customHeight="1">
      <c r="A334" s="228"/>
      <c r="B334" s="228"/>
      <c r="C334" s="228"/>
      <c r="D334" s="228"/>
      <c r="E334" s="228"/>
      <c r="F334" s="228"/>
      <c r="G334" s="228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8"/>
      <c r="Z334" s="228"/>
      <c r="AA334" s="228"/>
      <c r="AB334" s="228"/>
    </row>
    <row r="335" ht="12.75" customHeight="1">
      <c r="A335" s="228"/>
      <c r="B335" s="228"/>
      <c r="C335" s="228"/>
      <c r="D335" s="228"/>
      <c r="E335" s="228"/>
      <c r="F335" s="228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8"/>
      <c r="Z335" s="228"/>
      <c r="AA335" s="228"/>
      <c r="AB335" s="228"/>
    </row>
    <row r="336" ht="12.75" customHeight="1">
      <c r="A336" s="228"/>
      <c r="B336" s="228"/>
      <c r="C336" s="228"/>
      <c r="D336" s="228"/>
      <c r="E336" s="228"/>
      <c r="F336" s="228"/>
      <c r="G336" s="228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8"/>
      <c r="Z336" s="228"/>
      <c r="AA336" s="228"/>
      <c r="AB336" s="228"/>
    </row>
    <row r="337" ht="12.75" customHeight="1">
      <c r="A337" s="228"/>
      <c r="B337" s="228"/>
      <c r="C337" s="228"/>
      <c r="D337" s="228"/>
      <c r="E337" s="228"/>
      <c r="F337" s="228"/>
      <c r="G337" s="228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8"/>
      <c r="Z337" s="228"/>
      <c r="AA337" s="228"/>
      <c r="AB337" s="228"/>
    </row>
    <row r="338" ht="12.75" customHeight="1">
      <c r="A338" s="228"/>
      <c r="B338" s="228"/>
      <c r="C338" s="228"/>
      <c r="D338" s="228"/>
      <c r="E338" s="228"/>
      <c r="F338" s="228"/>
      <c r="G338" s="228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8"/>
      <c r="Z338" s="228"/>
      <c r="AA338" s="228"/>
      <c r="AB338" s="228"/>
    </row>
    <row r="339" ht="12.75" customHeight="1">
      <c r="A339" s="228"/>
      <c r="B339" s="228"/>
      <c r="C339" s="228"/>
      <c r="D339" s="228"/>
      <c r="E339" s="228"/>
      <c r="F339" s="228"/>
      <c r="G339" s="228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8"/>
      <c r="Z339" s="228"/>
      <c r="AA339" s="228"/>
      <c r="AB339" s="228"/>
    </row>
    <row r="340" ht="12.75" customHeight="1">
      <c r="A340" s="228"/>
      <c r="B340" s="228"/>
      <c r="C340" s="228"/>
      <c r="D340" s="228"/>
      <c r="E340" s="228"/>
      <c r="F340" s="228"/>
      <c r="G340" s="228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8"/>
      <c r="Z340" s="228"/>
      <c r="AA340" s="228"/>
      <c r="AB340" s="228"/>
    </row>
    <row r="341" ht="12.75" customHeight="1">
      <c r="A341" s="228"/>
      <c r="B341" s="228"/>
      <c r="C341" s="228"/>
      <c r="D341" s="228"/>
      <c r="E341" s="228"/>
      <c r="F341" s="228"/>
      <c r="G341" s="228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8"/>
      <c r="Z341" s="228"/>
      <c r="AA341" s="228"/>
      <c r="AB341" s="228"/>
    </row>
    <row r="342" ht="12.75" customHeight="1">
      <c r="A342" s="228"/>
      <c r="B342" s="228"/>
      <c r="C342" s="228"/>
      <c r="D342" s="228"/>
      <c r="E342" s="228"/>
      <c r="F342" s="228"/>
      <c r="G342" s="228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  <c r="AA342" s="228"/>
      <c r="AB342" s="228"/>
    </row>
    <row r="343" ht="12.75" customHeight="1">
      <c r="A343" s="228"/>
      <c r="B343" s="228"/>
      <c r="C343" s="228"/>
      <c r="D343" s="228"/>
      <c r="E343" s="228"/>
      <c r="F343" s="228"/>
      <c r="G343" s="228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8"/>
      <c r="Z343" s="228"/>
      <c r="AA343" s="228"/>
      <c r="AB343" s="228"/>
    </row>
    <row r="344" ht="12.75" customHeight="1">
      <c r="A344" s="228"/>
      <c r="B344" s="228"/>
      <c r="C344" s="228"/>
      <c r="D344" s="228"/>
      <c r="E344" s="228"/>
      <c r="F344" s="228"/>
      <c r="G344" s="228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8"/>
      <c r="Z344" s="228"/>
      <c r="AA344" s="228"/>
      <c r="AB344" s="228"/>
    </row>
    <row r="345" ht="12.75" customHeight="1">
      <c r="A345" s="228"/>
      <c r="B345" s="228"/>
      <c r="C345" s="228"/>
      <c r="D345" s="228"/>
      <c r="E345" s="228"/>
      <c r="F345" s="228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8"/>
      <c r="Z345" s="228"/>
      <c r="AA345" s="228"/>
      <c r="AB345" s="228"/>
    </row>
    <row r="346" ht="12.75" customHeight="1">
      <c r="A346" s="228"/>
      <c r="B346" s="228"/>
      <c r="C346" s="228"/>
      <c r="D346" s="228"/>
      <c r="E346" s="228"/>
      <c r="F346" s="228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8"/>
      <c r="Z346" s="228"/>
      <c r="AA346" s="228"/>
      <c r="AB346" s="228"/>
    </row>
    <row r="347" ht="12.75" customHeight="1">
      <c r="A347" s="228"/>
      <c r="B347" s="228"/>
      <c r="C347" s="228"/>
      <c r="D347" s="228"/>
      <c r="E347" s="228"/>
      <c r="F347" s="228"/>
      <c r="G347" s="228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8"/>
      <c r="Z347" s="228"/>
      <c r="AA347" s="228"/>
      <c r="AB347" s="228"/>
    </row>
    <row r="348" ht="12.75" customHeight="1">
      <c r="A348" s="228"/>
      <c r="B348" s="228"/>
      <c r="C348" s="228"/>
      <c r="D348" s="228"/>
      <c r="E348" s="228"/>
      <c r="F348" s="228"/>
      <c r="G348" s="228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8"/>
      <c r="Z348" s="228"/>
      <c r="AA348" s="228"/>
      <c r="AB348" s="228"/>
    </row>
    <row r="349" ht="12.75" customHeight="1">
      <c r="A349" s="228"/>
      <c r="B349" s="228"/>
      <c r="C349" s="228"/>
      <c r="D349" s="228"/>
      <c r="E349" s="228"/>
      <c r="F349" s="228"/>
      <c r="G349" s="228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8"/>
      <c r="Z349" s="228"/>
      <c r="AA349" s="228"/>
      <c r="AB349" s="228"/>
    </row>
    <row r="350" ht="12.75" customHeight="1">
      <c r="A350" s="228"/>
      <c r="B350" s="228"/>
      <c r="C350" s="228"/>
      <c r="D350" s="228"/>
      <c r="E350" s="228"/>
      <c r="F350" s="228"/>
      <c r="G350" s="228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  <c r="AA350" s="228"/>
      <c r="AB350" s="228"/>
    </row>
    <row r="351" ht="12.75" customHeight="1">
      <c r="A351" s="228"/>
      <c r="B351" s="228"/>
      <c r="C351" s="228"/>
      <c r="D351" s="228"/>
      <c r="E351" s="228"/>
      <c r="F351" s="228"/>
      <c r="G351" s="228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8"/>
      <c r="Z351" s="228"/>
      <c r="AA351" s="228"/>
      <c r="AB351" s="228"/>
    </row>
    <row r="352" ht="12.75" customHeight="1">
      <c r="A352" s="228"/>
      <c r="B352" s="228"/>
      <c r="C352" s="228"/>
      <c r="D352" s="228"/>
      <c r="E352" s="228"/>
      <c r="F352" s="228"/>
      <c r="G352" s="228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8"/>
      <c r="Z352" s="228"/>
      <c r="AA352" s="228"/>
      <c r="AB352" s="228"/>
    </row>
    <row r="353" ht="12.75" customHeight="1">
      <c r="A353" s="228"/>
      <c r="B353" s="228"/>
      <c r="C353" s="228"/>
      <c r="D353" s="228"/>
      <c r="E353" s="228"/>
      <c r="F353" s="228"/>
      <c r="G353" s="228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8"/>
      <c r="Z353" s="228"/>
      <c r="AA353" s="228"/>
      <c r="AB353" s="228"/>
    </row>
    <row r="354" ht="12.75" customHeight="1">
      <c r="A354" s="228"/>
      <c r="B354" s="228"/>
      <c r="C354" s="228"/>
      <c r="D354" s="228"/>
      <c r="E354" s="228"/>
      <c r="F354" s="228"/>
      <c r="G354" s="228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8"/>
      <c r="Z354" s="228"/>
      <c r="AA354" s="228"/>
      <c r="AB354" s="228"/>
    </row>
    <row r="355" ht="12.75" customHeight="1">
      <c r="A355" s="228"/>
      <c r="B355" s="228"/>
      <c r="C355" s="228"/>
      <c r="D355" s="228"/>
      <c r="E355" s="228"/>
      <c r="F355" s="228"/>
      <c r="G355" s="228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8"/>
      <c r="Z355" s="228"/>
      <c r="AA355" s="228"/>
      <c r="AB355" s="228"/>
    </row>
    <row r="356" ht="12.75" customHeight="1">
      <c r="A356" s="228"/>
      <c r="B356" s="228"/>
      <c r="C356" s="228"/>
      <c r="D356" s="228"/>
      <c r="E356" s="228"/>
      <c r="F356" s="228"/>
      <c r="G356" s="228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8"/>
      <c r="Z356" s="228"/>
      <c r="AA356" s="228"/>
      <c r="AB356" s="228"/>
    </row>
    <row r="357" ht="12.75" customHeight="1">
      <c r="A357" s="228"/>
      <c r="B357" s="228"/>
      <c r="C357" s="228"/>
      <c r="D357" s="228"/>
      <c r="E357" s="228"/>
      <c r="F357" s="228"/>
      <c r="G357" s="228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8"/>
      <c r="Z357" s="228"/>
      <c r="AA357" s="228"/>
      <c r="AB357" s="228"/>
    </row>
    <row r="358" ht="12.75" customHeight="1">
      <c r="A358" s="228"/>
      <c r="B358" s="228"/>
      <c r="C358" s="228"/>
      <c r="D358" s="228"/>
      <c r="E358" s="228"/>
      <c r="F358" s="228"/>
      <c r="G358" s="228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8"/>
      <c r="Z358" s="228"/>
      <c r="AA358" s="228"/>
      <c r="AB358" s="228"/>
    </row>
    <row r="359" ht="12.75" customHeight="1">
      <c r="A359" s="228"/>
      <c r="B359" s="228"/>
      <c r="C359" s="228"/>
      <c r="D359" s="228"/>
      <c r="E359" s="228"/>
      <c r="F359" s="228"/>
      <c r="G359" s="228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8"/>
      <c r="Z359" s="228"/>
      <c r="AA359" s="228"/>
      <c r="AB359" s="228"/>
    </row>
    <row r="360" ht="12.75" customHeight="1">
      <c r="A360" s="228"/>
      <c r="B360" s="228"/>
      <c r="C360" s="228"/>
      <c r="D360" s="228"/>
      <c r="E360" s="228"/>
      <c r="F360" s="228"/>
      <c r="G360" s="228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8"/>
      <c r="Z360" s="228"/>
      <c r="AA360" s="228"/>
      <c r="AB360" s="228"/>
    </row>
    <row r="361" ht="12.75" customHeight="1">
      <c r="A361" s="228"/>
      <c r="B361" s="228"/>
      <c r="C361" s="228"/>
      <c r="D361" s="228"/>
      <c r="E361" s="228"/>
      <c r="F361" s="228"/>
      <c r="G361" s="228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  <c r="AA361" s="228"/>
      <c r="AB361" s="228"/>
    </row>
    <row r="362" ht="12.75" customHeight="1">
      <c r="A362" s="228"/>
      <c r="B362" s="228"/>
      <c r="C362" s="228"/>
      <c r="D362" s="228"/>
      <c r="E362" s="228"/>
      <c r="F362" s="228"/>
      <c r="G362" s="228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8"/>
      <c r="Z362" s="228"/>
      <c r="AA362" s="228"/>
      <c r="AB362" s="228"/>
    </row>
    <row r="363" ht="12.75" customHeight="1">
      <c r="A363" s="228"/>
      <c r="B363" s="228"/>
      <c r="C363" s="228"/>
      <c r="D363" s="228"/>
      <c r="E363" s="228"/>
      <c r="F363" s="228"/>
      <c r="G363" s="228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8"/>
      <c r="Z363" s="228"/>
      <c r="AA363" s="228"/>
      <c r="AB363" s="228"/>
    </row>
    <row r="364" ht="12.75" customHeight="1">
      <c r="A364" s="228"/>
      <c r="B364" s="228"/>
      <c r="C364" s="228"/>
      <c r="D364" s="228"/>
      <c r="E364" s="228"/>
      <c r="F364" s="228"/>
      <c r="G364" s="228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8"/>
      <c r="Z364" s="228"/>
      <c r="AA364" s="228"/>
      <c r="AB364" s="228"/>
    </row>
    <row r="365" ht="12.75" customHeight="1">
      <c r="A365" s="228"/>
      <c r="B365" s="228"/>
      <c r="C365" s="228"/>
      <c r="D365" s="228"/>
      <c r="E365" s="228"/>
      <c r="F365" s="228"/>
      <c r="G365" s="228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8"/>
      <c r="Z365" s="228"/>
      <c r="AA365" s="228"/>
      <c r="AB365" s="228"/>
    </row>
    <row r="366" ht="12.75" customHeight="1">
      <c r="A366" s="228"/>
      <c r="B366" s="228"/>
      <c r="C366" s="228"/>
      <c r="D366" s="228"/>
      <c r="E366" s="228"/>
      <c r="F366" s="228"/>
      <c r="G366" s="228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8"/>
      <c r="Z366" s="228"/>
      <c r="AA366" s="228"/>
      <c r="AB366" s="228"/>
    </row>
    <row r="367" ht="12.75" customHeight="1">
      <c r="A367" s="228"/>
      <c r="B367" s="228"/>
      <c r="C367" s="228"/>
      <c r="D367" s="228"/>
      <c r="E367" s="228"/>
      <c r="F367" s="228"/>
      <c r="G367" s="228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8"/>
      <c r="Z367" s="228"/>
      <c r="AA367" s="228"/>
      <c r="AB367" s="228"/>
    </row>
    <row r="368" ht="12.75" customHeight="1">
      <c r="A368" s="228"/>
      <c r="B368" s="228"/>
      <c r="C368" s="228"/>
      <c r="D368" s="228"/>
      <c r="E368" s="228"/>
      <c r="F368" s="228"/>
      <c r="G368" s="228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8"/>
      <c r="Z368" s="228"/>
      <c r="AA368" s="228"/>
      <c r="AB368" s="228"/>
    </row>
    <row r="369" ht="12.75" customHeight="1">
      <c r="A369" s="228"/>
      <c r="B369" s="228"/>
      <c r="C369" s="228"/>
      <c r="D369" s="228"/>
      <c r="E369" s="228"/>
      <c r="F369" s="228"/>
      <c r="G369" s="228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8"/>
      <c r="Z369" s="228"/>
      <c r="AA369" s="228"/>
      <c r="AB369" s="228"/>
    </row>
    <row r="370" ht="12.75" customHeight="1">
      <c r="A370" s="228"/>
      <c r="B370" s="228"/>
      <c r="C370" s="228"/>
      <c r="D370" s="228"/>
      <c r="E370" s="228"/>
      <c r="F370" s="228"/>
      <c r="G370" s="228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8"/>
      <c r="Z370" s="228"/>
      <c r="AA370" s="228"/>
      <c r="AB370" s="228"/>
    </row>
    <row r="371" ht="12.75" customHeight="1">
      <c r="A371" s="228"/>
      <c r="B371" s="228"/>
      <c r="C371" s="228"/>
      <c r="D371" s="228"/>
      <c r="E371" s="228"/>
      <c r="F371" s="228"/>
      <c r="G371" s="228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8"/>
      <c r="Z371" s="228"/>
      <c r="AA371" s="228"/>
      <c r="AB371" s="228"/>
    </row>
    <row r="372" ht="12.75" customHeight="1">
      <c r="A372" s="228"/>
      <c r="B372" s="228"/>
      <c r="C372" s="228"/>
      <c r="D372" s="228"/>
      <c r="E372" s="228"/>
      <c r="F372" s="228"/>
      <c r="G372" s="228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  <c r="AA372" s="228"/>
      <c r="AB372" s="228"/>
    </row>
    <row r="373" ht="12.75" customHeight="1">
      <c r="A373" s="228"/>
      <c r="B373" s="228"/>
      <c r="C373" s="228"/>
      <c r="D373" s="228"/>
      <c r="E373" s="228"/>
      <c r="F373" s="228"/>
      <c r="G373" s="228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  <c r="AA373" s="228"/>
      <c r="AB373" s="228"/>
    </row>
    <row r="374" ht="12.75" customHeight="1">
      <c r="A374" s="228"/>
      <c r="B374" s="228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  <c r="AA374" s="228"/>
      <c r="AB374" s="228"/>
    </row>
    <row r="375" ht="12.75" customHeight="1">
      <c r="A375" s="228"/>
      <c r="B375" s="228"/>
      <c r="C375" s="228"/>
      <c r="D375" s="228"/>
      <c r="E375" s="228"/>
      <c r="F375" s="228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  <c r="AA375" s="228"/>
      <c r="AB375" s="228"/>
    </row>
    <row r="376" ht="12.75" customHeight="1">
      <c r="A376" s="228"/>
      <c r="B376" s="228"/>
      <c r="C376" s="228"/>
      <c r="D376" s="228"/>
      <c r="E376" s="228"/>
      <c r="F376" s="228"/>
      <c r="G376" s="228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  <c r="AA376" s="228"/>
      <c r="AB376" s="228"/>
    </row>
    <row r="377" ht="12.75" customHeight="1">
      <c r="A377" s="228"/>
      <c r="B377" s="228"/>
      <c r="C377" s="228"/>
      <c r="D377" s="228"/>
      <c r="E377" s="228"/>
      <c r="F377" s="228"/>
      <c r="G377" s="228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  <c r="AA377" s="228"/>
      <c r="AB377" s="228"/>
    </row>
    <row r="378" ht="12.75" customHeight="1">
      <c r="A378" s="228"/>
      <c r="B378" s="228"/>
      <c r="C378" s="228"/>
      <c r="D378" s="228"/>
      <c r="E378" s="228"/>
      <c r="F378" s="228"/>
      <c r="G378" s="228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  <c r="AA378" s="228"/>
      <c r="AB378" s="228"/>
    </row>
    <row r="379" ht="12.75" customHeight="1">
      <c r="A379" s="228"/>
      <c r="B379" s="228"/>
      <c r="C379" s="228"/>
      <c r="D379" s="228"/>
      <c r="E379" s="228"/>
      <c r="F379" s="228"/>
      <c r="G379" s="228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8"/>
      <c r="Z379" s="228"/>
      <c r="AA379" s="228"/>
      <c r="AB379" s="228"/>
    </row>
    <row r="380" ht="12.75" customHeight="1">
      <c r="A380" s="228"/>
      <c r="B380" s="228"/>
      <c r="C380" s="228"/>
      <c r="D380" s="228"/>
      <c r="E380" s="228"/>
      <c r="F380" s="228"/>
      <c r="G380" s="228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8"/>
      <c r="Z380" s="228"/>
      <c r="AA380" s="228"/>
      <c r="AB380" s="228"/>
    </row>
    <row r="381" ht="12.75" customHeight="1">
      <c r="A381" s="228"/>
      <c r="B381" s="228"/>
      <c r="C381" s="228"/>
      <c r="D381" s="228"/>
      <c r="E381" s="228"/>
      <c r="F381" s="228"/>
      <c r="G381" s="228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8"/>
      <c r="Z381" s="228"/>
      <c r="AA381" s="228"/>
      <c r="AB381" s="228"/>
    </row>
    <row r="382" ht="12.75" customHeight="1">
      <c r="A382" s="228"/>
      <c r="B382" s="228"/>
      <c r="C382" s="228"/>
      <c r="D382" s="228"/>
      <c r="E382" s="228"/>
      <c r="F382" s="228"/>
      <c r="G382" s="228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  <c r="V382" s="228"/>
      <c r="W382" s="228"/>
      <c r="X382" s="228"/>
      <c r="Y382" s="228"/>
      <c r="Z382" s="228"/>
      <c r="AA382" s="228"/>
      <c r="AB382" s="228"/>
    </row>
    <row r="383" ht="12.75" customHeight="1">
      <c r="A383" s="228"/>
      <c r="B383" s="228"/>
      <c r="C383" s="228"/>
      <c r="D383" s="228"/>
      <c r="E383" s="228"/>
      <c r="F383" s="228"/>
      <c r="G383" s="228"/>
      <c r="H383" s="228"/>
      <c r="I383" s="228"/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  <c r="V383" s="228"/>
      <c r="W383" s="228"/>
      <c r="X383" s="228"/>
      <c r="Y383" s="228"/>
      <c r="Z383" s="228"/>
      <c r="AA383" s="228"/>
      <c r="AB383" s="228"/>
    </row>
    <row r="384" ht="12.75" customHeight="1">
      <c r="A384" s="228"/>
      <c r="B384" s="228"/>
      <c r="C384" s="228"/>
      <c r="D384" s="228"/>
      <c r="E384" s="228"/>
      <c r="F384" s="228"/>
      <c r="G384" s="228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  <c r="V384" s="228"/>
      <c r="W384" s="228"/>
      <c r="X384" s="228"/>
      <c r="Y384" s="228"/>
      <c r="Z384" s="228"/>
      <c r="AA384" s="228"/>
      <c r="AB384" s="228"/>
    </row>
    <row r="385" ht="12.75" customHeight="1">
      <c r="A385" s="228"/>
      <c r="B385" s="228"/>
      <c r="C385" s="228"/>
      <c r="D385" s="228"/>
      <c r="E385" s="228"/>
      <c r="F385" s="228"/>
      <c r="G385" s="228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8"/>
      <c r="Z385" s="228"/>
      <c r="AA385" s="228"/>
      <c r="AB385" s="228"/>
    </row>
    <row r="386" ht="12.75" customHeight="1">
      <c r="A386" s="228"/>
      <c r="B386" s="228"/>
      <c r="C386" s="228"/>
      <c r="D386" s="228"/>
      <c r="E386" s="228"/>
      <c r="F386" s="228"/>
      <c r="G386" s="228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8"/>
      <c r="Z386" s="228"/>
      <c r="AA386" s="228"/>
      <c r="AB386" s="228"/>
    </row>
    <row r="387" ht="12.75" customHeight="1">
      <c r="A387" s="228"/>
      <c r="B387" s="228"/>
      <c r="C387" s="228"/>
      <c r="D387" s="228"/>
      <c r="E387" s="228"/>
      <c r="F387" s="228"/>
      <c r="G387" s="228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8"/>
      <c r="Z387" s="228"/>
      <c r="AA387" s="228"/>
      <c r="AB387" s="228"/>
    </row>
    <row r="388" ht="12.75" customHeight="1">
      <c r="A388" s="228"/>
      <c r="B388" s="228"/>
      <c r="C388" s="228"/>
      <c r="D388" s="228"/>
      <c r="E388" s="228"/>
      <c r="F388" s="228"/>
      <c r="G388" s="228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8"/>
      <c r="Z388" s="228"/>
      <c r="AA388" s="228"/>
      <c r="AB388" s="228"/>
    </row>
    <row r="389" ht="12.75" customHeight="1">
      <c r="A389" s="228"/>
      <c r="B389" s="228"/>
      <c r="C389" s="228"/>
      <c r="D389" s="228"/>
      <c r="E389" s="228"/>
      <c r="F389" s="228"/>
      <c r="G389" s="228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  <c r="V389" s="228"/>
      <c r="W389" s="228"/>
      <c r="X389" s="228"/>
      <c r="Y389" s="228"/>
      <c r="Z389" s="228"/>
      <c r="AA389" s="228"/>
      <c r="AB389" s="228"/>
    </row>
    <row r="390" ht="12.75" customHeight="1">
      <c r="A390" s="228"/>
      <c r="B390" s="228"/>
      <c r="C390" s="228"/>
      <c r="D390" s="228"/>
      <c r="E390" s="228"/>
      <c r="F390" s="228"/>
      <c r="G390" s="228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  <c r="V390" s="228"/>
      <c r="W390" s="228"/>
      <c r="X390" s="228"/>
      <c r="Y390" s="228"/>
      <c r="Z390" s="228"/>
      <c r="AA390" s="228"/>
      <c r="AB390" s="228"/>
    </row>
    <row r="391" ht="12.75" customHeight="1">
      <c r="A391" s="228"/>
      <c r="B391" s="228"/>
      <c r="C391" s="228"/>
      <c r="D391" s="228"/>
      <c r="E391" s="228"/>
      <c r="F391" s="228"/>
      <c r="G391" s="228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  <c r="V391" s="228"/>
      <c r="W391" s="228"/>
      <c r="X391" s="228"/>
      <c r="Y391" s="228"/>
      <c r="Z391" s="228"/>
      <c r="AA391" s="228"/>
      <c r="AB391" s="228"/>
    </row>
    <row r="392" ht="12.75" customHeight="1">
      <c r="A392" s="228"/>
      <c r="B392" s="228"/>
      <c r="C392" s="228"/>
      <c r="D392" s="228"/>
      <c r="E392" s="228"/>
      <c r="F392" s="228"/>
      <c r="G392" s="228"/>
      <c r="H392" s="228"/>
      <c r="I392" s="228"/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8"/>
      <c r="Z392" s="228"/>
      <c r="AA392" s="228"/>
      <c r="AB392" s="228"/>
    </row>
    <row r="393" ht="12.75" customHeight="1">
      <c r="A393" s="228"/>
      <c r="B393" s="228"/>
      <c r="C393" s="228"/>
      <c r="D393" s="228"/>
      <c r="E393" s="228"/>
      <c r="F393" s="228"/>
      <c r="G393" s="228"/>
      <c r="H393" s="228"/>
      <c r="I393" s="228"/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8"/>
      <c r="Z393" s="228"/>
      <c r="AA393" s="228"/>
      <c r="AB393" s="228"/>
    </row>
    <row r="394" ht="12.75" customHeight="1">
      <c r="A394" s="228"/>
      <c r="B394" s="228"/>
      <c r="C394" s="228"/>
      <c r="D394" s="228"/>
      <c r="E394" s="228"/>
      <c r="F394" s="228"/>
      <c r="G394" s="228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8"/>
      <c r="Z394" s="228"/>
      <c r="AA394" s="228"/>
      <c r="AB394" s="228"/>
    </row>
    <row r="395" ht="12.75" customHeight="1">
      <c r="A395" s="228"/>
      <c r="B395" s="228"/>
      <c r="C395" s="228"/>
      <c r="D395" s="228"/>
      <c r="E395" s="228"/>
      <c r="F395" s="228"/>
      <c r="G395" s="228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8"/>
      <c r="Z395" s="228"/>
      <c r="AA395" s="228"/>
      <c r="AB395" s="228"/>
    </row>
    <row r="396" ht="12.75" customHeight="1">
      <c r="A396" s="228"/>
      <c r="B396" s="228"/>
      <c r="C396" s="228"/>
      <c r="D396" s="228"/>
      <c r="E396" s="228"/>
      <c r="F396" s="228"/>
      <c r="G396" s="228"/>
      <c r="H396" s="228"/>
      <c r="I396" s="228"/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  <c r="V396" s="228"/>
      <c r="W396" s="228"/>
      <c r="X396" s="228"/>
      <c r="Y396" s="228"/>
      <c r="Z396" s="228"/>
      <c r="AA396" s="228"/>
      <c r="AB396" s="228"/>
    </row>
    <row r="397" ht="12.75" customHeight="1">
      <c r="A397" s="228"/>
      <c r="B397" s="228"/>
      <c r="C397" s="228"/>
      <c r="D397" s="228"/>
      <c r="E397" s="228"/>
      <c r="F397" s="228"/>
      <c r="G397" s="228"/>
      <c r="H397" s="228"/>
      <c r="I397" s="228"/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  <c r="V397" s="228"/>
      <c r="W397" s="228"/>
      <c r="X397" s="228"/>
      <c r="Y397" s="228"/>
      <c r="Z397" s="228"/>
      <c r="AA397" s="228"/>
      <c r="AB397" s="228"/>
    </row>
    <row r="398" ht="12.75" customHeight="1">
      <c r="A398" s="228"/>
      <c r="B398" s="228"/>
      <c r="C398" s="228"/>
      <c r="D398" s="228"/>
      <c r="E398" s="228"/>
      <c r="F398" s="228"/>
      <c r="G398" s="228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  <c r="V398" s="228"/>
      <c r="W398" s="228"/>
      <c r="X398" s="228"/>
      <c r="Y398" s="228"/>
      <c r="Z398" s="228"/>
      <c r="AA398" s="228"/>
      <c r="AB398" s="228"/>
    </row>
    <row r="399" ht="12.75" customHeight="1">
      <c r="A399" s="228"/>
      <c r="B399" s="228"/>
      <c r="C399" s="228"/>
      <c r="D399" s="228"/>
      <c r="E399" s="228"/>
      <c r="F399" s="228"/>
      <c r="G399" s="228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8"/>
      <c r="Z399" s="228"/>
      <c r="AA399" s="228"/>
      <c r="AB399" s="228"/>
    </row>
    <row r="400" ht="12.75" customHeight="1">
      <c r="A400" s="228"/>
      <c r="B400" s="228"/>
      <c r="C400" s="228"/>
      <c r="D400" s="228"/>
      <c r="E400" s="228"/>
      <c r="F400" s="228"/>
      <c r="G400" s="228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  <c r="V400" s="228"/>
      <c r="W400" s="228"/>
      <c r="X400" s="228"/>
      <c r="Y400" s="228"/>
      <c r="Z400" s="228"/>
      <c r="AA400" s="228"/>
      <c r="AB400" s="228"/>
    </row>
    <row r="401" ht="12.75" customHeight="1">
      <c r="A401" s="228"/>
      <c r="B401" s="228"/>
      <c r="C401" s="228"/>
      <c r="D401" s="228"/>
      <c r="E401" s="228"/>
      <c r="F401" s="228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  <c r="AA401" s="228"/>
      <c r="AB401" s="228"/>
    </row>
    <row r="402" ht="12.75" customHeight="1">
      <c r="A402" s="228"/>
      <c r="B402" s="228"/>
      <c r="C402" s="228"/>
      <c r="D402" s="228"/>
      <c r="E402" s="228"/>
      <c r="F402" s="228"/>
      <c r="G402" s="228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  <c r="V402" s="228"/>
      <c r="W402" s="228"/>
      <c r="X402" s="228"/>
      <c r="Y402" s="228"/>
      <c r="Z402" s="228"/>
      <c r="AA402" s="228"/>
      <c r="AB402" s="228"/>
    </row>
    <row r="403" ht="12.75" customHeight="1">
      <c r="A403" s="228"/>
      <c r="B403" s="228"/>
      <c r="C403" s="228"/>
      <c r="D403" s="228"/>
      <c r="E403" s="228"/>
      <c r="F403" s="228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  <c r="V403" s="228"/>
      <c r="W403" s="228"/>
      <c r="X403" s="228"/>
      <c r="Y403" s="228"/>
      <c r="Z403" s="228"/>
      <c r="AA403" s="228"/>
      <c r="AB403" s="228"/>
    </row>
    <row r="404" ht="12.75" customHeight="1">
      <c r="A404" s="228"/>
      <c r="B404" s="228"/>
      <c r="C404" s="228"/>
      <c r="D404" s="228"/>
      <c r="E404" s="228"/>
      <c r="F404" s="228"/>
      <c r="G404" s="228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  <c r="V404" s="228"/>
      <c r="W404" s="228"/>
      <c r="X404" s="228"/>
      <c r="Y404" s="228"/>
      <c r="Z404" s="228"/>
      <c r="AA404" s="228"/>
      <c r="AB404" s="228"/>
    </row>
    <row r="405" ht="12.75" customHeight="1">
      <c r="A405" s="228"/>
      <c r="B405" s="228"/>
      <c r="C405" s="228"/>
      <c r="D405" s="228"/>
      <c r="E405" s="228"/>
      <c r="F405" s="228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  <c r="V405" s="228"/>
      <c r="W405" s="228"/>
      <c r="X405" s="228"/>
      <c r="Y405" s="228"/>
      <c r="Z405" s="228"/>
      <c r="AA405" s="228"/>
      <c r="AB405" s="228"/>
    </row>
    <row r="406" ht="12.75" customHeight="1">
      <c r="A406" s="228"/>
      <c r="B406" s="228"/>
      <c r="C406" s="228"/>
      <c r="D406" s="228"/>
      <c r="E406" s="228"/>
      <c r="F406" s="228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  <c r="V406" s="228"/>
      <c r="W406" s="228"/>
      <c r="X406" s="228"/>
      <c r="Y406" s="228"/>
      <c r="Z406" s="228"/>
      <c r="AA406" s="228"/>
      <c r="AB406" s="228"/>
    </row>
    <row r="407" ht="12.75" customHeight="1">
      <c r="A407" s="228"/>
      <c r="B407" s="228"/>
      <c r="C407" s="228"/>
      <c r="D407" s="228"/>
      <c r="E407" s="228"/>
      <c r="F407" s="228"/>
      <c r="G407" s="228"/>
      <c r="H407" s="228"/>
      <c r="I407" s="228"/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  <c r="V407" s="228"/>
      <c r="W407" s="228"/>
      <c r="X407" s="228"/>
      <c r="Y407" s="228"/>
      <c r="Z407" s="228"/>
      <c r="AA407" s="228"/>
      <c r="AB407" s="228"/>
    </row>
    <row r="408" ht="12.75" customHeight="1">
      <c r="A408" s="228"/>
      <c r="B408" s="228"/>
      <c r="C408" s="228"/>
      <c r="D408" s="228"/>
      <c r="E408" s="228"/>
      <c r="F408" s="228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  <c r="V408" s="228"/>
      <c r="W408" s="228"/>
      <c r="X408" s="228"/>
      <c r="Y408" s="228"/>
      <c r="Z408" s="228"/>
      <c r="AA408" s="228"/>
      <c r="AB408" s="228"/>
    </row>
    <row r="409" ht="12.75" customHeight="1">
      <c r="A409" s="228"/>
      <c r="B409" s="228"/>
      <c r="C409" s="228"/>
      <c r="D409" s="228"/>
      <c r="E409" s="228"/>
      <c r="F409" s="228"/>
      <c r="G409" s="228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  <c r="V409" s="228"/>
      <c r="W409" s="228"/>
      <c r="X409" s="228"/>
      <c r="Y409" s="228"/>
      <c r="Z409" s="228"/>
      <c r="AA409" s="228"/>
      <c r="AB409" s="228"/>
    </row>
    <row r="410" ht="12.75" customHeight="1">
      <c r="A410" s="228"/>
      <c r="B410" s="228"/>
      <c r="C410" s="228"/>
      <c r="D410" s="228"/>
      <c r="E410" s="228"/>
      <c r="F410" s="228"/>
      <c r="G410" s="228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  <c r="V410" s="228"/>
      <c r="W410" s="228"/>
      <c r="X410" s="228"/>
      <c r="Y410" s="228"/>
      <c r="Z410" s="228"/>
      <c r="AA410" s="228"/>
      <c r="AB410" s="228"/>
    </row>
    <row r="411" ht="12.75" customHeight="1">
      <c r="A411" s="228"/>
      <c r="B411" s="228"/>
      <c r="C411" s="228"/>
      <c r="D411" s="228"/>
      <c r="E411" s="228"/>
      <c r="F411" s="228"/>
      <c r="G411" s="228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  <c r="V411" s="228"/>
      <c r="W411" s="228"/>
      <c r="X411" s="228"/>
      <c r="Y411" s="228"/>
      <c r="Z411" s="228"/>
      <c r="AA411" s="228"/>
      <c r="AB411" s="228"/>
    </row>
    <row r="412" ht="12.75" customHeight="1">
      <c r="A412" s="228"/>
      <c r="B412" s="228"/>
      <c r="C412" s="228"/>
      <c r="D412" s="228"/>
      <c r="E412" s="228"/>
      <c r="F412" s="228"/>
      <c r="G412" s="228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  <c r="V412" s="228"/>
      <c r="W412" s="228"/>
      <c r="X412" s="228"/>
      <c r="Y412" s="228"/>
      <c r="Z412" s="228"/>
      <c r="AA412" s="228"/>
      <c r="AB412" s="228"/>
    </row>
    <row r="413" ht="12.75" customHeight="1">
      <c r="A413" s="228"/>
      <c r="B413" s="228"/>
      <c r="C413" s="228"/>
      <c r="D413" s="228"/>
      <c r="E413" s="228"/>
      <c r="F413" s="228"/>
      <c r="G413" s="228"/>
      <c r="H413" s="228"/>
      <c r="I413" s="228"/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  <c r="V413" s="228"/>
      <c r="W413" s="228"/>
      <c r="X413" s="228"/>
      <c r="Y413" s="228"/>
      <c r="Z413" s="228"/>
      <c r="AA413" s="228"/>
      <c r="AB413" s="228"/>
    </row>
    <row r="414" ht="12.75" customHeight="1">
      <c r="A414" s="228"/>
      <c r="B414" s="228"/>
      <c r="C414" s="228"/>
      <c r="D414" s="228"/>
      <c r="E414" s="228"/>
      <c r="F414" s="228"/>
      <c r="G414" s="228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  <c r="V414" s="228"/>
      <c r="W414" s="228"/>
      <c r="X414" s="228"/>
      <c r="Y414" s="228"/>
      <c r="Z414" s="228"/>
      <c r="AA414" s="228"/>
      <c r="AB414" s="228"/>
    </row>
    <row r="415" ht="12.75" customHeight="1">
      <c r="A415" s="228"/>
      <c r="B415" s="228"/>
      <c r="C415" s="228"/>
      <c r="D415" s="228"/>
      <c r="E415" s="228"/>
      <c r="F415" s="228"/>
      <c r="G415" s="228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  <c r="V415" s="228"/>
      <c r="W415" s="228"/>
      <c r="X415" s="228"/>
      <c r="Y415" s="228"/>
      <c r="Z415" s="228"/>
      <c r="AA415" s="228"/>
      <c r="AB415" s="228"/>
    </row>
    <row r="416" ht="12.75" customHeight="1">
      <c r="A416" s="228"/>
      <c r="B416" s="228"/>
      <c r="C416" s="228"/>
      <c r="D416" s="228"/>
      <c r="E416" s="228"/>
      <c r="F416" s="228"/>
      <c r="G416" s="228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  <c r="V416" s="228"/>
      <c r="W416" s="228"/>
      <c r="X416" s="228"/>
      <c r="Y416" s="228"/>
      <c r="Z416" s="228"/>
      <c r="AA416" s="228"/>
      <c r="AB416" s="228"/>
    </row>
    <row r="417" ht="12.75" customHeight="1">
      <c r="A417" s="228"/>
      <c r="B417" s="228"/>
      <c r="C417" s="228"/>
      <c r="D417" s="228"/>
      <c r="E417" s="228"/>
      <c r="F417" s="228"/>
      <c r="G417" s="228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8"/>
      <c r="Z417" s="228"/>
      <c r="AA417" s="228"/>
      <c r="AB417" s="228"/>
    </row>
    <row r="418" ht="12.75" customHeight="1">
      <c r="A418" s="228"/>
      <c r="B418" s="228"/>
      <c r="C418" s="228"/>
      <c r="D418" s="228"/>
      <c r="E418" s="228"/>
      <c r="F418" s="228"/>
      <c r="G418" s="228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  <c r="V418" s="228"/>
      <c r="W418" s="228"/>
      <c r="X418" s="228"/>
      <c r="Y418" s="228"/>
      <c r="Z418" s="228"/>
      <c r="AA418" s="228"/>
      <c r="AB418" s="228"/>
    </row>
    <row r="419" ht="12.75" customHeight="1">
      <c r="A419" s="228"/>
      <c r="B419" s="228"/>
      <c r="C419" s="228"/>
      <c r="D419" s="228"/>
      <c r="E419" s="228"/>
      <c r="F419" s="228"/>
      <c r="G419" s="228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  <c r="V419" s="228"/>
      <c r="W419" s="228"/>
      <c r="X419" s="228"/>
      <c r="Y419" s="228"/>
      <c r="Z419" s="228"/>
      <c r="AA419" s="228"/>
      <c r="AB419" s="228"/>
    </row>
    <row r="420" ht="12.75" customHeight="1">
      <c r="A420" s="228"/>
      <c r="B420" s="228"/>
      <c r="C420" s="228"/>
      <c r="D420" s="228"/>
      <c r="E420" s="228"/>
      <c r="F420" s="228"/>
      <c r="G420" s="228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  <c r="V420" s="228"/>
      <c r="W420" s="228"/>
      <c r="X420" s="228"/>
      <c r="Y420" s="228"/>
      <c r="Z420" s="228"/>
      <c r="AA420" s="228"/>
      <c r="AB420" s="228"/>
    </row>
    <row r="421" ht="12.75" customHeight="1">
      <c r="A421" s="228"/>
      <c r="B421" s="228"/>
      <c r="C421" s="228"/>
      <c r="D421" s="228"/>
      <c r="E421" s="228"/>
      <c r="F421" s="228"/>
      <c r="G421" s="228"/>
      <c r="H421" s="228"/>
      <c r="I421" s="228"/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  <c r="V421" s="228"/>
      <c r="W421" s="228"/>
      <c r="X421" s="228"/>
      <c r="Y421" s="228"/>
      <c r="Z421" s="228"/>
      <c r="AA421" s="228"/>
      <c r="AB421" s="228"/>
    </row>
    <row r="422" ht="12.75" customHeight="1">
      <c r="A422" s="228"/>
      <c r="B422" s="228"/>
      <c r="C422" s="228"/>
      <c r="D422" s="228"/>
      <c r="E422" s="228"/>
      <c r="F422" s="228"/>
      <c r="G422" s="228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  <c r="V422" s="228"/>
      <c r="W422" s="228"/>
      <c r="X422" s="228"/>
      <c r="Y422" s="228"/>
      <c r="Z422" s="228"/>
      <c r="AA422" s="228"/>
      <c r="AB422" s="228"/>
    </row>
    <row r="423" ht="12.75" customHeight="1">
      <c r="A423" s="228"/>
      <c r="B423" s="228"/>
      <c r="C423" s="228"/>
      <c r="D423" s="228"/>
      <c r="E423" s="228"/>
      <c r="F423" s="228"/>
      <c r="G423" s="228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  <c r="V423" s="228"/>
      <c r="W423" s="228"/>
      <c r="X423" s="228"/>
      <c r="Y423" s="228"/>
      <c r="Z423" s="228"/>
      <c r="AA423" s="228"/>
      <c r="AB423" s="228"/>
    </row>
    <row r="424" ht="12.75" customHeight="1">
      <c r="A424" s="228"/>
      <c r="B424" s="228"/>
      <c r="C424" s="228"/>
      <c r="D424" s="228"/>
      <c r="E424" s="228"/>
      <c r="F424" s="228"/>
      <c r="G424" s="228"/>
      <c r="H424" s="228"/>
      <c r="I424" s="228"/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8"/>
      <c r="Z424" s="228"/>
      <c r="AA424" s="228"/>
      <c r="AB424" s="228"/>
    </row>
    <row r="425" ht="12.75" customHeight="1">
      <c r="A425" s="228"/>
      <c r="B425" s="228"/>
      <c r="C425" s="228"/>
      <c r="D425" s="228"/>
      <c r="E425" s="228"/>
      <c r="F425" s="228"/>
      <c r="G425" s="228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  <c r="V425" s="228"/>
      <c r="W425" s="228"/>
      <c r="X425" s="228"/>
      <c r="Y425" s="228"/>
      <c r="Z425" s="228"/>
      <c r="AA425" s="228"/>
      <c r="AB425" s="228"/>
    </row>
    <row r="426" ht="12.75" customHeight="1">
      <c r="A426" s="228"/>
      <c r="B426" s="228"/>
      <c r="C426" s="228"/>
      <c r="D426" s="228"/>
      <c r="E426" s="228"/>
      <c r="F426" s="228"/>
      <c r="G426" s="228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  <c r="V426" s="228"/>
      <c r="W426" s="228"/>
      <c r="X426" s="228"/>
      <c r="Y426" s="228"/>
      <c r="Z426" s="228"/>
      <c r="AA426" s="228"/>
      <c r="AB426" s="228"/>
    </row>
    <row r="427" ht="12.75" customHeight="1">
      <c r="A427" s="228"/>
      <c r="B427" s="228"/>
      <c r="C427" s="228"/>
      <c r="D427" s="228"/>
      <c r="E427" s="228"/>
      <c r="F427" s="228"/>
      <c r="G427" s="228"/>
      <c r="H427" s="228"/>
      <c r="I427" s="228"/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  <c r="V427" s="228"/>
      <c r="W427" s="228"/>
      <c r="X427" s="228"/>
      <c r="Y427" s="228"/>
      <c r="Z427" s="228"/>
      <c r="AA427" s="228"/>
      <c r="AB427" s="228"/>
    </row>
    <row r="428" ht="12.75" customHeight="1">
      <c r="A428" s="228"/>
      <c r="B428" s="228"/>
      <c r="C428" s="228"/>
      <c r="D428" s="228"/>
      <c r="E428" s="228"/>
      <c r="F428" s="228"/>
      <c r="G428" s="228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  <c r="V428" s="228"/>
      <c r="W428" s="228"/>
      <c r="X428" s="228"/>
      <c r="Y428" s="228"/>
      <c r="Z428" s="228"/>
      <c r="AA428" s="228"/>
      <c r="AB428" s="228"/>
    </row>
    <row r="429" ht="12.75" customHeight="1">
      <c r="A429" s="228"/>
      <c r="B429" s="228"/>
      <c r="C429" s="228"/>
      <c r="D429" s="228"/>
      <c r="E429" s="228"/>
      <c r="F429" s="228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28"/>
      <c r="Z429" s="228"/>
      <c r="AA429" s="228"/>
      <c r="AB429" s="228"/>
    </row>
    <row r="430" ht="12.75" customHeight="1">
      <c r="A430" s="228"/>
      <c r="B430" s="228"/>
      <c r="C430" s="228"/>
      <c r="D430" s="228"/>
      <c r="E430" s="228"/>
      <c r="F430" s="228"/>
      <c r="G430" s="228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  <c r="V430" s="228"/>
      <c r="W430" s="228"/>
      <c r="X430" s="228"/>
      <c r="Y430" s="228"/>
      <c r="Z430" s="228"/>
      <c r="AA430" s="228"/>
      <c r="AB430" s="228"/>
    </row>
    <row r="431" ht="12.75" customHeight="1">
      <c r="A431" s="228"/>
      <c r="B431" s="228"/>
      <c r="C431" s="228"/>
      <c r="D431" s="228"/>
      <c r="E431" s="228"/>
      <c r="F431" s="228"/>
      <c r="G431" s="228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  <c r="V431" s="228"/>
      <c r="W431" s="228"/>
      <c r="X431" s="228"/>
      <c r="Y431" s="228"/>
      <c r="Z431" s="228"/>
      <c r="AA431" s="228"/>
      <c r="AB431" s="228"/>
    </row>
    <row r="432" ht="12.75" customHeight="1">
      <c r="A432" s="228"/>
      <c r="B432" s="228"/>
      <c r="C432" s="228"/>
      <c r="D432" s="228"/>
      <c r="E432" s="228"/>
      <c r="F432" s="228"/>
      <c r="G432" s="228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  <c r="V432" s="228"/>
      <c r="W432" s="228"/>
      <c r="X432" s="228"/>
      <c r="Y432" s="228"/>
      <c r="Z432" s="228"/>
      <c r="AA432" s="228"/>
      <c r="AB432" s="228"/>
    </row>
    <row r="433" ht="12.75" customHeight="1">
      <c r="A433" s="228"/>
      <c r="B433" s="228"/>
      <c r="C433" s="228"/>
      <c r="D433" s="228"/>
      <c r="E433" s="228"/>
      <c r="F433" s="228"/>
      <c r="G433" s="228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  <c r="V433" s="228"/>
      <c r="W433" s="228"/>
      <c r="X433" s="228"/>
      <c r="Y433" s="228"/>
      <c r="Z433" s="228"/>
      <c r="AA433" s="228"/>
      <c r="AB433" s="228"/>
    </row>
    <row r="434" ht="12.75" customHeight="1">
      <c r="A434" s="228"/>
      <c r="B434" s="228"/>
      <c r="C434" s="228"/>
      <c r="D434" s="228"/>
      <c r="E434" s="228"/>
      <c r="F434" s="228"/>
      <c r="G434" s="228"/>
      <c r="H434" s="228"/>
      <c r="I434" s="228"/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8"/>
      <c r="Z434" s="228"/>
      <c r="AA434" s="228"/>
      <c r="AB434" s="228"/>
    </row>
    <row r="435" ht="12.75" customHeight="1">
      <c r="A435" s="228"/>
      <c r="B435" s="228"/>
      <c r="C435" s="228"/>
      <c r="D435" s="228"/>
      <c r="E435" s="228"/>
      <c r="F435" s="228"/>
      <c r="G435" s="228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8"/>
      <c r="Z435" s="228"/>
      <c r="AA435" s="228"/>
      <c r="AB435" s="228"/>
    </row>
    <row r="436" ht="12.75" customHeight="1">
      <c r="A436" s="228"/>
      <c r="B436" s="228"/>
      <c r="C436" s="228"/>
      <c r="D436" s="228"/>
      <c r="E436" s="228"/>
      <c r="F436" s="228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  <c r="V436" s="228"/>
      <c r="W436" s="228"/>
      <c r="X436" s="228"/>
      <c r="Y436" s="228"/>
      <c r="Z436" s="228"/>
      <c r="AA436" s="228"/>
      <c r="AB436" s="228"/>
    </row>
    <row r="437" ht="12.75" customHeight="1">
      <c r="A437" s="228"/>
      <c r="B437" s="228"/>
      <c r="C437" s="228"/>
      <c r="D437" s="228"/>
      <c r="E437" s="228"/>
      <c r="F437" s="228"/>
      <c r="G437" s="228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  <c r="V437" s="228"/>
      <c r="W437" s="228"/>
      <c r="X437" s="228"/>
      <c r="Y437" s="228"/>
      <c r="Z437" s="228"/>
      <c r="AA437" s="228"/>
      <c r="AB437" s="228"/>
    </row>
    <row r="438" ht="12.75" customHeight="1">
      <c r="A438" s="228"/>
      <c r="B438" s="228"/>
      <c r="C438" s="228"/>
      <c r="D438" s="228"/>
      <c r="E438" s="228"/>
      <c r="F438" s="228"/>
      <c r="G438" s="228"/>
      <c r="H438" s="228"/>
      <c r="I438" s="228"/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  <c r="V438" s="228"/>
      <c r="W438" s="228"/>
      <c r="X438" s="228"/>
      <c r="Y438" s="228"/>
      <c r="Z438" s="228"/>
      <c r="AA438" s="228"/>
      <c r="AB438" s="228"/>
    </row>
    <row r="439" ht="12.75" customHeight="1">
      <c r="A439" s="228"/>
      <c r="B439" s="228"/>
      <c r="C439" s="228"/>
      <c r="D439" s="228"/>
      <c r="E439" s="228"/>
      <c r="F439" s="228"/>
      <c r="G439" s="228"/>
      <c r="H439" s="228"/>
      <c r="I439" s="228"/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  <c r="V439" s="228"/>
      <c r="W439" s="228"/>
      <c r="X439" s="228"/>
      <c r="Y439" s="228"/>
      <c r="Z439" s="228"/>
      <c r="AA439" s="228"/>
      <c r="AB439" s="228"/>
    </row>
    <row r="440" ht="12.75" customHeight="1">
      <c r="A440" s="228"/>
      <c r="B440" s="228"/>
      <c r="C440" s="228"/>
      <c r="D440" s="228"/>
      <c r="E440" s="228"/>
      <c r="F440" s="228"/>
      <c r="G440" s="228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  <c r="V440" s="228"/>
      <c r="W440" s="228"/>
      <c r="X440" s="228"/>
      <c r="Y440" s="228"/>
      <c r="Z440" s="228"/>
      <c r="AA440" s="228"/>
      <c r="AB440" s="228"/>
    </row>
    <row r="441" ht="12.75" customHeight="1">
      <c r="A441" s="228"/>
      <c r="B441" s="228"/>
      <c r="C441" s="228"/>
      <c r="D441" s="228"/>
      <c r="E441" s="228"/>
      <c r="F441" s="228"/>
      <c r="G441" s="228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  <c r="V441" s="228"/>
      <c r="W441" s="228"/>
      <c r="X441" s="228"/>
      <c r="Y441" s="228"/>
      <c r="Z441" s="228"/>
      <c r="AA441" s="228"/>
      <c r="AB441" s="228"/>
    </row>
    <row r="442" ht="12.75" customHeight="1">
      <c r="A442" s="228"/>
      <c r="B442" s="228"/>
      <c r="C442" s="228"/>
      <c r="D442" s="228"/>
      <c r="E442" s="228"/>
      <c r="F442" s="228"/>
      <c r="G442" s="228"/>
      <c r="H442" s="228"/>
      <c r="I442" s="228"/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8"/>
      <c r="Z442" s="228"/>
      <c r="AA442" s="228"/>
      <c r="AB442" s="228"/>
    </row>
    <row r="443" ht="12.75" customHeight="1">
      <c r="A443" s="228"/>
      <c r="B443" s="228"/>
      <c r="C443" s="228"/>
      <c r="D443" s="228"/>
      <c r="E443" s="228"/>
      <c r="F443" s="228"/>
      <c r="G443" s="228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  <c r="V443" s="228"/>
      <c r="W443" s="228"/>
      <c r="X443" s="228"/>
      <c r="Y443" s="228"/>
      <c r="Z443" s="228"/>
      <c r="AA443" s="228"/>
      <c r="AB443" s="228"/>
    </row>
    <row r="444" ht="12.75" customHeight="1">
      <c r="A444" s="228"/>
      <c r="B444" s="228"/>
      <c r="C444" s="228"/>
      <c r="D444" s="228"/>
      <c r="E444" s="228"/>
      <c r="F444" s="228"/>
      <c r="G444" s="228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  <c r="V444" s="228"/>
      <c r="W444" s="228"/>
      <c r="X444" s="228"/>
      <c r="Y444" s="228"/>
      <c r="Z444" s="228"/>
      <c r="AA444" s="228"/>
      <c r="AB444" s="228"/>
    </row>
    <row r="445" ht="12.75" customHeight="1">
      <c r="A445" s="228"/>
      <c r="B445" s="228"/>
      <c r="C445" s="228"/>
      <c r="D445" s="228"/>
      <c r="E445" s="228"/>
      <c r="F445" s="228"/>
      <c r="G445" s="228"/>
      <c r="H445" s="228"/>
      <c r="I445" s="228"/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  <c r="V445" s="228"/>
      <c r="W445" s="228"/>
      <c r="X445" s="228"/>
      <c r="Y445" s="228"/>
      <c r="Z445" s="228"/>
      <c r="AA445" s="228"/>
      <c r="AB445" s="228"/>
    </row>
    <row r="446" ht="12.75" customHeight="1">
      <c r="A446" s="228"/>
      <c r="B446" s="228"/>
      <c r="C446" s="228"/>
      <c r="D446" s="228"/>
      <c r="E446" s="228"/>
      <c r="F446" s="228"/>
      <c r="G446" s="228"/>
      <c r="H446" s="228"/>
      <c r="I446" s="228"/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  <c r="V446" s="228"/>
      <c r="W446" s="228"/>
      <c r="X446" s="228"/>
      <c r="Y446" s="228"/>
      <c r="Z446" s="228"/>
      <c r="AA446" s="228"/>
      <c r="AB446" s="228"/>
    </row>
    <row r="447" ht="12.75" customHeight="1">
      <c r="A447" s="228"/>
      <c r="B447" s="228"/>
      <c r="C447" s="228"/>
      <c r="D447" s="228"/>
      <c r="E447" s="228"/>
      <c r="F447" s="228"/>
      <c r="G447" s="228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/>
      <c r="Z447" s="228"/>
      <c r="AA447" s="228"/>
      <c r="AB447" s="228"/>
    </row>
    <row r="448" ht="12.75" customHeight="1">
      <c r="A448" s="228"/>
      <c r="B448" s="228"/>
      <c r="C448" s="228"/>
      <c r="D448" s="228"/>
      <c r="E448" s="228"/>
      <c r="F448" s="228"/>
      <c r="G448" s="228"/>
      <c r="H448" s="228"/>
      <c r="I448" s="228"/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  <c r="V448" s="228"/>
      <c r="W448" s="228"/>
      <c r="X448" s="228"/>
      <c r="Y448" s="228"/>
      <c r="Z448" s="228"/>
      <c r="AA448" s="228"/>
      <c r="AB448" s="228"/>
    </row>
    <row r="449" ht="12.75" customHeight="1">
      <c r="A449" s="228"/>
      <c r="B449" s="228"/>
      <c r="C449" s="228"/>
      <c r="D449" s="228"/>
      <c r="E449" s="228"/>
      <c r="F449" s="228"/>
      <c r="G449" s="228"/>
      <c r="H449" s="228"/>
      <c r="I449" s="228"/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  <c r="V449" s="228"/>
      <c r="W449" s="228"/>
      <c r="X449" s="228"/>
      <c r="Y449" s="228"/>
      <c r="Z449" s="228"/>
      <c r="AA449" s="228"/>
      <c r="AB449" s="228"/>
    </row>
    <row r="450" ht="12.75" customHeight="1">
      <c r="A450" s="228"/>
      <c r="B450" s="228"/>
      <c r="C450" s="228"/>
      <c r="D450" s="228"/>
      <c r="E450" s="228"/>
      <c r="F450" s="228"/>
      <c r="G450" s="228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  <c r="V450" s="228"/>
      <c r="W450" s="228"/>
      <c r="X450" s="228"/>
      <c r="Y450" s="228"/>
      <c r="Z450" s="228"/>
      <c r="AA450" s="228"/>
      <c r="AB450" s="228"/>
    </row>
    <row r="451" ht="12.75" customHeight="1">
      <c r="A451" s="228"/>
      <c r="B451" s="228"/>
      <c r="C451" s="228"/>
      <c r="D451" s="228"/>
      <c r="E451" s="228"/>
      <c r="F451" s="228"/>
      <c r="G451" s="228"/>
      <c r="H451" s="228"/>
      <c r="I451" s="228"/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  <c r="V451" s="228"/>
      <c r="W451" s="228"/>
      <c r="X451" s="228"/>
      <c r="Y451" s="228"/>
      <c r="Z451" s="228"/>
      <c r="AA451" s="228"/>
      <c r="AB451" s="228"/>
    </row>
    <row r="452" ht="12.75" customHeight="1">
      <c r="A452" s="228"/>
      <c r="B452" s="228"/>
      <c r="C452" s="228"/>
      <c r="D452" s="228"/>
      <c r="E452" s="228"/>
      <c r="F452" s="228"/>
      <c r="G452" s="228"/>
      <c r="H452" s="228"/>
      <c r="I452" s="228"/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  <c r="V452" s="228"/>
      <c r="W452" s="228"/>
      <c r="X452" s="228"/>
      <c r="Y452" s="228"/>
      <c r="Z452" s="228"/>
      <c r="AA452" s="228"/>
      <c r="AB452" s="228"/>
    </row>
    <row r="453" ht="12.75" customHeight="1">
      <c r="A453" s="228"/>
      <c r="B453" s="228"/>
      <c r="C453" s="228"/>
      <c r="D453" s="228"/>
      <c r="E453" s="228"/>
      <c r="F453" s="228"/>
      <c r="G453" s="228"/>
      <c r="H453" s="228"/>
      <c r="I453" s="228"/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  <c r="V453" s="228"/>
      <c r="W453" s="228"/>
      <c r="X453" s="228"/>
      <c r="Y453" s="228"/>
      <c r="Z453" s="228"/>
      <c r="AA453" s="228"/>
      <c r="AB453" s="228"/>
    </row>
    <row r="454" ht="12.75" customHeight="1">
      <c r="A454" s="228"/>
      <c r="B454" s="228"/>
      <c r="C454" s="228"/>
      <c r="D454" s="228"/>
      <c r="E454" s="228"/>
      <c r="F454" s="228"/>
      <c r="G454" s="228"/>
      <c r="H454" s="228"/>
      <c r="I454" s="228"/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  <c r="V454" s="228"/>
      <c r="W454" s="228"/>
      <c r="X454" s="228"/>
      <c r="Y454" s="228"/>
      <c r="Z454" s="228"/>
      <c r="AA454" s="228"/>
      <c r="AB454" s="228"/>
    </row>
    <row r="455" ht="12.75" customHeight="1">
      <c r="A455" s="228"/>
      <c r="B455" s="228"/>
      <c r="C455" s="228"/>
      <c r="D455" s="228"/>
      <c r="E455" s="228"/>
      <c r="F455" s="228"/>
      <c r="G455" s="228"/>
      <c r="H455" s="228"/>
      <c r="I455" s="228"/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  <c r="V455" s="228"/>
      <c r="W455" s="228"/>
      <c r="X455" s="228"/>
      <c r="Y455" s="228"/>
      <c r="Z455" s="228"/>
      <c r="AA455" s="228"/>
      <c r="AB455" s="228"/>
    </row>
    <row r="456" ht="12.75" customHeight="1">
      <c r="A456" s="228"/>
      <c r="B456" s="228"/>
      <c r="C456" s="228"/>
      <c r="D456" s="228"/>
      <c r="E456" s="228"/>
      <c r="F456" s="228"/>
      <c r="G456" s="228"/>
      <c r="H456" s="228"/>
      <c r="I456" s="228"/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  <c r="V456" s="228"/>
      <c r="W456" s="228"/>
      <c r="X456" s="228"/>
      <c r="Y456" s="228"/>
      <c r="Z456" s="228"/>
      <c r="AA456" s="228"/>
      <c r="AB456" s="228"/>
    </row>
    <row r="457" ht="12.75" customHeight="1">
      <c r="A457" s="228"/>
      <c r="B457" s="228"/>
      <c r="C457" s="228"/>
      <c r="D457" s="228"/>
      <c r="E457" s="228"/>
      <c r="F457" s="228"/>
      <c r="G457" s="228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  <c r="V457" s="228"/>
      <c r="W457" s="228"/>
      <c r="X457" s="228"/>
      <c r="Y457" s="228"/>
      <c r="Z457" s="228"/>
      <c r="AA457" s="228"/>
      <c r="AB457" s="228"/>
    </row>
    <row r="458" ht="12.75" customHeight="1">
      <c r="A458" s="228"/>
      <c r="B458" s="228"/>
      <c r="C458" s="228"/>
      <c r="D458" s="228"/>
      <c r="E458" s="228"/>
      <c r="F458" s="228"/>
      <c r="G458" s="228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  <c r="V458" s="228"/>
      <c r="W458" s="228"/>
      <c r="X458" s="228"/>
      <c r="Y458" s="228"/>
      <c r="Z458" s="228"/>
      <c r="AA458" s="228"/>
      <c r="AB458" s="228"/>
    </row>
    <row r="459" ht="12.75" customHeight="1">
      <c r="A459" s="228"/>
      <c r="B459" s="228"/>
      <c r="C459" s="228"/>
      <c r="D459" s="228"/>
      <c r="E459" s="228"/>
      <c r="F459" s="228"/>
      <c r="G459" s="228"/>
      <c r="H459" s="228"/>
      <c r="I459" s="228"/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  <c r="V459" s="228"/>
      <c r="W459" s="228"/>
      <c r="X459" s="228"/>
      <c r="Y459" s="228"/>
      <c r="Z459" s="228"/>
      <c r="AA459" s="228"/>
      <c r="AB459" s="228"/>
    </row>
    <row r="460" ht="12.75" customHeight="1">
      <c r="A460" s="228"/>
      <c r="B460" s="228"/>
      <c r="C460" s="228"/>
      <c r="D460" s="228"/>
      <c r="E460" s="228"/>
      <c r="F460" s="228"/>
      <c r="G460" s="228"/>
      <c r="H460" s="228"/>
      <c r="I460" s="228"/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  <c r="V460" s="228"/>
      <c r="W460" s="228"/>
      <c r="X460" s="228"/>
      <c r="Y460" s="228"/>
      <c r="Z460" s="228"/>
      <c r="AA460" s="228"/>
      <c r="AB460" s="228"/>
    </row>
    <row r="461" ht="12.75" customHeight="1">
      <c r="A461" s="228"/>
      <c r="B461" s="228"/>
      <c r="C461" s="228"/>
      <c r="D461" s="228"/>
      <c r="E461" s="228"/>
      <c r="F461" s="228"/>
      <c r="G461" s="228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  <c r="V461" s="228"/>
      <c r="W461" s="228"/>
      <c r="X461" s="228"/>
      <c r="Y461" s="228"/>
      <c r="Z461" s="228"/>
      <c r="AA461" s="228"/>
      <c r="AB461" s="228"/>
    </row>
    <row r="462" ht="12.75" customHeight="1">
      <c r="A462" s="228"/>
      <c r="B462" s="228"/>
      <c r="C462" s="228"/>
      <c r="D462" s="228"/>
      <c r="E462" s="228"/>
      <c r="F462" s="228"/>
      <c r="G462" s="228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  <c r="V462" s="228"/>
      <c r="W462" s="228"/>
      <c r="X462" s="228"/>
      <c r="Y462" s="228"/>
      <c r="Z462" s="228"/>
      <c r="AA462" s="228"/>
      <c r="AB462" s="228"/>
    </row>
    <row r="463" ht="12.75" customHeight="1">
      <c r="A463" s="228"/>
      <c r="B463" s="228"/>
      <c r="C463" s="228"/>
      <c r="D463" s="228"/>
      <c r="E463" s="228"/>
      <c r="F463" s="228"/>
      <c r="G463" s="228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8"/>
      <c r="Z463" s="228"/>
      <c r="AA463" s="228"/>
      <c r="AB463" s="228"/>
    </row>
    <row r="464" ht="12.75" customHeight="1">
      <c r="A464" s="228"/>
      <c r="B464" s="228"/>
      <c r="C464" s="228"/>
      <c r="D464" s="228"/>
      <c r="E464" s="228"/>
      <c r="F464" s="228"/>
      <c r="G464" s="228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  <c r="V464" s="228"/>
      <c r="W464" s="228"/>
      <c r="X464" s="228"/>
      <c r="Y464" s="228"/>
      <c r="Z464" s="228"/>
      <c r="AA464" s="228"/>
      <c r="AB464" s="228"/>
    </row>
    <row r="465" ht="12.75" customHeight="1">
      <c r="A465" s="228"/>
      <c r="B465" s="228"/>
      <c r="C465" s="228"/>
      <c r="D465" s="228"/>
      <c r="E465" s="228"/>
      <c r="F465" s="228"/>
      <c r="G465" s="228"/>
      <c r="H465" s="228"/>
      <c r="I465" s="228"/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  <c r="V465" s="228"/>
      <c r="W465" s="228"/>
      <c r="X465" s="228"/>
      <c r="Y465" s="228"/>
      <c r="Z465" s="228"/>
      <c r="AA465" s="228"/>
      <c r="AB465" s="228"/>
    </row>
    <row r="466" ht="12.75" customHeight="1">
      <c r="A466" s="228"/>
      <c r="B466" s="228"/>
      <c r="C466" s="228"/>
      <c r="D466" s="228"/>
      <c r="E466" s="228"/>
      <c r="F466" s="228"/>
      <c r="G466" s="228"/>
      <c r="H466" s="228"/>
      <c r="I466" s="228"/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  <c r="V466" s="228"/>
      <c r="W466" s="228"/>
      <c r="X466" s="228"/>
      <c r="Y466" s="228"/>
      <c r="Z466" s="228"/>
      <c r="AA466" s="228"/>
      <c r="AB466" s="228"/>
    </row>
    <row r="467" ht="12.75" customHeight="1">
      <c r="A467" s="228"/>
      <c r="B467" s="228"/>
      <c r="C467" s="228"/>
      <c r="D467" s="228"/>
      <c r="E467" s="228"/>
      <c r="F467" s="228"/>
      <c r="G467" s="228"/>
      <c r="H467" s="228"/>
      <c r="I467" s="228"/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  <c r="V467" s="228"/>
      <c r="W467" s="228"/>
      <c r="X467" s="228"/>
      <c r="Y467" s="228"/>
      <c r="Z467" s="228"/>
      <c r="AA467" s="228"/>
      <c r="AB467" s="228"/>
    </row>
    <row r="468" ht="12.75" customHeight="1">
      <c r="A468" s="228"/>
      <c r="B468" s="228"/>
      <c r="C468" s="228"/>
      <c r="D468" s="228"/>
      <c r="E468" s="228"/>
      <c r="F468" s="228"/>
      <c r="G468" s="228"/>
      <c r="H468" s="228"/>
      <c r="I468" s="228"/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  <c r="V468" s="228"/>
      <c r="W468" s="228"/>
      <c r="X468" s="228"/>
      <c r="Y468" s="228"/>
      <c r="Z468" s="228"/>
      <c r="AA468" s="228"/>
      <c r="AB468" s="228"/>
    </row>
    <row r="469" ht="12.75" customHeight="1">
      <c r="A469" s="228"/>
      <c r="B469" s="228"/>
      <c r="C469" s="228"/>
      <c r="D469" s="228"/>
      <c r="E469" s="228"/>
      <c r="F469" s="228"/>
      <c r="G469" s="228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  <c r="V469" s="228"/>
      <c r="W469" s="228"/>
      <c r="X469" s="228"/>
      <c r="Y469" s="228"/>
      <c r="Z469" s="228"/>
      <c r="AA469" s="228"/>
      <c r="AB469" s="228"/>
    </row>
    <row r="470" ht="12.75" customHeight="1">
      <c r="A470" s="228"/>
      <c r="B470" s="228"/>
      <c r="C470" s="228"/>
      <c r="D470" s="228"/>
      <c r="E470" s="228"/>
      <c r="F470" s="228"/>
      <c r="G470" s="228"/>
      <c r="H470" s="228"/>
      <c r="I470" s="228"/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  <c r="V470" s="228"/>
      <c r="W470" s="228"/>
      <c r="X470" s="228"/>
      <c r="Y470" s="228"/>
      <c r="Z470" s="228"/>
      <c r="AA470" s="228"/>
      <c r="AB470" s="228"/>
    </row>
    <row r="471" ht="12.75" customHeight="1">
      <c r="A471" s="228"/>
      <c r="B471" s="228"/>
      <c r="C471" s="228"/>
      <c r="D471" s="228"/>
      <c r="E471" s="228"/>
      <c r="F471" s="228"/>
      <c r="G471" s="228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  <c r="V471" s="228"/>
      <c r="W471" s="228"/>
      <c r="X471" s="228"/>
      <c r="Y471" s="228"/>
      <c r="Z471" s="228"/>
      <c r="AA471" s="228"/>
      <c r="AB471" s="228"/>
    </row>
    <row r="472" ht="12.75" customHeight="1">
      <c r="A472" s="228"/>
      <c r="B472" s="228"/>
      <c r="C472" s="228"/>
      <c r="D472" s="228"/>
      <c r="E472" s="228"/>
      <c r="F472" s="228"/>
      <c r="G472" s="228"/>
      <c r="H472" s="228"/>
      <c r="I472" s="228"/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  <c r="V472" s="228"/>
      <c r="W472" s="228"/>
      <c r="X472" s="228"/>
      <c r="Y472" s="228"/>
      <c r="Z472" s="228"/>
      <c r="AA472" s="228"/>
      <c r="AB472" s="228"/>
    </row>
    <row r="473" ht="12.75" customHeight="1">
      <c r="A473" s="228"/>
      <c r="B473" s="228"/>
      <c r="C473" s="228"/>
      <c r="D473" s="228"/>
      <c r="E473" s="228"/>
      <c r="F473" s="228"/>
      <c r="G473" s="228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  <c r="V473" s="228"/>
      <c r="W473" s="228"/>
      <c r="X473" s="228"/>
      <c r="Y473" s="228"/>
      <c r="Z473" s="228"/>
      <c r="AA473" s="228"/>
      <c r="AB473" s="228"/>
    </row>
    <row r="474" ht="12.75" customHeight="1">
      <c r="A474" s="228"/>
      <c r="B474" s="228"/>
      <c r="C474" s="228"/>
      <c r="D474" s="228"/>
      <c r="E474" s="228"/>
      <c r="F474" s="228"/>
      <c r="G474" s="228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  <c r="V474" s="228"/>
      <c r="W474" s="228"/>
      <c r="X474" s="228"/>
      <c r="Y474" s="228"/>
      <c r="Z474" s="228"/>
      <c r="AA474" s="228"/>
      <c r="AB474" s="228"/>
    </row>
    <row r="475" ht="12.75" customHeight="1">
      <c r="A475" s="228"/>
      <c r="B475" s="228"/>
      <c r="C475" s="228"/>
      <c r="D475" s="228"/>
      <c r="E475" s="228"/>
      <c r="F475" s="228"/>
      <c r="G475" s="228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  <c r="V475" s="228"/>
      <c r="W475" s="228"/>
      <c r="X475" s="228"/>
      <c r="Y475" s="228"/>
      <c r="Z475" s="228"/>
      <c r="AA475" s="228"/>
      <c r="AB475" s="228"/>
    </row>
    <row r="476" ht="12.75" customHeight="1">
      <c r="A476" s="228"/>
      <c r="B476" s="228"/>
      <c r="C476" s="228"/>
      <c r="D476" s="228"/>
      <c r="E476" s="228"/>
      <c r="F476" s="228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  <c r="V476" s="228"/>
      <c r="W476" s="228"/>
      <c r="X476" s="228"/>
      <c r="Y476" s="228"/>
      <c r="Z476" s="228"/>
      <c r="AA476" s="228"/>
      <c r="AB476" s="228"/>
    </row>
    <row r="477" ht="12.75" customHeight="1">
      <c r="A477" s="228"/>
      <c r="B477" s="228"/>
      <c r="C477" s="228"/>
      <c r="D477" s="228"/>
      <c r="E477" s="228"/>
      <c r="F477" s="228"/>
      <c r="G477" s="228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  <c r="V477" s="228"/>
      <c r="W477" s="228"/>
      <c r="X477" s="228"/>
      <c r="Y477" s="228"/>
      <c r="Z477" s="228"/>
      <c r="AA477" s="228"/>
      <c r="AB477" s="228"/>
    </row>
    <row r="478" ht="12.75" customHeight="1">
      <c r="A478" s="228"/>
      <c r="B478" s="228"/>
      <c r="C478" s="228"/>
      <c r="D478" s="228"/>
      <c r="E478" s="228"/>
      <c r="F478" s="228"/>
      <c r="G478" s="228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  <c r="V478" s="228"/>
      <c r="W478" s="228"/>
      <c r="X478" s="228"/>
      <c r="Y478" s="228"/>
      <c r="Z478" s="228"/>
      <c r="AA478" s="228"/>
      <c r="AB478" s="228"/>
    </row>
    <row r="479" ht="12.75" customHeight="1">
      <c r="A479" s="228"/>
      <c r="B479" s="228"/>
      <c r="C479" s="228"/>
      <c r="D479" s="228"/>
      <c r="E479" s="228"/>
      <c r="F479" s="228"/>
      <c r="G479" s="228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  <c r="V479" s="228"/>
      <c r="W479" s="228"/>
      <c r="X479" s="228"/>
      <c r="Y479" s="228"/>
      <c r="Z479" s="228"/>
      <c r="AA479" s="228"/>
      <c r="AB479" s="228"/>
    </row>
    <row r="480" ht="12.75" customHeight="1">
      <c r="A480" s="228"/>
      <c r="B480" s="228"/>
      <c r="C480" s="228"/>
      <c r="D480" s="228"/>
      <c r="E480" s="228"/>
      <c r="F480" s="228"/>
      <c r="G480" s="228"/>
      <c r="H480" s="228"/>
      <c r="I480" s="228"/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  <c r="V480" s="228"/>
      <c r="W480" s="228"/>
      <c r="X480" s="228"/>
      <c r="Y480" s="228"/>
      <c r="Z480" s="228"/>
      <c r="AA480" s="228"/>
      <c r="AB480" s="228"/>
    </row>
    <row r="481" ht="12.75" customHeight="1">
      <c r="A481" s="228"/>
      <c r="B481" s="228"/>
      <c r="C481" s="228"/>
      <c r="D481" s="228"/>
      <c r="E481" s="228"/>
      <c r="F481" s="228"/>
      <c r="G481" s="228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  <c r="V481" s="228"/>
      <c r="W481" s="228"/>
      <c r="X481" s="228"/>
      <c r="Y481" s="228"/>
      <c r="Z481" s="228"/>
      <c r="AA481" s="228"/>
      <c r="AB481" s="228"/>
    </row>
    <row r="482" ht="12.75" customHeight="1">
      <c r="A482" s="228"/>
      <c r="B482" s="228"/>
      <c r="C482" s="228"/>
      <c r="D482" s="228"/>
      <c r="E482" s="228"/>
      <c r="F482" s="228"/>
      <c r="G482" s="228"/>
      <c r="H482" s="228"/>
      <c r="I482" s="228"/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  <c r="V482" s="228"/>
      <c r="W482" s="228"/>
      <c r="X482" s="228"/>
      <c r="Y482" s="228"/>
      <c r="Z482" s="228"/>
      <c r="AA482" s="228"/>
      <c r="AB482" s="228"/>
    </row>
    <row r="483" ht="12.75" customHeight="1">
      <c r="A483" s="228"/>
      <c r="B483" s="228"/>
      <c r="C483" s="228"/>
      <c r="D483" s="228"/>
      <c r="E483" s="228"/>
      <c r="F483" s="228"/>
      <c r="G483" s="228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  <c r="V483" s="228"/>
      <c r="W483" s="228"/>
      <c r="X483" s="228"/>
      <c r="Y483" s="228"/>
      <c r="Z483" s="228"/>
      <c r="AA483" s="228"/>
      <c r="AB483" s="228"/>
    </row>
    <row r="484" ht="12.75" customHeight="1">
      <c r="A484" s="228"/>
      <c r="B484" s="228"/>
      <c r="C484" s="228"/>
      <c r="D484" s="228"/>
      <c r="E484" s="228"/>
      <c r="F484" s="228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  <c r="V484" s="228"/>
      <c r="W484" s="228"/>
      <c r="X484" s="228"/>
      <c r="Y484" s="228"/>
      <c r="Z484" s="228"/>
      <c r="AA484" s="228"/>
      <c r="AB484" s="228"/>
    </row>
    <row r="485" ht="12.75" customHeight="1">
      <c r="A485" s="228"/>
      <c r="B485" s="228"/>
      <c r="C485" s="228"/>
      <c r="D485" s="228"/>
      <c r="E485" s="228"/>
      <c r="F485" s="228"/>
      <c r="G485" s="228"/>
      <c r="H485" s="228"/>
      <c r="I485" s="228"/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  <c r="V485" s="228"/>
      <c r="W485" s="228"/>
      <c r="X485" s="228"/>
      <c r="Y485" s="228"/>
      <c r="Z485" s="228"/>
      <c r="AA485" s="228"/>
      <c r="AB485" s="228"/>
    </row>
    <row r="486" ht="12.75" customHeight="1">
      <c r="A486" s="228"/>
      <c r="B486" s="228"/>
      <c r="C486" s="228"/>
      <c r="D486" s="228"/>
      <c r="E486" s="228"/>
      <c r="F486" s="228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  <c r="V486" s="228"/>
      <c r="W486" s="228"/>
      <c r="X486" s="228"/>
      <c r="Y486" s="228"/>
      <c r="Z486" s="228"/>
      <c r="AA486" s="228"/>
      <c r="AB486" s="228"/>
    </row>
    <row r="487" ht="12.75" customHeight="1">
      <c r="A487" s="228"/>
      <c r="B487" s="228"/>
      <c r="C487" s="228"/>
      <c r="D487" s="228"/>
      <c r="E487" s="228"/>
      <c r="F487" s="228"/>
      <c r="G487" s="228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  <c r="V487" s="228"/>
      <c r="W487" s="228"/>
      <c r="X487" s="228"/>
      <c r="Y487" s="228"/>
      <c r="Z487" s="228"/>
      <c r="AA487" s="228"/>
      <c r="AB487" s="228"/>
    </row>
    <row r="488" ht="12.75" customHeight="1">
      <c r="A488" s="228"/>
      <c r="B488" s="228"/>
      <c r="C488" s="228"/>
      <c r="D488" s="228"/>
      <c r="E488" s="228"/>
      <c r="F488" s="228"/>
      <c r="G488" s="228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  <c r="V488" s="228"/>
      <c r="W488" s="228"/>
      <c r="X488" s="228"/>
      <c r="Y488" s="228"/>
      <c r="Z488" s="228"/>
      <c r="AA488" s="228"/>
      <c r="AB488" s="228"/>
    </row>
    <row r="489" ht="12.75" customHeight="1">
      <c r="A489" s="228"/>
      <c r="B489" s="228"/>
      <c r="C489" s="228"/>
      <c r="D489" s="228"/>
      <c r="E489" s="228"/>
      <c r="F489" s="228"/>
      <c r="G489" s="228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  <c r="V489" s="228"/>
      <c r="W489" s="228"/>
      <c r="X489" s="228"/>
      <c r="Y489" s="228"/>
      <c r="Z489" s="228"/>
      <c r="AA489" s="228"/>
      <c r="AB489" s="228"/>
    </row>
    <row r="490" ht="12.75" customHeight="1">
      <c r="A490" s="228"/>
      <c r="B490" s="228"/>
      <c r="C490" s="228"/>
      <c r="D490" s="228"/>
      <c r="E490" s="228"/>
      <c r="F490" s="228"/>
      <c r="G490" s="228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  <c r="V490" s="228"/>
      <c r="W490" s="228"/>
      <c r="X490" s="228"/>
      <c r="Y490" s="228"/>
      <c r="Z490" s="228"/>
      <c r="AA490" s="228"/>
      <c r="AB490" s="228"/>
    </row>
    <row r="491" ht="12.75" customHeight="1">
      <c r="A491" s="228"/>
      <c r="B491" s="228"/>
      <c r="C491" s="228"/>
      <c r="D491" s="228"/>
      <c r="E491" s="228"/>
      <c r="F491" s="228"/>
      <c r="G491" s="228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  <c r="V491" s="228"/>
      <c r="W491" s="228"/>
      <c r="X491" s="228"/>
      <c r="Y491" s="228"/>
      <c r="Z491" s="228"/>
      <c r="AA491" s="228"/>
      <c r="AB491" s="228"/>
    </row>
    <row r="492" ht="12.75" customHeight="1">
      <c r="A492" s="228"/>
      <c r="B492" s="228"/>
      <c r="C492" s="228"/>
      <c r="D492" s="228"/>
      <c r="E492" s="228"/>
      <c r="F492" s="228"/>
      <c r="G492" s="228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  <c r="V492" s="228"/>
      <c r="W492" s="228"/>
      <c r="X492" s="228"/>
      <c r="Y492" s="228"/>
      <c r="Z492" s="228"/>
      <c r="AA492" s="228"/>
      <c r="AB492" s="228"/>
    </row>
    <row r="493" ht="12.75" customHeight="1">
      <c r="A493" s="228"/>
      <c r="B493" s="228"/>
      <c r="C493" s="228"/>
      <c r="D493" s="228"/>
      <c r="E493" s="228"/>
      <c r="F493" s="228"/>
      <c r="G493" s="228"/>
      <c r="H493" s="228"/>
      <c r="I493" s="228"/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  <c r="V493" s="228"/>
      <c r="W493" s="228"/>
      <c r="X493" s="228"/>
      <c r="Y493" s="228"/>
      <c r="Z493" s="228"/>
      <c r="AA493" s="228"/>
      <c r="AB493" s="228"/>
    </row>
    <row r="494" ht="12.75" customHeight="1">
      <c r="A494" s="228"/>
      <c r="B494" s="228"/>
      <c r="C494" s="228"/>
      <c r="D494" s="228"/>
      <c r="E494" s="228"/>
      <c r="F494" s="228"/>
      <c r="G494" s="228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  <c r="V494" s="228"/>
      <c r="W494" s="228"/>
      <c r="X494" s="228"/>
      <c r="Y494" s="228"/>
      <c r="Z494" s="228"/>
      <c r="AA494" s="228"/>
      <c r="AB494" s="228"/>
    </row>
    <row r="495" ht="12.75" customHeight="1">
      <c r="A495" s="228"/>
      <c r="B495" s="228"/>
      <c r="C495" s="228"/>
      <c r="D495" s="228"/>
      <c r="E495" s="228"/>
      <c r="F495" s="228"/>
      <c r="G495" s="228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  <c r="V495" s="228"/>
      <c r="W495" s="228"/>
      <c r="X495" s="228"/>
      <c r="Y495" s="228"/>
      <c r="Z495" s="228"/>
      <c r="AA495" s="228"/>
      <c r="AB495" s="228"/>
    </row>
    <row r="496" ht="12.75" customHeight="1">
      <c r="A496" s="228"/>
      <c r="B496" s="228"/>
      <c r="C496" s="228"/>
      <c r="D496" s="228"/>
      <c r="E496" s="228"/>
      <c r="F496" s="228"/>
      <c r="G496" s="228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8"/>
      <c r="Z496" s="228"/>
      <c r="AA496" s="228"/>
      <c r="AB496" s="228"/>
    </row>
    <row r="497" ht="12.75" customHeight="1">
      <c r="A497" s="228"/>
      <c r="B497" s="228"/>
      <c r="C497" s="228"/>
      <c r="D497" s="228"/>
      <c r="E497" s="228"/>
      <c r="F497" s="228"/>
      <c r="G497" s="228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  <c r="V497" s="228"/>
      <c r="W497" s="228"/>
      <c r="X497" s="228"/>
      <c r="Y497" s="228"/>
      <c r="Z497" s="228"/>
      <c r="AA497" s="228"/>
      <c r="AB497" s="228"/>
    </row>
    <row r="498" ht="12.75" customHeight="1">
      <c r="A498" s="228"/>
      <c r="B498" s="228"/>
      <c r="C498" s="228"/>
      <c r="D498" s="228"/>
      <c r="E498" s="228"/>
      <c r="F498" s="228"/>
      <c r="G498" s="228"/>
      <c r="H498" s="228"/>
      <c r="I498" s="228"/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  <c r="V498" s="228"/>
      <c r="W498" s="228"/>
      <c r="X498" s="228"/>
      <c r="Y498" s="228"/>
      <c r="Z498" s="228"/>
      <c r="AA498" s="228"/>
      <c r="AB498" s="228"/>
    </row>
    <row r="499" ht="12.75" customHeight="1">
      <c r="A499" s="228"/>
      <c r="B499" s="228"/>
      <c r="C499" s="228"/>
      <c r="D499" s="228"/>
      <c r="E499" s="228"/>
      <c r="F499" s="228"/>
      <c r="G499" s="228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  <c r="V499" s="228"/>
      <c r="W499" s="228"/>
      <c r="X499" s="228"/>
      <c r="Y499" s="228"/>
      <c r="Z499" s="228"/>
      <c r="AA499" s="228"/>
      <c r="AB499" s="228"/>
    </row>
    <row r="500" ht="12.75" customHeight="1">
      <c r="A500" s="228"/>
      <c r="B500" s="228"/>
      <c r="C500" s="228"/>
      <c r="D500" s="228"/>
      <c r="E500" s="228"/>
      <c r="F500" s="228"/>
      <c r="G500" s="228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  <c r="V500" s="228"/>
      <c r="W500" s="228"/>
      <c r="X500" s="228"/>
      <c r="Y500" s="228"/>
      <c r="Z500" s="228"/>
      <c r="AA500" s="228"/>
      <c r="AB500" s="228"/>
    </row>
    <row r="501" ht="12.75" customHeight="1">
      <c r="A501" s="228"/>
      <c r="B501" s="228"/>
      <c r="C501" s="228"/>
      <c r="D501" s="228"/>
      <c r="E501" s="228"/>
      <c r="F501" s="228"/>
      <c r="G501" s="228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  <c r="V501" s="228"/>
      <c r="W501" s="228"/>
      <c r="X501" s="228"/>
      <c r="Y501" s="228"/>
      <c r="Z501" s="228"/>
      <c r="AA501" s="228"/>
      <c r="AB501" s="228"/>
    </row>
    <row r="502" ht="12.75" customHeight="1">
      <c r="A502" s="228"/>
      <c r="B502" s="228"/>
      <c r="C502" s="228"/>
      <c r="D502" s="228"/>
      <c r="E502" s="228"/>
      <c r="F502" s="228"/>
      <c r="G502" s="228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8"/>
      <c r="Z502" s="228"/>
      <c r="AA502" s="228"/>
      <c r="AB502" s="228"/>
    </row>
    <row r="503" ht="12.75" customHeight="1">
      <c r="A503" s="228"/>
      <c r="B503" s="228"/>
      <c r="C503" s="228"/>
      <c r="D503" s="228"/>
      <c r="E503" s="228"/>
      <c r="F503" s="228"/>
      <c r="G503" s="228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  <c r="V503" s="228"/>
      <c r="W503" s="228"/>
      <c r="X503" s="228"/>
      <c r="Y503" s="228"/>
      <c r="Z503" s="228"/>
      <c r="AA503" s="228"/>
      <c r="AB503" s="228"/>
    </row>
    <row r="504" ht="12.75" customHeight="1">
      <c r="A504" s="228"/>
      <c r="B504" s="228"/>
      <c r="C504" s="228"/>
      <c r="D504" s="228"/>
      <c r="E504" s="228"/>
      <c r="F504" s="228"/>
      <c r="G504" s="228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  <c r="V504" s="228"/>
      <c r="W504" s="228"/>
      <c r="X504" s="228"/>
      <c r="Y504" s="228"/>
      <c r="Z504" s="228"/>
      <c r="AA504" s="228"/>
      <c r="AB504" s="228"/>
    </row>
    <row r="505" ht="12.75" customHeight="1">
      <c r="A505" s="228"/>
      <c r="B505" s="228"/>
      <c r="C505" s="228"/>
      <c r="D505" s="228"/>
      <c r="E505" s="228"/>
      <c r="F505" s="228"/>
      <c r="G505" s="228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  <c r="V505" s="228"/>
      <c r="W505" s="228"/>
      <c r="X505" s="228"/>
      <c r="Y505" s="228"/>
      <c r="Z505" s="228"/>
      <c r="AA505" s="228"/>
      <c r="AB505" s="228"/>
    </row>
    <row r="506" ht="12.75" customHeight="1">
      <c r="A506" s="228"/>
      <c r="B506" s="228"/>
      <c r="C506" s="228"/>
      <c r="D506" s="228"/>
      <c r="E506" s="228"/>
      <c r="F506" s="228"/>
      <c r="G506" s="228"/>
      <c r="H506" s="228"/>
      <c r="I506" s="228"/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  <c r="V506" s="228"/>
      <c r="W506" s="228"/>
      <c r="X506" s="228"/>
      <c r="Y506" s="228"/>
      <c r="Z506" s="228"/>
      <c r="AA506" s="228"/>
      <c r="AB506" s="228"/>
    </row>
    <row r="507" ht="12.75" customHeight="1">
      <c r="A507" s="228"/>
      <c r="B507" s="228"/>
      <c r="C507" s="228"/>
      <c r="D507" s="228"/>
      <c r="E507" s="228"/>
      <c r="F507" s="228"/>
      <c r="G507" s="228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  <c r="V507" s="228"/>
      <c r="W507" s="228"/>
      <c r="X507" s="228"/>
      <c r="Y507" s="228"/>
      <c r="Z507" s="228"/>
      <c r="AA507" s="228"/>
      <c r="AB507" s="228"/>
    </row>
    <row r="508" ht="12.75" customHeight="1">
      <c r="A508" s="228"/>
      <c r="B508" s="228"/>
      <c r="C508" s="228"/>
      <c r="D508" s="228"/>
      <c r="E508" s="228"/>
      <c r="F508" s="228"/>
      <c r="G508" s="228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  <c r="V508" s="228"/>
      <c r="W508" s="228"/>
      <c r="X508" s="228"/>
      <c r="Y508" s="228"/>
      <c r="Z508" s="228"/>
      <c r="AA508" s="228"/>
      <c r="AB508" s="228"/>
    </row>
    <row r="509" ht="12.75" customHeight="1">
      <c r="A509" s="228"/>
      <c r="B509" s="228"/>
      <c r="C509" s="228"/>
      <c r="D509" s="228"/>
      <c r="E509" s="228"/>
      <c r="F509" s="228"/>
      <c r="G509" s="228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  <c r="V509" s="228"/>
      <c r="W509" s="228"/>
      <c r="X509" s="228"/>
      <c r="Y509" s="228"/>
      <c r="Z509" s="228"/>
      <c r="AA509" s="228"/>
      <c r="AB509" s="228"/>
    </row>
    <row r="510" ht="12.75" customHeight="1">
      <c r="A510" s="228"/>
      <c r="B510" s="228"/>
      <c r="C510" s="228"/>
      <c r="D510" s="228"/>
      <c r="E510" s="228"/>
      <c r="F510" s="228"/>
      <c r="G510" s="228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  <c r="V510" s="228"/>
      <c r="W510" s="228"/>
      <c r="X510" s="228"/>
      <c r="Y510" s="228"/>
      <c r="Z510" s="228"/>
      <c r="AA510" s="228"/>
      <c r="AB510" s="228"/>
    </row>
    <row r="511" ht="12.75" customHeight="1">
      <c r="A511" s="228"/>
      <c r="B511" s="228"/>
      <c r="C511" s="228"/>
      <c r="D511" s="228"/>
      <c r="E511" s="228"/>
      <c r="F511" s="228"/>
      <c r="G511" s="228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  <c r="V511" s="228"/>
      <c r="W511" s="228"/>
      <c r="X511" s="228"/>
      <c r="Y511" s="228"/>
      <c r="Z511" s="228"/>
      <c r="AA511" s="228"/>
      <c r="AB511" s="228"/>
    </row>
    <row r="512" ht="12.75" customHeight="1">
      <c r="A512" s="228"/>
      <c r="B512" s="228"/>
      <c r="C512" s="228"/>
      <c r="D512" s="228"/>
      <c r="E512" s="228"/>
      <c r="F512" s="228"/>
      <c r="G512" s="228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  <c r="V512" s="228"/>
      <c r="W512" s="228"/>
      <c r="X512" s="228"/>
      <c r="Y512" s="228"/>
      <c r="Z512" s="228"/>
      <c r="AA512" s="228"/>
      <c r="AB512" s="228"/>
    </row>
    <row r="513" ht="12.75" customHeight="1">
      <c r="A513" s="228"/>
      <c r="B513" s="228"/>
      <c r="C513" s="228"/>
      <c r="D513" s="228"/>
      <c r="E513" s="228"/>
      <c r="F513" s="228"/>
      <c r="G513" s="228"/>
      <c r="H513" s="228"/>
      <c r="I513" s="228"/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  <c r="V513" s="228"/>
      <c r="W513" s="228"/>
      <c r="X513" s="228"/>
      <c r="Y513" s="228"/>
      <c r="Z513" s="228"/>
      <c r="AA513" s="228"/>
      <c r="AB513" s="228"/>
    </row>
    <row r="514" ht="12.75" customHeight="1">
      <c r="A514" s="228"/>
      <c r="B514" s="228"/>
      <c r="C514" s="228"/>
      <c r="D514" s="228"/>
      <c r="E514" s="228"/>
      <c r="F514" s="228"/>
      <c r="G514" s="228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  <c r="V514" s="228"/>
      <c r="W514" s="228"/>
      <c r="X514" s="228"/>
      <c r="Y514" s="228"/>
      <c r="Z514" s="228"/>
      <c r="AA514" s="228"/>
      <c r="AB514" s="228"/>
    </row>
    <row r="515" ht="12.75" customHeight="1">
      <c r="A515" s="228"/>
      <c r="B515" s="228"/>
      <c r="C515" s="228"/>
      <c r="D515" s="228"/>
      <c r="E515" s="228"/>
      <c r="F515" s="228"/>
      <c r="G515" s="228"/>
      <c r="H515" s="228"/>
      <c r="I515" s="228"/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  <c r="V515" s="228"/>
      <c r="W515" s="228"/>
      <c r="X515" s="228"/>
      <c r="Y515" s="228"/>
      <c r="Z515" s="228"/>
      <c r="AA515" s="228"/>
      <c r="AB515" s="228"/>
    </row>
    <row r="516" ht="12.75" customHeight="1">
      <c r="A516" s="228"/>
      <c r="B516" s="228"/>
      <c r="C516" s="228"/>
      <c r="D516" s="228"/>
      <c r="E516" s="228"/>
      <c r="F516" s="228"/>
      <c r="G516" s="228"/>
      <c r="H516" s="228"/>
      <c r="I516" s="228"/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  <c r="V516" s="228"/>
      <c r="W516" s="228"/>
      <c r="X516" s="228"/>
      <c r="Y516" s="228"/>
      <c r="Z516" s="228"/>
      <c r="AA516" s="228"/>
      <c r="AB516" s="228"/>
    </row>
    <row r="517" ht="12.75" customHeight="1">
      <c r="A517" s="228"/>
      <c r="B517" s="228"/>
      <c r="C517" s="228"/>
      <c r="D517" s="228"/>
      <c r="E517" s="228"/>
      <c r="F517" s="228"/>
      <c r="G517" s="228"/>
      <c r="H517" s="228"/>
      <c r="I517" s="228"/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  <c r="V517" s="228"/>
      <c r="W517" s="228"/>
      <c r="X517" s="228"/>
      <c r="Y517" s="228"/>
      <c r="Z517" s="228"/>
      <c r="AA517" s="228"/>
      <c r="AB517" s="228"/>
    </row>
    <row r="518" ht="12.75" customHeight="1">
      <c r="A518" s="228"/>
      <c r="B518" s="228"/>
      <c r="C518" s="228"/>
      <c r="D518" s="228"/>
      <c r="E518" s="228"/>
      <c r="F518" s="228"/>
      <c r="G518" s="228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  <c r="V518" s="228"/>
      <c r="W518" s="228"/>
      <c r="X518" s="228"/>
      <c r="Y518" s="228"/>
      <c r="Z518" s="228"/>
      <c r="AA518" s="228"/>
      <c r="AB518" s="228"/>
    </row>
    <row r="519" ht="12.75" customHeight="1">
      <c r="A519" s="228"/>
      <c r="B519" s="228"/>
      <c r="C519" s="228"/>
      <c r="D519" s="228"/>
      <c r="E519" s="228"/>
      <c r="F519" s="228"/>
      <c r="G519" s="228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  <c r="V519" s="228"/>
      <c r="W519" s="228"/>
      <c r="X519" s="228"/>
      <c r="Y519" s="228"/>
      <c r="Z519" s="228"/>
      <c r="AA519" s="228"/>
      <c r="AB519" s="228"/>
    </row>
    <row r="520" ht="12.75" customHeight="1">
      <c r="A520" s="228"/>
      <c r="B520" s="228"/>
      <c r="C520" s="228"/>
      <c r="D520" s="228"/>
      <c r="E520" s="228"/>
      <c r="F520" s="228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  <c r="V520" s="228"/>
      <c r="W520" s="228"/>
      <c r="X520" s="228"/>
      <c r="Y520" s="228"/>
      <c r="Z520" s="228"/>
      <c r="AA520" s="228"/>
      <c r="AB520" s="228"/>
    </row>
    <row r="521" ht="12.75" customHeight="1">
      <c r="A521" s="228"/>
      <c r="B521" s="228"/>
      <c r="C521" s="228"/>
      <c r="D521" s="228"/>
      <c r="E521" s="228"/>
      <c r="F521" s="228"/>
      <c r="G521" s="228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8"/>
      <c r="Z521" s="228"/>
      <c r="AA521" s="228"/>
      <c r="AB521" s="228"/>
    </row>
    <row r="522" ht="12.75" customHeight="1">
      <c r="A522" s="228"/>
      <c r="B522" s="228"/>
      <c r="C522" s="228"/>
      <c r="D522" s="228"/>
      <c r="E522" s="228"/>
      <c r="F522" s="228"/>
      <c r="G522" s="228"/>
      <c r="H522" s="228"/>
      <c r="I522" s="228"/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  <c r="V522" s="228"/>
      <c r="W522" s="228"/>
      <c r="X522" s="228"/>
      <c r="Y522" s="228"/>
      <c r="Z522" s="228"/>
      <c r="AA522" s="228"/>
      <c r="AB522" s="228"/>
    </row>
    <row r="523" ht="12.75" customHeight="1">
      <c r="A523" s="228"/>
      <c r="B523" s="228"/>
      <c r="C523" s="228"/>
      <c r="D523" s="228"/>
      <c r="E523" s="228"/>
      <c r="F523" s="228"/>
      <c r="G523" s="228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  <c r="V523" s="228"/>
      <c r="W523" s="228"/>
      <c r="X523" s="228"/>
      <c r="Y523" s="228"/>
      <c r="Z523" s="228"/>
      <c r="AA523" s="228"/>
      <c r="AB523" s="228"/>
    </row>
    <row r="524" ht="12.75" customHeight="1">
      <c r="A524" s="228"/>
      <c r="B524" s="228"/>
      <c r="C524" s="228"/>
      <c r="D524" s="228"/>
      <c r="E524" s="228"/>
      <c r="F524" s="228"/>
      <c r="G524" s="228"/>
      <c r="H524" s="228"/>
      <c r="I524" s="228"/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  <c r="V524" s="228"/>
      <c r="W524" s="228"/>
      <c r="X524" s="228"/>
      <c r="Y524" s="228"/>
      <c r="Z524" s="228"/>
      <c r="AA524" s="228"/>
      <c r="AB524" s="228"/>
    </row>
    <row r="525" ht="12.75" customHeight="1">
      <c r="A525" s="228"/>
      <c r="B525" s="228"/>
      <c r="C525" s="228"/>
      <c r="D525" s="228"/>
      <c r="E525" s="228"/>
      <c r="F525" s="228"/>
      <c r="G525" s="228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  <c r="V525" s="228"/>
      <c r="W525" s="228"/>
      <c r="X525" s="228"/>
      <c r="Y525" s="228"/>
      <c r="Z525" s="228"/>
      <c r="AA525" s="228"/>
      <c r="AB525" s="228"/>
    </row>
    <row r="526" ht="12.75" customHeight="1">
      <c r="A526" s="228"/>
      <c r="B526" s="228"/>
      <c r="C526" s="228"/>
      <c r="D526" s="228"/>
      <c r="E526" s="228"/>
      <c r="F526" s="228"/>
      <c r="G526" s="228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  <c r="V526" s="228"/>
      <c r="W526" s="228"/>
      <c r="X526" s="228"/>
      <c r="Y526" s="228"/>
      <c r="Z526" s="228"/>
      <c r="AA526" s="228"/>
      <c r="AB526" s="228"/>
    </row>
    <row r="527" ht="12.75" customHeight="1">
      <c r="A527" s="228"/>
      <c r="B527" s="228"/>
      <c r="C527" s="228"/>
      <c r="D527" s="228"/>
      <c r="E527" s="228"/>
      <c r="F527" s="228"/>
      <c r="G527" s="228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  <c r="V527" s="228"/>
      <c r="W527" s="228"/>
      <c r="X527" s="228"/>
      <c r="Y527" s="228"/>
      <c r="Z527" s="228"/>
      <c r="AA527" s="228"/>
      <c r="AB527" s="228"/>
    </row>
    <row r="528" ht="12.75" customHeight="1">
      <c r="A528" s="228"/>
      <c r="B528" s="228"/>
      <c r="C528" s="228"/>
      <c r="D528" s="228"/>
      <c r="E528" s="228"/>
      <c r="F528" s="228"/>
      <c r="G528" s="228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  <c r="V528" s="228"/>
      <c r="W528" s="228"/>
      <c r="X528" s="228"/>
      <c r="Y528" s="228"/>
      <c r="Z528" s="228"/>
      <c r="AA528" s="228"/>
      <c r="AB528" s="228"/>
    </row>
    <row r="529" ht="12.75" customHeight="1">
      <c r="A529" s="228"/>
      <c r="B529" s="228"/>
      <c r="C529" s="228"/>
      <c r="D529" s="228"/>
      <c r="E529" s="228"/>
      <c r="F529" s="228"/>
      <c r="G529" s="228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  <c r="V529" s="228"/>
      <c r="W529" s="228"/>
      <c r="X529" s="228"/>
      <c r="Y529" s="228"/>
      <c r="Z529" s="228"/>
      <c r="AA529" s="228"/>
      <c r="AB529" s="228"/>
    </row>
    <row r="530" ht="12.75" customHeight="1">
      <c r="A530" s="228"/>
      <c r="B530" s="228"/>
      <c r="C530" s="228"/>
      <c r="D530" s="228"/>
      <c r="E530" s="228"/>
      <c r="F530" s="228"/>
      <c r="G530" s="228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8"/>
      <c r="Z530" s="228"/>
      <c r="AA530" s="228"/>
      <c r="AB530" s="228"/>
    </row>
    <row r="531" ht="12.75" customHeight="1">
      <c r="A531" s="228"/>
      <c r="B531" s="228"/>
      <c r="C531" s="228"/>
      <c r="D531" s="228"/>
      <c r="E531" s="228"/>
      <c r="F531" s="228"/>
      <c r="G531" s="228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28"/>
      <c r="Y531" s="228"/>
      <c r="Z531" s="228"/>
      <c r="AA531" s="228"/>
      <c r="AB531" s="228"/>
    </row>
    <row r="532" ht="12.75" customHeight="1">
      <c r="A532" s="228"/>
      <c r="B532" s="228"/>
      <c r="C532" s="228"/>
      <c r="D532" s="228"/>
      <c r="E532" s="228"/>
      <c r="F532" s="228"/>
      <c r="G532" s="228"/>
      <c r="H532" s="228"/>
      <c r="I532" s="228"/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  <c r="V532" s="228"/>
      <c r="W532" s="228"/>
      <c r="X532" s="228"/>
      <c r="Y532" s="228"/>
      <c r="Z532" s="228"/>
      <c r="AA532" s="228"/>
      <c r="AB532" s="228"/>
    </row>
    <row r="533" ht="12.75" customHeight="1">
      <c r="A533" s="228"/>
      <c r="B533" s="228"/>
      <c r="C533" s="228"/>
      <c r="D533" s="228"/>
      <c r="E533" s="228"/>
      <c r="F533" s="228"/>
      <c r="G533" s="228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  <c r="V533" s="228"/>
      <c r="W533" s="228"/>
      <c r="X533" s="228"/>
      <c r="Y533" s="228"/>
      <c r="Z533" s="228"/>
      <c r="AA533" s="228"/>
      <c r="AB533" s="228"/>
    </row>
    <row r="534" ht="12.75" customHeight="1">
      <c r="A534" s="228"/>
      <c r="B534" s="228"/>
      <c r="C534" s="228"/>
      <c r="D534" s="228"/>
      <c r="E534" s="228"/>
      <c r="F534" s="228"/>
      <c r="G534" s="228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  <c r="V534" s="228"/>
      <c r="W534" s="228"/>
      <c r="X534" s="228"/>
      <c r="Y534" s="228"/>
      <c r="Z534" s="228"/>
      <c r="AA534" s="228"/>
      <c r="AB534" s="228"/>
    </row>
    <row r="535" ht="12.75" customHeight="1">
      <c r="A535" s="228"/>
      <c r="B535" s="228"/>
      <c r="C535" s="228"/>
      <c r="D535" s="228"/>
      <c r="E535" s="228"/>
      <c r="F535" s="228"/>
      <c r="G535" s="228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  <c r="V535" s="228"/>
      <c r="W535" s="228"/>
      <c r="X535" s="228"/>
      <c r="Y535" s="228"/>
      <c r="Z535" s="228"/>
      <c r="AA535" s="228"/>
      <c r="AB535" s="228"/>
    </row>
    <row r="536" ht="12.75" customHeight="1">
      <c r="A536" s="228"/>
      <c r="B536" s="228"/>
      <c r="C536" s="228"/>
      <c r="D536" s="228"/>
      <c r="E536" s="228"/>
      <c r="F536" s="228"/>
      <c r="G536" s="228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  <c r="V536" s="228"/>
      <c r="W536" s="228"/>
      <c r="X536" s="228"/>
      <c r="Y536" s="228"/>
      <c r="Z536" s="228"/>
      <c r="AA536" s="228"/>
      <c r="AB536" s="228"/>
    </row>
    <row r="537" ht="12.75" customHeight="1">
      <c r="A537" s="228"/>
      <c r="B537" s="228"/>
      <c r="C537" s="228"/>
      <c r="D537" s="228"/>
      <c r="E537" s="228"/>
      <c r="F537" s="228"/>
      <c r="G537" s="228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  <c r="V537" s="228"/>
      <c r="W537" s="228"/>
      <c r="X537" s="228"/>
      <c r="Y537" s="228"/>
      <c r="Z537" s="228"/>
      <c r="AA537" s="228"/>
      <c r="AB537" s="228"/>
    </row>
    <row r="538" ht="12.75" customHeight="1">
      <c r="A538" s="228"/>
      <c r="B538" s="228"/>
      <c r="C538" s="228"/>
      <c r="D538" s="228"/>
      <c r="E538" s="228"/>
      <c r="F538" s="228"/>
      <c r="G538" s="228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  <c r="V538" s="228"/>
      <c r="W538" s="228"/>
      <c r="X538" s="228"/>
      <c r="Y538" s="228"/>
      <c r="Z538" s="228"/>
      <c r="AA538" s="228"/>
      <c r="AB538" s="228"/>
    </row>
    <row r="539" ht="12.75" customHeight="1">
      <c r="A539" s="228"/>
      <c r="B539" s="228"/>
      <c r="C539" s="228"/>
      <c r="D539" s="228"/>
      <c r="E539" s="228"/>
      <c r="F539" s="228"/>
      <c r="G539" s="228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  <c r="V539" s="228"/>
      <c r="W539" s="228"/>
      <c r="X539" s="228"/>
      <c r="Y539" s="228"/>
      <c r="Z539" s="228"/>
      <c r="AA539" s="228"/>
      <c r="AB539" s="228"/>
    </row>
    <row r="540" ht="12.75" customHeight="1">
      <c r="A540" s="228"/>
      <c r="B540" s="228"/>
      <c r="C540" s="228"/>
      <c r="D540" s="228"/>
      <c r="E540" s="228"/>
      <c r="F540" s="228"/>
      <c r="G540" s="228"/>
      <c r="H540" s="228"/>
      <c r="I540" s="228"/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  <c r="V540" s="228"/>
      <c r="W540" s="228"/>
      <c r="X540" s="228"/>
      <c r="Y540" s="228"/>
      <c r="Z540" s="228"/>
      <c r="AA540" s="228"/>
      <c r="AB540" s="228"/>
    </row>
    <row r="541" ht="12.75" customHeight="1">
      <c r="A541" s="228"/>
      <c r="B541" s="228"/>
      <c r="C541" s="228"/>
      <c r="D541" s="228"/>
      <c r="E541" s="228"/>
      <c r="F541" s="228"/>
      <c r="G541" s="228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  <c r="V541" s="228"/>
      <c r="W541" s="228"/>
      <c r="X541" s="228"/>
      <c r="Y541" s="228"/>
      <c r="Z541" s="228"/>
      <c r="AA541" s="228"/>
      <c r="AB541" s="228"/>
    </row>
    <row r="542" ht="12.75" customHeight="1">
      <c r="A542" s="228"/>
      <c r="B542" s="228"/>
      <c r="C542" s="228"/>
      <c r="D542" s="228"/>
      <c r="E542" s="228"/>
      <c r="F542" s="228"/>
      <c r="G542" s="228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  <c r="V542" s="228"/>
      <c r="W542" s="228"/>
      <c r="X542" s="228"/>
      <c r="Y542" s="228"/>
      <c r="Z542" s="228"/>
      <c r="AA542" s="228"/>
      <c r="AB542" s="228"/>
    </row>
    <row r="543" ht="12.75" customHeight="1">
      <c r="A543" s="228"/>
      <c r="B543" s="228"/>
      <c r="C543" s="228"/>
      <c r="D543" s="228"/>
      <c r="E543" s="228"/>
      <c r="F543" s="228"/>
      <c r="G543" s="228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  <c r="V543" s="228"/>
      <c r="W543" s="228"/>
      <c r="X543" s="228"/>
      <c r="Y543" s="228"/>
      <c r="Z543" s="228"/>
      <c r="AA543" s="228"/>
      <c r="AB543" s="228"/>
    </row>
    <row r="544" ht="12.75" customHeight="1">
      <c r="A544" s="228"/>
      <c r="B544" s="228"/>
      <c r="C544" s="228"/>
      <c r="D544" s="228"/>
      <c r="E544" s="228"/>
      <c r="F544" s="228"/>
      <c r="G544" s="228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  <c r="V544" s="228"/>
      <c r="W544" s="228"/>
      <c r="X544" s="228"/>
      <c r="Y544" s="228"/>
      <c r="Z544" s="228"/>
      <c r="AA544" s="228"/>
      <c r="AB544" s="228"/>
    </row>
    <row r="545" ht="12.75" customHeight="1">
      <c r="A545" s="228"/>
      <c r="B545" s="228"/>
      <c r="C545" s="228"/>
      <c r="D545" s="228"/>
      <c r="E545" s="228"/>
      <c r="F545" s="228"/>
      <c r="G545" s="228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  <c r="V545" s="228"/>
      <c r="W545" s="228"/>
      <c r="X545" s="228"/>
      <c r="Y545" s="228"/>
      <c r="Z545" s="228"/>
      <c r="AA545" s="228"/>
      <c r="AB545" s="228"/>
    </row>
    <row r="546" ht="12.75" customHeight="1">
      <c r="A546" s="228"/>
      <c r="B546" s="228"/>
      <c r="C546" s="228"/>
      <c r="D546" s="228"/>
      <c r="E546" s="228"/>
      <c r="F546" s="228"/>
      <c r="G546" s="228"/>
      <c r="H546" s="228"/>
      <c r="I546" s="228"/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  <c r="V546" s="228"/>
      <c r="W546" s="228"/>
      <c r="X546" s="228"/>
      <c r="Y546" s="228"/>
      <c r="Z546" s="228"/>
      <c r="AA546" s="228"/>
      <c r="AB546" s="228"/>
    </row>
    <row r="547" ht="12.75" customHeight="1">
      <c r="A547" s="228"/>
      <c r="B547" s="228"/>
      <c r="C547" s="228"/>
      <c r="D547" s="228"/>
      <c r="E547" s="228"/>
      <c r="F547" s="228"/>
      <c r="G547" s="228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  <c r="V547" s="228"/>
      <c r="W547" s="228"/>
      <c r="X547" s="228"/>
      <c r="Y547" s="228"/>
      <c r="Z547" s="228"/>
      <c r="AA547" s="228"/>
      <c r="AB547" s="228"/>
    </row>
    <row r="548" ht="12.75" customHeight="1">
      <c r="A548" s="228"/>
      <c r="B548" s="228"/>
      <c r="C548" s="228"/>
      <c r="D548" s="228"/>
      <c r="E548" s="228"/>
      <c r="F548" s="228"/>
      <c r="G548" s="228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  <c r="V548" s="228"/>
      <c r="W548" s="228"/>
      <c r="X548" s="228"/>
      <c r="Y548" s="228"/>
      <c r="Z548" s="228"/>
      <c r="AA548" s="228"/>
      <c r="AB548" s="228"/>
    </row>
    <row r="549" ht="12.75" customHeight="1">
      <c r="A549" s="228"/>
      <c r="B549" s="228"/>
      <c r="C549" s="228"/>
      <c r="D549" s="228"/>
      <c r="E549" s="228"/>
      <c r="F549" s="228"/>
      <c r="G549" s="228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  <c r="V549" s="228"/>
      <c r="W549" s="228"/>
      <c r="X549" s="228"/>
      <c r="Y549" s="228"/>
      <c r="Z549" s="228"/>
      <c r="AA549" s="228"/>
      <c r="AB549" s="228"/>
    </row>
    <row r="550" ht="12.75" customHeight="1">
      <c r="A550" s="228"/>
      <c r="B550" s="228"/>
      <c r="C550" s="228"/>
      <c r="D550" s="228"/>
      <c r="E550" s="228"/>
      <c r="F550" s="228"/>
      <c r="G550" s="228"/>
      <c r="H550" s="228"/>
      <c r="I550" s="228"/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  <c r="V550" s="228"/>
      <c r="W550" s="228"/>
      <c r="X550" s="228"/>
      <c r="Y550" s="228"/>
      <c r="Z550" s="228"/>
      <c r="AA550" s="228"/>
      <c r="AB550" s="228"/>
    </row>
    <row r="551" ht="12.75" customHeight="1">
      <c r="A551" s="228"/>
      <c r="B551" s="228"/>
      <c r="C551" s="228"/>
      <c r="D551" s="228"/>
      <c r="E551" s="228"/>
      <c r="F551" s="228"/>
      <c r="G551" s="228"/>
      <c r="H551" s="228"/>
      <c r="I551" s="228"/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  <c r="V551" s="228"/>
      <c r="W551" s="228"/>
      <c r="X551" s="228"/>
      <c r="Y551" s="228"/>
      <c r="Z551" s="228"/>
      <c r="AA551" s="228"/>
      <c r="AB551" s="228"/>
    </row>
    <row r="552" ht="12.75" customHeight="1">
      <c r="A552" s="228"/>
      <c r="B552" s="228"/>
      <c r="C552" s="228"/>
      <c r="D552" s="228"/>
      <c r="E552" s="228"/>
      <c r="F552" s="228"/>
      <c r="G552" s="228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  <c r="V552" s="228"/>
      <c r="W552" s="228"/>
      <c r="X552" s="228"/>
      <c r="Y552" s="228"/>
      <c r="Z552" s="228"/>
      <c r="AA552" s="228"/>
      <c r="AB552" s="228"/>
    </row>
    <row r="553" ht="12.75" customHeight="1">
      <c r="A553" s="228"/>
      <c r="B553" s="228"/>
      <c r="C553" s="228"/>
      <c r="D553" s="228"/>
      <c r="E553" s="228"/>
      <c r="F553" s="228"/>
      <c r="G553" s="228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  <c r="AA553" s="228"/>
      <c r="AB553" s="228"/>
    </row>
    <row r="554" ht="12.75" customHeight="1">
      <c r="A554" s="228"/>
      <c r="B554" s="228"/>
      <c r="C554" s="228"/>
      <c r="D554" s="228"/>
      <c r="E554" s="228"/>
      <c r="F554" s="228"/>
      <c r="G554" s="228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  <c r="V554" s="228"/>
      <c r="W554" s="228"/>
      <c r="X554" s="228"/>
      <c r="Y554" s="228"/>
      <c r="Z554" s="228"/>
      <c r="AA554" s="228"/>
      <c r="AB554" s="228"/>
    </row>
    <row r="555" ht="12.75" customHeight="1">
      <c r="A555" s="228"/>
      <c r="B555" s="228"/>
      <c r="C555" s="228"/>
      <c r="D555" s="228"/>
      <c r="E555" s="228"/>
      <c r="F555" s="228"/>
      <c r="G555" s="228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  <c r="Y555" s="228"/>
      <c r="Z555" s="228"/>
      <c r="AA555" s="228"/>
      <c r="AB555" s="228"/>
    </row>
    <row r="556" ht="12.75" customHeight="1">
      <c r="A556" s="228"/>
      <c r="B556" s="228"/>
      <c r="C556" s="228"/>
      <c r="D556" s="228"/>
      <c r="E556" s="228"/>
      <c r="F556" s="228"/>
      <c r="G556" s="228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  <c r="V556" s="228"/>
      <c r="W556" s="228"/>
      <c r="X556" s="228"/>
      <c r="Y556" s="228"/>
      <c r="Z556" s="228"/>
      <c r="AA556" s="228"/>
      <c r="AB556" s="228"/>
    </row>
    <row r="557" ht="12.75" customHeight="1">
      <c r="A557" s="228"/>
      <c r="B557" s="228"/>
      <c r="C557" s="228"/>
      <c r="D557" s="228"/>
      <c r="E557" s="228"/>
      <c r="F557" s="228"/>
      <c r="G557" s="228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  <c r="V557" s="228"/>
      <c r="W557" s="228"/>
      <c r="X557" s="228"/>
      <c r="Y557" s="228"/>
      <c r="Z557" s="228"/>
      <c r="AA557" s="228"/>
      <c r="AB557" s="228"/>
    </row>
    <row r="558" ht="12.75" customHeight="1">
      <c r="A558" s="228"/>
      <c r="B558" s="228"/>
      <c r="C558" s="228"/>
      <c r="D558" s="228"/>
      <c r="E558" s="228"/>
      <c r="F558" s="228"/>
      <c r="G558" s="228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28"/>
      <c r="W558" s="228"/>
      <c r="X558" s="228"/>
      <c r="Y558" s="228"/>
      <c r="Z558" s="228"/>
      <c r="AA558" s="228"/>
      <c r="AB558" s="228"/>
    </row>
    <row r="559" ht="12.75" customHeight="1">
      <c r="A559" s="228"/>
      <c r="B559" s="228"/>
      <c r="C559" s="228"/>
      <c r="D559" s="228"/>
      <c r="E559" s="228"/>
      <c r="F559" s="228"/>
      <c r="G559" s="228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  <c r="V559" s="228"/>
      <c r="W559" s="228"/>
      <c r="X559" s="228"/>
      <c r="Y559" s="228"/>
      <c r="Z559" s="228"/>
      <c r="AA559" s="228"/>
      <c r="AB559" s="228"/>
    </row>
    <row r="560" ht="12.75" customHeight="1">
      <c r="A560" s="228"/>
      <c r="B560" s="228"/>
      <c r="C560" s="228"/>
      <c r="D560" s="228"/>
      <c r="E560" s="228"/>
      <c r="F560" s="228"/>
      <c r="G560" s="228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  <c r="V560" s="228"/>
      <c r="W560" s="228"/>
      <c r="X560" s="228"/>
      <c r="Y560" s="228"/>
      <c r="Z560" s="228"/>
      <c r="AA560" s="228"/>
      <c r="AB560" s="228"/>
    </row>
    <row r="561" ht="12.75" customHeight="1">
      <c r="A561" s="228"/>
      <c r="B561" s="228"/>
      <c r="C561" s="228"/>
      <c r="D561" s="228"/>
      <c r="E561" s="228"/>
      <c r="F561" s="228"/>
      <c r="G561" s="228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  <c r="V561" s="228"/>
      <c r="W561" s="228"/>
      <c r="X561" s="228"/>
      <c r="Y561" s="228"/>
      <c r="Z561" s="228"/>
      <c r="AA561" s="228"/>
      <c r="AB561" s="228"/>
    </row>
    <row r="562" ht="12.75" customHeight="1">
      <c r="A562" s="228"/>
      <c r="B562" s="228"/>
      <c r="C562" s="228"/>
      <c r="D562" s="228"/>
      <c r="E562" s="228"/>
      <c r="F562" s="228"/>
      <c r="G562" s="228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  <c r="V562" s="228"/>
      <c r="W562" s="228"/>
      <c r="X562" s="228"/>
      <c r="Y562" s="228"/>
      <c r="Z562" s="228"/>
      <c r="AA562" s="228"/>
      <c r="AB562" s="228"/>
    </row>
    <row r="563" ht="12.75" customHeight="1">
      <c r="A563" s="228"/>
      <c r="B563" s="228"/>
      <c r="C563" s="228"/>
      <c r="D563" s="228"/>
      <c r="E563" s="228"/>
      <c r="F563" s="228"/>
      <c r="G563" s="228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  <c r="V563" s="228"/>
      <c r="W563" s="228"/>
      <c r="X563" s="228"/>
      <c r="Y563" s="228"/>
      <c r="Z563" s="228"/>
      <c r="AA563" s="228"/>
      <c r="AB563" s="228"/>
    </row>
    <row r="564" ht="12.75" customHeight="1">
      <c r="A564" s="228"/>
      <c r="B564" s="228"/>
      <c r="C564" s="228"/>
      <c r="D564" s="228"/>
      <c r="E564" s="228"/>
      <c r="F564" s="228"/>
      <c r="G564" s="228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  <c r="V564" s="228"/>
      <c r="W564" s="228"/>
      <c r="X564" s="228"/>
      <c r="Y564" s="228"/>
      <c r="Z564" s="228"/>
      <c r="AA564" s="228"/>
      <c r="AB564" s="228"/>
    </row>
    <row r="565" ht="12.75" customHeight="1">
      <c r="A565" s="228"/>
      <c r="B565" s="228"/>
      <c r="C565" s="228"/>
      <c r="D565" s="228"/>
      <c r="E565" s="228"/>
      <c r="F565" s="228"/>
      <c r="G565" s="228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  <c r="V565" s="228"/>
      <c r="W565" s="228"/>
      <c r="X565" s="228"/>
      <c r="Y565" s="228"/>
      <c r="Z565" s="228"/>
      <c r="AA565" s="228"/>
      <c r="AB565" s="228"/>
    </row>
    <row r="566" ht="12.75" customHeight="1">
      <c r="A566" s="228"/>
      <c r="B566" s="228"/>
      <c r="C566" s="228"/>
      <c r="D566" s="228"/>
      <c r="E566" s="228"/>
      <c r="F566" s="228"/>
      <c r="G566" s="228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  <c r="V566" s="228"/>
      <c r="W566" s="228"/>
      <c r="X566" s="228"/>
      <c r="Y566" s="228"/>
      <c r="Z566" s="228"/>
      <c r="AA566" s="228"/>
      <c r="AB566" s="228"/>
    </row>
    <row r="567" ht="12.75" customHeight="1">
      <c r="A567" s="228"/>
      <c r="B567" s="228"/>
      <c r="C567" s="228"/>
      <c r="D567" s="228"/>
      <c r="E567" s="228"/>
      <c r="F567" s="228"/>
      <c r="G567" s="228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  <c r="V567" s="228"/>
      <c r="W567" s="228"/>
      <c r="X567" s="228"/>
      <c r="Y567" s="228"/>
      <c r="Z567" s="228"/>
      <c r="AA567" s="228"/>
      <c r="AB567" s="228"/>
    </row>
    <row r="568" ht="12.75" customHeight="1">
      <c r="A568" s="228"/>
      <c r="B568" s="228"/>
      <c r="C568" s="228"/>
      <c r="D568" s="228"/>
      <c r="E568" s="228"/>
      <c r="F568" s="228"/>
      <c r="G568" s="228"/>
      <c r="H568" s="228"/>
      <c r="I568" s="228"/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  <c r="V568" s="228"/>
      <c r="W568" s="228"/>
      <c r="X568" s="228"/>
      <c r="Y568" s="228"/>
      <c r="Z568" s="228"/>
      <c r="AA568" s="228"/>
      <c r="AB568" s="228"/>
    </row>
    <row r="569" ht="12.75" customHeight="1">
      <c r="A569" s="228"/>
      <c r="B569" s="228"/>
      <c r="C569" s="228"/>
      <c r="D569" s="228"/>
      <c r="E569" s="228"/>
      <c r="F569" s="228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  <c r="V569" s="228"/>
      <c r="W569" s="228"/>
      <c r="X569" s="228"/>
      <c r="Y569" s="228"/>
      <c r="Z569" s="228"/>
      <c r="AA569" s="228"/>
      <c r="AB569" s="228"/>
    </row>
    <row r="570" ht="12.75" customHeight="1">
      <c r="A570" s="228"/>
      <c r="B570" s="228"/>
      <c r="C570" s="228"/>
      <c r="D570" s="228"/>
      <c r="E570" s="228"/>
      <c r="F570" s="228"/>
      <c r="G570" s="228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  <c r="V570" s="228"/>
      <c r="W570" s="228"/>
      <c r="X570" s="228"/>
      <c r="Y570" s="228"/>
      <c r="Z570" s="228"/>
      <c r="AA570" s="228"/>
      <c r="AB570" s="228"/>
    </row>
    <row r="571" ht="12.75" customHeight="1">
      <c r="A571" s="228"/>
      <c r="B571" s="228"/>
      <c r="C571" s="228"/>
      <c r="D571" s="228"/>
      <c r="E571" s="228"/>
      <c r="F571" s="228"/>
      <c r="G571" s="228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  <c r="V571" s="228"/>
      <c r="W571" s="228"/>
      <c r="X571" s="228"/>
      <c r="Y571" s="228"/>
      <c r="Z571" s="228"/>
      <c r="AA571" s="228"/>
      <c r="AB571" s="228"/>
    </row>
    <row r="572" ht="12.75" customHeight="1">
      <c r="A572" s="228"/>
      <c r="B572" s="228"/>
      <c r="C572" s="228"/>
      <c r="D572" s="228"/>
      <c r="E572" s="228"/>
      <c r="F572" s="228"/>
      <c r="G572" s="228"/>
      <c r="H572" s="228"/>
      <c r="I572" s="228"/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  <c r="V572" s="228"/>
      <c r="W572" s="228"/>
      <c r="X572" s="228"/>
      <c r="Y572" s="228"/>
      <c r="Z572" s="228"/>
      <c r="AA572" s="228"/>
      <c r="AB572" s="228"/>
    </row>
    <row r="573" ht="12.75" customHeight="1">
      <c r="A573" s="228"/>
      <c r="B573" s="228"/>
      <c r="C573" s="228"/>
      <c r="D573" s="228"/>
      <c r="E573" s="228"/>
      <c r="F573" s="228"/>
      <c r="G573" s="228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  <c r="V573" s="228"/>
      <c r="W573" s="228"/>
      <c r="X573" s="228"/>
      <c r="Y573" s="228"/>
      <c r="Z573" s="228"/>
      <c r="AA573" s="228"/>
      <c r="AB573" s="228"/>
    </row>
    <row r="574" ht="12.75" customHeight="1">
      <c r="A574" s="228"/>
      <c r="B574" s="228"/>
      <c r="C574" s="228"/>
      <c r="D574" s="228"/>
      <c r="E574" s="228"/>
      <c r="F574" s="228"/>
      <c r="G574" s="228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  <c r="V574" s="228"/>
      <c r="W574" s="228"/>
      <c r="X574" s="228"/>
      <c r="Y574" s="228"/>
      <c r="Z574" s="228"/>
      <c r="AA574" s="228"/>
      <c r="AB574" s="228"/>
    </row>
    <row r="575" ht="12.75" customHeight="1">
      <c r="A575" s="228"/>
      <c r="B575" s="228"/>
      <c r="C575" s="228"/>
      <c r="D575" s="228"/>
      <c r="E575" s="228"/>
      <c r="F575" s="228"/>
      <c r="G575" s="228"/>
      <c r="H575" s="228"/>
      <c r="I575" s="228"/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  <c r="V575" s="228"/>
      <c r="W575" s="228"/>
      <c r="X575" s="228"/>
      <c r="Y575" s="228"/>
      <c r="Z575" s="228"/>
      <c r="AA575" s="228"/>
      <c r="AB575" s="228"/>
    </row>
    <row r="576" ht="12.75" customHeight="1">
      <c r="A576" s="228"/>
      <c r="B576" s="228"/>
      <c r="C576" s="228"/>
      <c r="D576" s="228"/>
      <c r="E576" s="228"/>
      <c r="F576" s="228"/>
      <c r="G576" s="228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  <c r="V576" s="228"/>
      <c r="W576" s="228"/>
      <c r="X576" s="228"/>
      <c r="Y576" s="228"/>
      <c r="Z576" s="228"/>
      <c r="AA576" s="228"/>
      <c r="AB576" s="228"/>
    </row>
    <row r="577" ht="12.75" customHeight="1">
      <c r="A577" s="228"/>
      <c r="B577" s="228"/>
      <c r="C577" s="228"/>
      <c r="D577" s="228"/>
      <c r="E577" s="228"/>
      <c r="F577" s="228"/>
      <c r="G577" s="228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  <c r="V577" s="228"/>
      <c r="W577" s="228"/>
      <c r="X577" s="228"/>
      <c r="Y577" s="228"/>
      <c r="Z577" s="228"/>
      <c r="AA577" s="228"/>
      <c r="AB577" s="228"/>
    </row>
    <row r="578" ht="12.75" customHeight="1">
      <c r="A578" s="228"/>
      <c r="B578" s="228"/>
      <c r="C578" s="228"/>
      <c r="D578" s="228"/>
      <c r="E578" s="228"/>
      <c r="F578" s="228"/>
      <c r="G578" s="228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  <c r="V578" s="228"/>
      <c r="W578" s="228"/>
      <c r="X578" s="228"/>
      <c r="Y578" s="228"/>
      <c r="Z578" s="228"/>
      <c r="AA578" s="228"/>
      <c r="AB578" s="228"/>
    </row>
    <row r="579" ht="12.75" customHeight="1">
      <c r="A579" s="228"/>
      <c r="B579" s="228"/>
      <c r="C579" s="228"/>
      <c r="D579" s="228"/>
      <c r="E579" s="228"/>
      <c r="F579" s="228"/>
      <c r="G579" s="228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8"/>
      <c r="Z579" s="228"/>
      <c r="AA579" s="228"/>
      <c r="AB579" s="228"/>
    </row>
    <row r="580" ht="12.75" customHeight="1">
      <c r="A580" s="228"/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  <c r="V580" s="228"/>
      <c r="W580" s="228"/>
      <c r="X580" s="228"/>
      <c r="Y580" s="228"/>
      <c r="Z580" s="228"/>
      <c r="AA580" s="228"/>
      <c r="AB580" s="228"/>
    </row>
    <row r="581" ht="12.75" customHeight="1">
      <c r="A581" s="228"/>
      <c r="B581" s="228"/>
      <c r="C581" s="228"/>
      <c r="D581" s="228"/>
      <c r="E581" s="228"/>
      <c r="F581" s="228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  <c r="V581" s="228"/>
      <c r="W581" s="228"/>
      <c r="X581" s="228"/>
      <c r="Y581" s="228"/>
      <c r="Z581" s="228"/>
      <c r="AA581" s="228"/>
      <c r="AB581" s="228"/>
    </row>
    <row r="582" ht="12.75" customHeight="1">
      <c r="A582" s="228"/>
      <c r="B582" s="228"/>
      <c r="C582" s="228"/>
      <c r="D582" s="228"/>
      <c r="E582" s="228"/>
      <c r="F582" s="228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  <c r="AA582" s="228"/>
      <c r="AB582" s="228"/>
    </row>
    <row r="583" ht="12.75" customHeight="1">
      <c r="A583" s="228"/>
      <c r="B583" s="228"/>
      <c r="C583" s="228"/>
      <c r="D583" s="228"/>
      <c r="E583" s="228"/>
      <c r="F583" s="228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  <c r="V583" s="228"/>
      <c r="W583" s="228"/>
      <c r="X583" s="228"/>
      <c r="Y583" s="228"/>
      <c r="Z583" s="228"/>
      <c r="AA583" s="228"/>
      <c r="AB583" s="228"/>
    </row>
    <row r="584" ht="12.75" customHeight="1">
      <c r="A584" s="228"/>
      <c r="B584" s="228"/>
      <c r="C584" s="228"/>
      <c r="D584" s="228"/>
      <c r="E584" s="228"/>
      <c r="F584" s="228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  <c r="V584" s="228"/>
      <c r="W584" s="228"/>
      <c r="X584" s="228"/>
      <c r="Y584" s="228"/>
      <c r="Z584" s="228"/>
      <c r="AA584" s="228"/>
      <c r="AB584" s="228"/>
    </row>
    <row r="585" ht="12.75" customHeight="1">
      <c r="A585" s="228"/>
      <c r="B585" s="228"/>
      <c r="C585" s="228"/>
      <c r="D585" s="228"/>
      <c r="E585" s="228"/>
      <c r="F585" s="228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  <c r="V585" s="228"/>
      <c r="W585" s="228"/>
      <c r="X585" s="228"/>
      <c r="Y585" s="228"/>
      <c r="Z585" s="228"/>
      <c r="AA585" s="228"/>
      <c r="AB585" s="228"/>
    </row>
    <row r="586" ht="12.75" customHeight="1">
      <c r="A586" s="228"/>
      <c r="B586" s="228"/>
      <c r="C586" s="228"/>
      <c r="D586" s="228"/>
      <c r="E586" s="228"/>
      <c r="F586" s="228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  <c r="V586" s="228"/>
      <c r="W586" s="228"/>
      <c r="X586" s="228"/>
      <c r="Y586" s="228"/>
      <c r="Z586" s="228"/>
      <c r="AA586" s="228"/>
      <c r="AB586" s="228"/>
    </row>
    <row r="587" ht="12.75" customHeight="1">
      <c r="A587" s="228"/>
      <c r="B587" s="228"/>
      <c r="C587" s="228"/>
      <c r="D587" s="228"/>
      <c r="E587" s="228"/>
      <c r="F587" s="228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  <c r="AB587" s="228"/>
    </row>
    <row r="588" ht="12.75" customHeight="1">
      <c r="A588" s="228"/>
      <c r="B588" s="228"/>
      <c r="C588" s="228"/>
      <c r="D588" s="228"/>
      <c r="E588" s="228"/>
      <c r="F588" s="228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  <c r="V588" s="228"/>
      <c r="W588" s="228"/>
      <c r="X588" s="228"/>
      <c r="Y588" s="228"/>
      <c r="Z588" s="228"/>
      <c r="AA588" s="228"/>
      <c r="AB588" s="228"/>
    </row>
    <row r="589" ht="12.75" customHeight="1">
      <c r="A589" s="228"/>
      <c r="B589" s="228"/>
      <c r="C589" s="228"/>
      <c r="D589" s="228"/>
      <c r="E589" s="228"/>
      <c r="F589" s="228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  <c r="V589" s="228"/>
      <c r="W589" s="228"/>
      <c r="X589" s="228"/>
      <c r="Y589" s="228"/>
      <c r="Z589" s="228"/>
      <c r="AA589" s="228"/>
      <c r="AB589" s="228"/>
    </row>
    <row r="590" ht="12.75" customHeight="1">
      <c r="A590" s="228"/>
      <c r="B590" s="228"/>
      <c r="C590" s="228"/>
      <c r="D590" s="228"/>
      <c r="E590" s="228"/>
      <c r="F590" s="228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8"/>
      <c r="Z590" s="228"/>
      <c r="AA590" s="228"/>
      <c r="AB590" s="228"/>
    </row>
    <row r="591" ht="12.75" customHeight="1">
      <c r="A591" s="228"/>
      <c r="B591" s="228"/>
      <c r="C591" s="228"/>
      <c r="D591" s="228"/>
      <c r="E591" s="228"/>
      <c r="F591" s="228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  <c r="V591" s="228"/>
      <c r="W591" s="228"/>
      <c r="X591" s="228"/>
      <c r="Y591" s="228"/>
      <c r="Z591" s="228"/>
      <c r="AA591" s="228"/>
      <c r="AB591" s="228"/>
    </row>
    <row r="592" ht="12.75" customHeight="1">
      <c r="A592" s="228"/>
      <c r="B592" s="228"/>
      <c r="C592" s="228"/>
      <c r="D592" s="228"/>
      <c r="E592" s="228"/>
      <c r="F592" s="228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  <c r="V592" s="228"/>
      <c r="W592" s="228"/>
      <c r="X592" s="228"/>
      <c r="Y592" s="228"/>
      <c r="Z592" s="228"/>
      <c r="AA592" s="228"/>
      <c r="AB592" s="228"/>
    </row>
    <row r="593" ht="12.75" customHeight="1">
      <c r="A593" s="228"/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  <c r="V593" s="228"/>
      <c r="W593" s="228"/>
      <c r="X593" s="228"/>
      <c r="Y593" s="228"/>
      <c r="Z593" s="228"/>
      <c r="AA593" s="228"/>
      <c r="AB593" s="228"/>
    </row>
    <row r="594" ht="12.75" customHeight="1">
      <c r="A594" s="228"/>
      <c r="B594" s="228"/>
      <c r="C594" s="228"/>
      <c r="D594" s="228"/>
      <c r="E594" s="228"/>
      <c r="F594" s="228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  <c r="V594" s="228"/>
      <c r="W594" s="228"/>
      <c r="X594" s="228"/>
      <c r="Y594" s="228"/>
      <c r="Z594" s="228"/>
      <c r="AA594" s="228"/>
      <c r="AB594" s="228"/>
    </row>
    <row r="595" ht="12.75" customHeight="1">
      <c r="A595" s="228"/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  <c r="V595" s="228"/>
      <c r="W595" s="228"/>
      <c r="X595" s="228"/>
      <c r="Y595" s="228"/>
      <c r="Z595" s="228"/>
      <c r="AA595" s="228"/>
      <c r="AB595" s="228"/>
    </row>
    <row r="596" ht="12.75" customHeight="1">
      <c r="A596" s="228"/>
      <c r="B596" s="228"/>
      <c r="C596" s="228"/>
      <c r="D596" s="228"/>
      <c r="E596" s="228"/>
      <c r="F596" s="228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  <c r="V596" s="228"/>
      <c r="W596" s="228"/>
      <c r="X596" s="228"/>
      <c r="Y596" s="228"/>
      <c r="Z596" s="228"/>
      <c r="AA596" s="228"/>
      <c r="AB596" s="228"/>
    </row>
    <row r="597" ht="12.75" customHeight="1">
      <c r="A597" s="228"/>
      <c r="B597" s="228"/>
      <c r="C597" s="228"/>
      <c r="D597" s="228"/>
      <c r="E597" s="228"/>
      <c r="F597" s="228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  <c r="V597" s="228"/>
      <c r="W597" s="228"/>
      <c r="X597" s="228"/>
      <c r="Y597" s="228"/>
      <c r="Z597" s="228"/>
      <c r="AA597" s="228"/>
      <c r="AB597" s="228"/>
    </row>
    <row r="598" ht="12.75" customHeight="1">
      <c r="A598" s="228"/>
      <c r="B598" s="228"/>
      <c r="C598" s="228"/>
      <c r="D598" s="228"/>
      <c r="E598" s="228"/>
      <c r="F598" s="228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  <c r="V598" s="228"/>
      <c r="W598" s="228"/>
      <c r="X598" s="228"/>
      <c r="Y598" s="228"/>
      <c r="Z598" s="228"/>
      <c r="AA598" s="228"/>
      <c r="AB598" s="228"/>
    </row>
    <row r="599" ht="12.75" customHeight="1">
      <c r="A599" s="228"/>
      <c r="B599" s="228"/>
      <c r="C599" s="228"/>
      <c r="D599" s="228"/>
      <c r="E599" s="228"/>
      <c r="F599" s="228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  <c r="V599" s="228"/>
      <c r="W599" s="228"/>
      <c r="X599" s="228"/>
      <c r="Y599" s="228"/>
      <c r="Z599" s="228"/>
      <c r="AA599" s="228"/>
      <c r="AB599" s="228"/>
    </row>
    <row r="600" ht="12.75" customHeight="1">
      <c r="A600" s="228"/>
      <c r="B600" s="228"/>
      <c r="C600" s="228"/>
      <c r="D600" s="228"/>
      <c r="E600" s="228"/>
      <c r="F600" s="228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  <c r="V600" s="228"/>
      <c r="W600" s="228"/>
      <c r="X600" s="228"/>
      <c r="Y600" s="228"/>
      <c r="Z600" s="228"/>
      <c r="AA600" s="228"/>
      <c r="AB600" s="228"/>
    </row>
    <row r="601" ht="12.75" customHeight="1">
      <c r="A601" s="228"/>
      <c r="B601" s="228"/>
      <c r="C601" s="228"/>
      <c r="D601" s="228"/>
      <c r="E601" s="228"/>
      <c r="F601" s="228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  <c r="V601" s="228"/>
      <c r="W601" s="228"/>
      <c r="X601" s="228"/>
      <c r="Y601" s="228"/>
      <c r="Z601" s="228"/>
      <c r="AA601" s="228"/>
      <c r="AB601" s="228"/>
    </row>
    <row r="602" ht="12.75" customHeight="1">
      <c r="A602" s="228"/>
      <c r="B602" s="228"/>
      <c r="C602" s="228"/>
      <c r="D602" s="228"/>
      <c r="E602" s="228"/>
      <c r="F602" s="228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  <c r="V602" s="228"/>
      <c r="W602" s="228"/>
      <c r="X602" s="228"/>
      <c r="Y602" s="228"/>
      <c r="Z602" s="228"/>
      <c r="AA602" s="228"/>
      <c r="AB602" s="228"/>
    </row>
    <row r="603" ht="12.75" customHeight="1">
      <c r="A603" s="228"/>
      <c r="B603" s="228"/>
      <c r="C603" s="228"/>
      <c r="D603" s="228"/>
      <c r="E603" s="228"/>
      <c r="F603" s="228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  <c r="V603" s="228"/>
      <c r="W603" s="228"/>
      <c r="X603" s="228"/>
      <c r="Y603" s="228"/>
      <c r="Z603" s="228"/>
      <c r="AA603" s="228"/>
      <c r="AB603" s="228"/>
    </row>
    <row r="604" ht="12.75" customHeight="1">
      <c r="A604" s="228"/>
      <c r="B604" s="228"/>
      <c r="C604" s="228"/>
      <c r="D604" s="228"/>
      <c r="E604" s="228"/>
      <c r="F604" s="228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  <c r="V604" s="228"/>
      <c r="W604" s="228"/>
      <c r="X604" s="228"/>
      <c r="Y604" s="228"/>
      <c r="Z604" s="228"/>
      <c r="AA604" s="228"/>
      <c r="AB604" s="228"/>
    </row>
    <row r="605" ht="12.75" customHeight="1">
      <c r="A605" s="228"/>
      <c r="B605" s="228"/>
      <c r="C605" s="228"/>
      <c r="D605" s="228"/>
      <c r="E605" s="228"/>
      <c r="F605" s="228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  <c r="V605" s="228"/>
      <c r="W605" s="228"/>
      <c r="X605" s="228"/>
      <c r="Y605" s="228"/>
      <c r="Z605" s="228"/>
      <c r="AA605" s="228"/>
      <c r="AB605" s="228"/>
    </row>
    <row r="606" ht="12.75" customHeight="1">
      <c r="A606" s="228"/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  <c r="V606" s="228"/>
      <c r="W606" s="228"/>
      <c r="X606" s="228"/>
      <c r="Y606" s="228"/>
      <c r="Z606" s="228"/>
      <c r="AA606" s="228"/>
      <c r="AB606" s="228"/>
    </row>
    <row r="607" ht="12.75" customHeight="1">
      <c r="A607" s="228"/>
      <c r="B607" s="228"/>
      <c r="C607" s="228"/>
      <c r="D607" s="228"/>
      <c r="E607" s="22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  <c r="V607" s="228"/>
      <c r="W607" s="228"/>
      <c r="X607" s="228"/>
      <c r="Y607" s="228"/>
      <c r="Z607" s="228"/>
      <c r="AA607" s="228"/>
      <c r="AB607" s="228"/>
    </row>
    <row r="608" ht="12.75" customHeight="1">
      <c r="A608" s="228"/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  <c r="V608" s="228"/>
      <c r="W608" s="228"/>
      <c r="X608" s="228"/>
      <c r="Y608" s="228"/>
      <c r="Z608" s="228"/>
      <c r="AA608" s="228"/>
      <c r="AB608" s="228"/>
    </row>
    <row r="609" ht="12.75" customHeight="1">
      <c r="A609" s="228"/>
      <c r="B609" s="228"/>
      <c r="C609" s="228"/>
      <c r="D609" s="228"/>
      <c r="E609" s="228"/>
      <c r="F609" s="228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  <c r="V609" s="228"/>
      <c r="W609" s="228"/>
      <c r="X609" s="228"/>
      <c r="Y609" s="228"/>
      <c r="Z609" s="228"/>
      <c r="AA609" s="228"/>
      <c r="AB609" s="228"/>
    </row>
    <row r="610" ht="12.75" customHeight="1">
      <c r="A610" s="228"/>
      <c r="B610" s="228"/>
      <c r="C610" s="228"/>
      <c r="D610" s="228"/>
      <c r="E610" s="228"/>
      <c r="F610" s="228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  <c r="V610" s="228"/>
      <c r="W610" s="228"/>
      <c r="X610" s="228"/>
      <c r="Y610" s="228"/>
      <c r="Z610" s="228"/>
      <c r="AA610" s="228"/>
      <c r="AB610" s="228"/>
    </row>
    <row r="611" ht="12.75" customHeight="1">
      <c r="A611" s="228"/>
      <c r="B611" s="228"/>
      <c r="C611" s="228"/>
      <c r="D611" s="228"/>
      <c r="E611" s="228"/>
      <c r="F611" s="228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  <c r="V611" s="228"/>
      <c r="W611" s="228"/>
      <c r="X611" s="228"/>
      <c r="Y611" s="228"/>
      <c r="Z611" s="228"/>
      <c r="AA611" s="228"/>
      <c r="AB611" s="228"/>
    </row>
    <row r="612" ht="12.75" customHeight="1">
      <c r="A612" s="228"/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  <c r="V612" s="228"/>
      <c r="W612" s="228"/>
      <c r="X612" s="228"/>
      <c r="Y612" s="228"/>
      <c r="Z612" s="228"/>
      <c r="AA612" s="228"/>
      <c r="AB612" s="228"/>
    </row>
    <row r="613" ht="12.75" customHeight="1">
      <c r="A613" s="228"/>
      <c r="B613" s="228"/>
      <c r="C613" s="228"/>
      <c r="D613" s="228"/>
      <c r="E613" s="228"/>
      <c r="F613" s="228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  <c r="V613" s="228"/>
      <c r="W613" s="228"/>
      <c r="X613" s="228"/>
      <c r="Y613" s="228"/>
      <c r="Z613" s="228"/>
      <c r="AA613" s="228"/>
      <c r="AB613" s="228"/>
    </row>
    <row r="614" ht="12.75" customHeight="1">
      <c r="A614" s="228"/>
      <c r="B614" s="228"/>
      <c r="C614" s="228"/>
      <c r="D614" s="228"/>
      <c r="E614" s="228"/>
      <c r="F614" s="228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  <c r="V614" s="228"/>
      <c r="W614" s="228"/>
      <c r="X614" s="228"/>
      <c r="Y614" s="228"/>
      <c r="Z614" s="228"/>
      <c r="AA614" s="228"/>
      <c r="AB614" s="228"/>
    </row>
    <row r="615" ht="12.75" customHeight="1">
      <c r="A615" s="228"/>
      <c r="B615" s="228"/>
      <c r="C615" s="228"/>
      <c r="D615" s="228"/>
      <c r="E615" s="228"/>
      <c r="F615" s="228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  <c r="V615" s="228"/>
      <c r="W615" s="228"/>
      <c r="X615" s="228"/>
      <c r="Y615" s="228"/>
      <c r="Z615" s="228"/>
      <c r="AA615" s="228"/>
      <c r="AB615" s="228"/>
    </row>
    <row r="616" ht="12.75" customHeight="1">
      <c r="A616" s="228"/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  <c r="V616" s="228"/>
      <c r="W616" s="228"/>
      <c r="X616" s="228"/>
      <c r="Y616" s="228"/>
      <c r="Z616" s="228"/>
      <c r="AA616" s="228"/>
      <c r="AB616" s="228"/>
    </row>
    <row r="617" ht="12.75" customHeight="1">
      <c r="A617" s="228"/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  <c r="V617" s="228"/>
      <c r="W617" s="228"/>
      <c r="X617" s="228"/>
      <c r="Y617" s="228"/>
      <c r="Z617" s="228"/>
      <c r="AA617" s="228"/>
      <c r="AB617" s="228"/>
    </row>
    <row r="618" ht="12.75" customHeight="1">
      <c r="A618" s="228"/>
      <c r="B618" s="228"/>
      <c r="C618" s="228"/>
      <c r="D618" s="228"/>
      <c r="E618" s="228"/>
      <c r="F618" s="228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  <c r="V618" s="228"/>
      <c r="W618" s="228"/>
      <c r="X618" s="228"/>
      <c r="Y618" s="228"/>
      <c r="Z618" s="228"/>
      <c r="AA618" s="228"/>
      <c r="AB618" s="228"/>
    </row>
    <row r="619" ht="12.75" customHeight="1">
      <c r="A619" s="228"/>
      <c r="B619" s="228"/>
      <c r="C619" s="228"/>
      <c r="D619" s="228"/>
      <c r="E619" s="228"/>
      <c r="F619" s="228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  <c r="V619" s="228"/>
      <c r="W619" s="228"/>
      <c r="X619" s="228"/>
      <c r="Y619" s="228"/>
      <c r="Z619" s="228"/>
      <c r="AA619" s="228"/>
      <c r="AB619" s="228"/>
    </row>
    <row r="620" ht="12.75" customHeight="1">
      <c r="A620" s="228"/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  <c r="V620" s="228"/>
      <c r="W620" s="228"/>
      <c r="X620" s="228"/>
      <c r="Y620" s="228"/>
      <c r="Z620" s="228"/>
      <c r="AA620" s="228"/>
      <c r="AB620" s="228"/>
    </row>
    <row r="621" ht="12.75" customHeight="1">
      <c r="A621" s="228"/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8"/>
      <c r="Z621" s="228"/>
      <c r="AA621" s="228"/>
      <c r="AB621" s="228"/>
    </row>
    <row r="622" ht="12.75" customHeight="1">
      <c r="A622" s="228"/>
      <c r="B622" s="228"/>
      <c r="C622" s="228"/>
      <c r="D622" s="228"/>
      <c r="E622" s="228"/>
      <c r="F622" s="228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  <c r="V622" s="228"/>
      <c r="W622" s="228"/>
      <c r="X622" s="228"/>
      <c r="Y622" s="228"/>
      <c r="Z622" s="228"/>
      <c r="AA622" s="228"/>
      <c r="AB622" s="228"/>
    </row>
    <row r="623" ht="12.75" customHeight="1">
      <c r="A623" s="228"/>
      <c r="B623" s="228"/>
      <c r="C623" s="228"/>
      <c r="D623" s="228"/>
      <c r="E623" s="228"/>
      <c r="F623" s="228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  <c r="V623" s="228"/>
      <c r="W623" s="228"/>
      <c r="X623" s="228"/>
      <c r="Y623" s="228"/>
      <c r="Z623" s="228"/>
      <c r="AA623" s="228"/>
      <c r="AB623" s="228"/>
    </row>
    <row r="624" ht="12.75" customHeight="1">
      <c r="A624" s="228"/>
      <c r="B624" s="228"/>
      <c r="C624" s="228"/>
      <c r="D624" s="228"/>
      <c r="E624" s="228"/>
      <c r="F624" s="228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  <c r="V624" s="228"/>
      <c r="W624" s="228"/>
      <c r="X624" s="228"/>
      <c r="Y624" s="228"/>
      <c r="Z624" s="228"/>
      <c r="AA624" s="228"/>
      <c r="AB624" s="228"/>
    </row>
    <row r="625" ht="12.75" customHeight="1">
      <c r="A625" s="228"/>
      <c r="B625" s="228"/>
      <c r="C625" s="228"/>
      <c r="D625" s="228"/>
      <c r="E625" s="228"/>
      <c r="F625" s="228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  <c r="V625" s="228"/>
      <c r="W625" s="228"/>
      <c r="X625" s="228"/>
      <c r="Y625" s="228"/>
      <c r="Z625" s="228"/>
      <c r="AA625" s="228"/>
      <c r="AB625" s="228"/>
    </row>
    <row r="626" ht="12.75" customHeight="1">
      <c r="A626" s="228"/>
      <c r="B626" s="228"/>
      <c r="C626" s="228"/>
      <c r="D626" s="228"/>
      <c r="E626" s="228"/>
      <c r="F626" s="228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  <c r="V626" s="228"/>
      <c r="W626" s="228"/>
      <c r="X626" s="228"/>
      <c r="Y626" s="228"/>
      <c r="Z626" s="228"/>
      <c r="AA626" s="228"/>
      <c r="AB626" s="228"/>
    </row>
    <row r="627" ht="12.75" customHeight="1">
      <c r="A627" s="228"/>
      <c r="B627" s="228"/>
      <c r="C627" s="228"/>
      <c r="D627" s="228"/>
      <c r="E627" s="228"/>
      <c r="F627" s="228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  <c r="V627" s="228"/>
      <c r="W627" s="228"/>
      <c r="X627" s="228"/>
      <c r="Y627" s="228"/>
      <c r="Z627" s="228"/>
      <c r="AA627" s="228"/>
      <c r="AB627" s="228"/>
    </row>
    <row r="628" ht="12.75" customHeight="1">
      <c r="A628" s="228"/>
      <c r="B628" s="228"/>
      <c r="C628" s="228"/>
      <c r="D628" s="228"/>
      <c r="E628" s="228"/>
      <c r="F628" s="228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  <c r="V628" s="228"/>
      <c r="W628" s="228"/>
      <c r="X628" s="228"/>
      <c r="Y628" s="228"/>
      <c r="Z628" s="228"/>
      <c r="AA628" s="228"/>
      <c r="AB628" s="228"/>
    </row>
    <row r="629" ht="12.75" customHeight="1">
      <c r="A629" s="228"/>
      <c r="B629" s="228"/>
      <c r="C629" s="228"/>
      <c r="D629" s="228"/>
      <c r="E629" s="228"/>
      <c r="F629" s="228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  <c r="V629" s="228"/>
      <c r="W629" s="228"/>
      <c r="X629" s="228"/>
      <c r="Y629" s="228"/>
      <c r="Z629" s="228"/>
      <c r="AA629" s="228"/>
      <c r="AB629" s="228"/>
    </row>
    <row r="630" ht="12.75" customHeight="1">
      <c r="A630" s="228"/>
      <c r="B630" s="228"/>
      <c r="C630" s="228"/>
      <c r="D630" s="228"/>
      <c r="E630" s="228"/>
      <c r="F630" s="228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  <c r="V630" s="228"/>
      <c r="W630" s="228"/>
      <c r="X630" s="228"/>
      <c r="Y630" s="228"/>
      <c r="Z630" s="228"/>
      <c r="AA630" s="228"/>
      <c r="AB630" s="228"/>
    </row>
    <row r="631" ht="12.75" customHeight="1">
      <c r="A631" s="228"/>
      <c r="B631" s="228"/>
      <c r="C631" s="228"/>
      <c r="D631" s="228"/>
      <c r="E631" s="228"/>
      <c r="F631" s="228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  <c r="V631" s="228"/>
      <c r="W631" s="228"/>
      <c r="X631" s="228"/>
      <c r="Y631" s="228"/>
      <c r="Z631" s="228"/>
      <c r="AA631" s="228"/>
      <c r="AB631" s="228"/>
    </row>
    <row r="632" ht="12.75" customHeight="1">
      <c r="A632" s="228"/>
      <c r="B632" s="228"/>
      <c r="C632" s="228"/>
      <c r="D632" s="228"/>
      <c r="E632" s="228"/>
      <c r="F632" s="228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  <c r="V632" s="228"/>
      <c r="W632" s="228"/>
      <c r="X632" s="228"/>
      <c r="Y632" s="228"/>
      <c r="Z632" s="228"/>
      <c r="AA632" s="228"/>
      <c r="AB632" s="228"/>
    </row>
    <row r="633" ht="12.75" customHeight="1">
      <c r="A633" s="228"/>
      <c r="B633" s="228"/>
      <c r="C633" s="228"/>
      <c r="D633" s="228"/>
      <c r="E633" s="228"/>
      <c r="F633" s="228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  <c r="V633" s="228"/>
      <c r="W633" s="228"/>
      <c r="X633" s="228"/>
      <c r="Y633" s="228"/>
      <c r="Z633" s="228"/>
      <c r="AA633" s="228"/>
      <c r="AB633" s="228"/>
    </row>
    <row r="634" ht="12.75" customHeight="1">
      <c r="A634" s="228"/>
      <c r="B634" s="228"/>
      <c r="C634" s="228"/>
      <c r="D634" s="228"/>
      <c r="E634" s="228"/>
      <c r="F634" s="228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  <c r="V634" s="228"/>
      <c r="W634" s="228"/>
      <c r="X634" s="228"/>
      <c r="Y634" s="228"/>
      <c r="Z634" s="228"/>
      <c r="AA634" s="228"/>
      <c r="AB634" s="228"/>
    </row>
    <row r="635" ht="12.75" customHeight="1">
      <c r="A635" s="228"/>
      <c r="B635" s="228"/>
      <c r="C635" s="228"/>
      <c r="D635" s="228"/>
      <c r="E635" s="22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  <c r="V635" s="228"/>
      <c r="W635" s="228"/>
      <c r="X635" s="228"/>
      <c r="Y635" s="228"/>
      <c r="Z635" s="228"/>
      <c r="AA635" s="228"/>
      <c r="AB635" s="228"/>
    </row>
    <row r="636" ht="12.75" customHeight="1">
      <c r="A636" s="228"/>
      <c r="B636" s="228"/>
      <c r="C636" s="228"/>
      <c r="D636" s="228"/>
      <c r="E636" s="22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  <c r="V636" s="228"/>
      <c r="W636" s="228"/>
      <c r="X636" s="228"/>
      <c r="Y636" s="228"/>
      <c r="Z636" s="228"/>
      <c r="AA636" s="228"/>
      <c r="AB636" s="228"/>
    </row>
    <row r="637" ht="12.75" customHeight="1">
      <c r="A637" s="228"/>
      <c r="B637" s="228"/>
      <c r="C637" s="228"/>
      <c r="D637" s="228"/>
      <c r="E637" s="228"/>
      <c r="F637" s="228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  <c r="V637" s="228"/>
      <c r="W637" s="228"/>
      <c r="X637" s="228"/>
      <c r="Y637" s="228"/>
      <c r="Z637" s="228"/>
      <c r="AA637" s="228"/>
      <c r="AB637" s="228"/>
    </row>
    <row r="638" ht="12.75" customHeight="1">
      <c r="A638" s="228"/>
      <c r="B638" s="228"/>
      <c r="C638" s="228"/>
      <c r="D638" s="228"/>
      <c r="E638" s="228"/>
      <c r="F638" s="228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  <c r="V638" s="228"/>
      <c r="W638" s="228"/>
      <c r="X638" s="228"/>
      <c r="Y638" s="228"/>
      <c r="Z638" s="228"/>
      <c r="AA638" s="228"/>
      <c r="AB638" s="228"/>
    </row>
    <row r="639" ht="12.75" customHeight="1">
      <c r="A639" s="228"/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  <c r="V639" s="228"/>
      <c r="W639" s="228"/>
      <c r="X639" s="228"/>
      <c r="Y639" s="228"/>
      <c r="Z639" s="228"/>
      <c r="AA639" s="228"/>
      <c r="AB639" s="228"/>
    </row>
    <row r="640" ht="12.75" customHeight="1">
      <c r="A640" s="228"/>
      <c r="B640" s="228"/>
      <c r="C640" s="228"/>
      <c r="D640" s="228"/>
      <c r="E640" s="228"/>
      <c r="F640" s="228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  <c r="V640" s="228"/>
      <c r="W640" s="228"/>
      <c r="X640" s="228"/>
      <c r="Y640" s="228"/>
      <c r="Z640" s="228"/>
      <c r="AA640" s="228"/>
      <c r="AB640" s="228"/>
    </row>
    <row r="641" ht="12.75" customHeight="1">
      <c r="A641" s="228"/>
      <c r="B641" s="228"/>
      <c r="C641" s="228"/>
      <c r="D641" s="228"/>
      <c r="E641" s="228"/>
      <c r="F641" s="228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  <c r="V641" s="228"/>
      <c r="W641" s="228"/>
      <c r="X641" s="228"/>
      <c r="Y641" s="228"/>
      <c r="Z641" s="228"/>
      <c r="AA641" s="228"/>
      <c r="AB641" s="228"/>
    </row>
    <row r="642" ht="12.75" customHeight="1">
      <c r="A642" s="228"/>
      <c r="B642" s="228"/>
      <c r="C642" s="228"/>
      <c r="D642" s="228"/>
      <c r="E642" s="228"/>
      <c r="F642" s="228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  <c r="V642" s="228"/>
      <c r="W642" s="228"/>
      <c r="X642" s="228"/>
      <c r="Y642" s="228"/>
      <c r="Z642" s="228"/>
      <c r="AA642" s="228"/>
      <c r="AB642" s="228"/>
    </row>
    <row r="643" ht="12.75" customHeight="1">
      <c r="A643" s="228"/>
      <c r="B643" s="228"/>
      <c r="C643" s="228"/>
      <c r="D643" s="228"/>
      <c r="E643" s="228"/>
      <c r="F643" s="228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  <c r="V643" s="228"/>
      <c r="W643" s="228"/>
      <c r="X643" s="228"/>
      <c r="Y643" s="228"/>
      <c r="Z643" s="228"/>
      <c r="AA643" s="228"/>
      <c r="AB643" s="228"/>
    </row>
    <row r="644" ht="12.75" customHeight="1">
      <c r="A644" s="228"/>
      <c r="B644" s="228"/>
      <c r="C644" s="228"/>
      <c r="D644" s="228"/>
      <c r="E644" s="228"/>
      <c r="F644" s="228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  <c r="V644" s="228"/>
      <c r="W644" s="228"/>
      <c r="X644" s="228"/>
      <c r="Y644" s="228"/>
      <c r="Z644" s="228"/>
      <c r="AA644" s="228"/>
      <c r="AB644" s="228"/>
    </row>
    <row r="645" ht="12.75" customHeight="1">
      <c r="A645" s="228"/>
      <c r="B645" s="228"/>
      <c r="C645" s="228"/>
      <c r="D645" s="228"/>
      <c r="E645" s="228"/>
      <c r="F645" s="228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  <c r="V645" s="228"/>
      <c r="W645" s="228"/>
      <c r="X645" s="228"/>
      <c r="Y645" s="228"/>
      <c r="Z645" s="228"/>
      <c r="AA645" s="228"/>
      <c r="AB645" s="228"/>
    </row>
    <row r="646" ht="12.75" customHeight="1">
      <c r="A646" s="228"/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  <c r="V646" s="228"/>
      <c r="W646" s="228"/>
      <c r="X646" s="228"/>
      <c r="Y646" s="228"/>
      <c r="Z646" s="228"/>
      <c r="AA646" s="228"/>
      <c r="AB646" s="228"/>
    </row>
    <row r="647" ht="12.75" customHeight="1">
      <c r="A647" s="228"/>
      <c r="B647" s="228"/>
      <c r="C647" s="228"/>
      <c r="D647" s="228"/>
      <c r="E647" s="228"/>
      <c r="F647" s="228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  <c r="V647" s="228"/>
      <c r="W647" s="228"/>
      <c r="X647" s="228"/>
      <c r="Y647" s="228"/>
      <c r="Z647" s="228"/>
      <c r="AA647" s="228"/>
      <c r="AB647" s="228"/>
    </row>
    <row r="648" ht="12.75" customHeight="1">
      <c r="A648" s="228"/>
      <c r="B648" s="228"/>
      <c r="C648" s="228"/>
      <c r="D648" s="228"/>
      <c r="E648" s="228"/>
      <c r="F648" s="228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  <c r="V648" s="228"/>
      <c r="W648" s="228"/>
      <c r="X648" s="228"/>
      <c r="Y648" s="228"/>
      <c r="Z648" s="228"/>
      <c r="AA648" s="228"/>
      <c r="AB648" s="228"/>
    </row>
    <row r="649" ht="12.75" customHeight="1">
      <c r="A649" s="228"/>
      <c r="B649" s="228"/>
      <c r="C649" s="228"/>
      <c r="D649" s="228"/>
      <c r="E649" s="228"/>
      <c r="F649" s="228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  <c r="V649" s="228"/>
      <c r="W649" s="228"/>
      <c r="X649" s="228"/>
      <c r="Y649" s="228"/>
      <c r="Z649" s="228"/>
      <c r="AA649" s="228"/>
      <c r="AB649" s="228"/>
    </row>
    <row r="650" ht="12.75" customHeight="1">
      <c r="A650" s="228"/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/>
      <c r="Z650" s="228"/>
      <c r="AA650" s="228"/>
      <c r="AB650" s="228"/>
    </row>
    <row r="651" ht="12.75" customHeight="1">
      <c r="A651" s="228"/>
      <c r="B651" s="228"/>
      <c r="C651" s="228"/>
      <c r="D651" s="228"/>
      <c r="E651" s="228"/>
      <c r="F651" s="228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  <c r="V651" s="228"/>
      <c r="W651" s="228"/>
      <c r="X651" s="228"/>
      <c r="Y651" s="228"/>
      <c r="Z651" s="228"/>
      <c r="AA651" s="228"/>
      <c r="AB651" s="228"/>
    </row>
    <row r="652" ht="12.75" customHeight="1">
      <c r="A652" s="228"/>
      <c r="B652" s="228"/>
      <c r="C652" s="228"/>
      <c r="D652" s="228"/>
      <c r="E652" s="228"/>
      <c r="F652" s="228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  <c r="V652" s="228"/>
      <c r="W652" s="228"/>
      <c r="X652" s="228"/>
      <c r="Y652" s="228"/>
      <c r="Z652" s="228"/>
      <c r="AA652" s="228"/>
      <c r="AB652" s="228"/>
    </row>
    <row r="653" ht="12.75" customHeight="1">
      <c r="A653" s="228"/>
      <c r="B653" s="228"/>
      <c r="C653" s="228"/>
      <c r="D653" s="228"/>
      <c r="E653" s="228"/>
      <c r="F653" s="228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  <c r="V653" s="228"/>
      <c r="W653" s="228"/>
      <c r="X653" s="228"/>
      <c r="Y653" s="228"/>
      <c r="Z653" s="228"/>
      <c r="AA653" s="228"/>
      <c r="AB653" s="228"/>
    </row>
    <row r="654" ht="12.75" customHeight="1">
      <c r="A654" s="228"/>
      <c r="B654" s="228"/>
      <c r="C654" s="228"/>
      <c r="D654" s="228"/>
      <c r="E654" s="228"/>
      <c r="F654" s="228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  <c r="V654" s="228"/>
      <c r="W654" s="228"/>
      <c r="X654" s="228"/>
      <c r="Y654" s="228"/>
      <c r="Z654" s="228"/>
      <c r="AA654" s="228"/>
      <c r="AB654" s="228"/>
    </row>
    <row r="655" ht="12.75" customHeight="1">
      <c r="A655" s="228"/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  <c r="V655" s="228"/>
      <c r="W655" s="228"/>
      <c r="X655" s="228"/>
      <c r="Y655" s="228"/>
      <c r="Z655" s="228"/>
      <c r="AA655" s="228"/>
      <c r="AB655" s="228"/>
    </row>
    <row r="656" ht="12.75" customHeight="1">
      <c r="A656" s="228"/>
      <c r="B656" s="228"/>
      <c r="C656" s="228"/>
      <c r="D656" s="228"/>
      <c r="E656" s="228"/>
      <c r="F656" s="228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  <c r="V656" s="228"/>
      <c r="W656" s="228"/>
      <c r="X656" s="228"/>
      <c r="Y656" s="228"/>
      <c r="Z656" s="228"/>
      <c r="AA656" s="228"/>
      <c r="AB656" s="228"/>
    </row>
    <row r="657" ht="12.75" customHeight="1">
      <c r="A657" s="228"/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  <c r="V657" s="228"/>
      <c r="W657" s="228"/>
      <c r="X657" s="228"/>
      <c r="Y657" s="228"/>
      <c r="Z657" s="228"/>
      <c r="AA657" s="228"/>
      <c r="AB657" s="228"/>
    </row>
    <row r="658" ht="12.75" customHeight="1">
      <c r="A658" s="228"/>
      <c r="B658" s="228"/>
      <c r="C658" s="228"/>
      <c r="D658" s="228"/>
      <c r="E658" s="228"/>
      <c r="F658" s="228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  <c r="V658" s="228"/>
      <c r="W658" s="228"/>
      <c r="X658" s="228"/>
      <c r="Y658" s="228"/>
      <c r="Z658" s="228"/>
      <c r="AA658" s="228"/>
      <c r="AB658" s="228"/>
    </row>
    <row r="659" ht="12.75" customHeight="1">
      <c r="A659" s="228"/>
      <c r="B659" s="228"/>
      <c r="C659" s="228"/>
      <c r="D659" s="228"/>
      <c r="E659" s="228"/>
      <c r="F659" s="228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  <c r="V659" s="228"/>
      <c r="W659" s="228"/>
      <c r="X659" s="228"/>
      <c r="Y659" s="228"/>
      <c r="Z659" s="228"/>
      <c r="AA659" s="228"/>
      <c r="AB659" s="228"/>
    </row>
    <row r="660" ht="12.75" customHeight="1">
      <c r="A660" s="228"/>
      <c r="B660" s="228"/>
      <c r="C660" s="228"/>
      <c r="D660" s="228"/>
      <c r="E660" s="228"/>
      <c r="F660" s="228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  <c r="V660" s="228"/>
      <c r="W660" s="228"/>
      <c r="X660" s="228"/>
      <c r="Y660" s="228"/>
      <c r="Z660" s="228"/>
      <c r="AA660" s="228"/>
      <c r="AB660" s="228"/>
    </row>
    <row r="661" ht="12.75" customHeight="1">
      <c r="A661" s="228"/>
      <c r="B661" s="228"/>
      <c r="C661" s="228"/>
      <c r="D661" s="228"/>
      <c r="E661" s="228"/>
      <c r="F661" s="228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  <c r="V661" s="228"/>
      <c r="W661" s="228"/>
      <c r="X661" s="228"/>
      <c r="Y661" s="228"/>
      <c r="Z661" s="228"/>
      <c r="AA661" s="228"/>
      <c r="AB661" s="228"/>
    </row>
    <row r="662" ht="12.75" customHeight="1">
      <c r="A662" s="228"/>
      <c r="B662" s="228"/>
      <c r="C662" s="228"/>
      <c r="D662" s="228"/>
      <c r="E662" s="228"/>
      <c r="F662" s="228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  <c r="V662" s="228"/>
      <c r="W662" s="228"/>
      <c r="X662" s="228"/>
      <c r="Y662" s="228"/>
      <c r="Z662" s="228"/>
      <c r="AA662" s="228"/>
      <c r="AB662" s="228"/>
    </row>
    <row r="663" ht="12.75" customHeight="1">
      <c r="A663" s="228"/>
      <c r="B663" s="228"/>
      <c r="C663" s="228"/>
      <c r="D663" s="228"/>
      <c r="E663" s="228"/>
      <c r="F663" s="228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  <c r="V663" s="228"/>
      <c r="W663" s="228"/>
      <c r="X663" s="228"/>
      <c r="Y663" s="228"/>
      <c r="Z663" s="228"/>
      <c r="AA663" s="228"/>
      <c r="AB663" s="228"/>
    </row>
    <row r="664" ht="12.75" customHeight="1">
      <c r="A664" s="228"/>
      <c r="B664" s="228"/>
      <c r="C664" s="228"/>
      <c r="D664" s="228"/>
      <c r="E664" s="22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  <c r="V664" s="228"/>
      <c r="W664" s="228"/>
      <c r="X664" s="228"/>
      <c r="Y664" s="228"/>
      <c r="Z664" s="228"/>
      <c r="AA664" s="228"/>
      <c r="AB664" s="228"/>
    </row>
    <row r="665" ht="12.75" customHeight="1">
      <c r="A665" s="228"/>
      <c r="B665" s="228"/>
      <c r="C665" s="228"/>
      <c r="D665" s="228"/>
      <c r="E665" s="22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  <c r="V665" s="228"/>
      <c r="W665" s="228"/>
      <c r="X665" s="228"/>
      <c r="Y665" s="228"/>
      <c r="Z665" s="228"/>
      <c r="AA665" s="228"/>
      <c r="AB665" s="228"/>
    </row>
    <row r="666" ht="12.75" customHeight="1">
      <c r="A666" s="228"/>
      <c r="B666" s="228"/>
      <c r="C666" s="228"/>
      <c r="D666" s="228"/>
      <c r="E666" s="228"/>
      <c r="F666" s="228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  <c r="V666" s="228"/>
      <c r="W666" s="228"/>
      <c r="X666" s="228"/>
      <c r="Y666" s="228"/>
      <c r="Z666" s="228"/>
      <c r="AA666" s="228"/>
      <c r="AB666" s="228"/>
    </row>
    <row r="667" ht="12.75" customHeight="1">
      <c r="A667" s="228"/>
      <c r="B667" s="228"/>
      <c r="C667" s="228"/>
      <c r="D667" s="228"/>
      <c r="E667" s="228"/>
      <c r="F667" s="228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  <c r="V667" s="228"/>
      <c r="W667" s="228"/>
      <c r="X667" s="228"/>
      <c r="Y667" s="228"/>
      <c r="Z667" s="228"/>
      <c r="AA667" s="228"/>
      <c r="AB667" s="228"/>
    </row>
    <row r="668" ht="12.75" customHeight="1">
      <c r="A668" s="228"/>
      <c r="B668" s="228"/>
      <c r="C668" s="228"/>
      <c r="D668" s="228"/>
      <c r="E668" s="228"/>
      <c r="F668" s="228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  <c r="V668" s="228"/>
      <c r="W668" s="228"/>
      <c r="X668" s="228"/>
      <c r="Y668" s="228"/>
      <c r="Z668" s="228"/>
      <c r="AA668" s="228"/>
      <c r="AB668" s="228"/>
    </row>
    <row r="669" ht="12.75" customHeight="1">
      <c r="A669" s="228"/>
      <c r="B669" s="228"/>
      <c r="C669" s="228"/>
      <c r="D669" s="228"/>
      <c r="E669" s="228"/>
      <c r="F669" s="228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  <c r="V669" s="228"/>
      <c r="W669" s="228"/>
      <c r="X669" s="228"/>
      <c r="Y669" s="228"/>
      <c r="Z669" s="228"/>
      <c r="AA669" s="228"/>
      <c r="AB669" s="228"/>
    </row>
    <row r="670" ht="12.75" customHeight="1">
      <c r="A670" s="228"/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  <c r="V670" s="228"/>
      <c r="W670" s="228"/>
      <c r="X670" s="228"/>
      <c r="Y670" s="228"/>
      <c r="Z670" s="228"/>
      <c r="AA670" s="228"/>
      <c r="AB670" s="228"/>
    </row>
    <row r="671" ht="12.75" customHeight="1">
      <c r="A671" s="228"/>
      <c r="B671" s="228"/>
      <c r="C671" s="228"/>
      <c r="D671" s="228"/>
      <c r="E671" s="228"/>
      <c r="F671" s="228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  <c r="V671" s="228"/>
      <c r="W671" s="228"/>
      <c r="X671" s="228"/>
      <c r="Y671" s="228"/>
      <c r="Z671" s="228"/>
      <c r="AA671" s="228"/>
      <c r="AB671" s="228"/>
    </row>
    <row r="672" ht="12.75" customHeight="1">
      <c r="A672" s="228"/>
      <c r="B672" s="228"/>
      <c r="C672" s="228"/>
      <c r="D672" s="228"/>
      <c r="E672" s="228"/>
      <c r="F672" s="228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  <c r="V672" s="228"/>
      <c r="W672" s="228"/>
      <c r="X672" s="228"/>
      <c r="Y672" s="228"/>
      <c r="Z672" s="228"/>
      <c r="AA672" s="228"/>
      <c r="AB672" s="228"/>
    </row>
    <row r="673" ht="12.75" customHeight="1">
      <c r="A673" s="228"/>
      <c r="B673" s="228"/>
      <c r="C673" s="228"/>
      <c r="D673" s="228"/>
      <c r="E673" s="228"/>
      <c r="F673" s="228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  <c r="V673" s="228"/>
      <c r="W673" s="228"/>
      <c r="X673" s="228"/>
      <c r="Y673" s="228"/>
      <c r="Z673" s="228"/>
      <c r="AA673" s="228"/>
      <c r="AB673" s="228"/>
    </row>
    <row r="674" ht="12.75" customHeight="1">
      <c r="A674" s="228"/>
      <c r="B674" s="228"/>
      <c r="C674" s="228"/>
      <c r="D674" s="228"/>
      <c r="E674" s="228"/>
      <c r="F674" s="228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  <c r="V674" s="228"/>
      <c r="W674" s="228"/>
      <c r="X674" s="228"/>
      <c r="Y674" s="228"/>
      <c r="Z674" s="228"/>
      <c r="AA674" s="228"/>
      <c r="AB674" s="228"/>
    </row>
    <row r="675" ht="12.75" customHeight="1">
      <c r="A675" s="228"/>
      <c r="B675" s="228"/>
      <c r="C675" s="228"/>
      <c r="D675" s="228"/>
      <c r="E675" s="228"/>
      <c r="F675" s="228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  <c r="V675" s="228"/>
      <c r="W675" s="228"/>
      <c r="X675" s="228"/>
      <c r="Y675" s="228"/>
      <c r="Z675" s="228"/>
      <c r="AA675" s="228"/>
      <c r="AB675" s="228"/>
    </row>
    <row r="676" ht="12.75" customHeight="1">
      <c r="A676" s="228"/>
      <c r="B676" s="228"/>
      <c r="C676" s="228"/>
      <c r="D676" s="228"/>
      <c r="E676" s="228"/>
      <c r="F676" s="228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  <c r="V676" s="228"/>
      <c r="W676" s="228"/>
      <c r="X676" s="228"/>
      <c r="Y676" s="228"/>
      <c r="Z676" s="228"/>
      <c r="AA676" s="228"/>
      <c r="AB676" s="228"/>
    </row>
    <row r="677" ht="12.75" customHeight="1">
      <c r="A677" s="228"/>
      <c r="B677" s="228"/>
      <c r="C677" s="228"/>
      <c r="D677" s="228"/>
      <c r="E677" s="228"/>
      <c r="F677" s="228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  <c r="V677" s="228"/>
      <c r="W677" s="228"/>
      <c r="X677" s="228"/>
      <c r="Y677" s="228"/>
      <c r="Z677" s="228"/>
      <c r="AA677" s="228"/>
      <c r="AB677" s="228"/>
    </row>
    <row r="678" ht="12.75" customHeight="1">
      <c r="A678" s="228"/>
      <c r="B678" s="228"/>
      <c r="C678" s="228"/>
      <c r="D678" s="228"/>
      <c r="E678" s="228"/>
      <c r="F678" s="228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  <c r="V678" s="228"/>
      <c r="W678" s="228"/>
      <c r="X678" s="228"/>
      <c r="Y678" s="228"/>
      <c r="Z678" s="228"/>
      <c r="AA678" s="228"/>
      <c r="AB678" s="228"/>
    </row>
    <row r="679" ht="12.75" customHeight="1">
      <c r="A679" s="228"/>
      <c r="B679" s="228"/>
      <c r="C679" s="228"/>
      <c r="D679" s="228"/>
      <c r="E679" s="228"/>
      <c r="F679" s="228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  <c r="V679" s="228"/>
      <c r="W679" s="228"/>
      <c r="X679" s="228"/>
      <c r="Y679" s="228"/>
      <c r="Z679" s="228"/>
      <c r="AA679" s="228"/>
      <c r="AB679" s="228"/>
    </row>
    <row r="680" ht="12.75" customHeight="1">
      <c r="A680" s="228"/>
      <c r="B680" s="228"/>
      <c r="C680" s="228"/>
      <c r="D680" s="228"/>
      <c r="E680" s="228"/>
      <c r="F680" s="228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  <c r="V680" s="228"/>
      <c r="W680" s="228"/>
      <c r="X680" s="228"/>
      <c r="Y680" s="228"/>
      <c r="Z680" s="228"/>
      <c r="AA680" s="228"/>
      <c r="AB680" s="228"/>
    </row>
    <row r="681" ht="12.75" customHeight="1">
      <c r="A681" s="228"/>
      <c r="B681" s="228"/>
      <c r="C681" s="228"/>
      <c r="D681" s="228"/>
      <c r="E681" s="228"/>
      <c r="F681" s="228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  <c r="V681" s="228"/>
      <c r="W681" s="228"/>
      <c r="X681" s="228"/>
      <c r="Y681" s="228"/>
      <c r="Z681" s="228"/>
      <c r="AA681" s="228"/>
      <c r="AB681" s="228"/>
    </row>
    <row r="682" ht="12.75" customHeight="1">
      <c r="A682" s="228"/>
      <c r="B682" s="228"/>
      <c r="C682" s="228"/>
      <c r="D682" s="228"/>
      <c r="E682" s="228"/>
      <c r="F682" s="228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  <c r="V682" s="228"/>
      <c r="W682" s="228"/>
      <c r="X682" s="228"/>
      <c r="Y682" s="228"/>
      <c r="Z682" s="228"/>
      <c r="AA682" s="228"/>
      <c r="AB682" s="228"/>
    </row>
    <row r="683" ht="12.75" customHeight="1">
      <c r="A683" s="228"/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  <c r="V683" s="228"/>
      <c r="W683" s="228"/>
      <c r="X683" s="228"/>
      <c r="Y683" s="228"/>
      <c r="Z683" s="228"/>
      <c r="AA683" s="228"/>
      <c r="AB683" s="228"/>
    </row>
    <row r="684" ht="12.75" customHeight="1">
      <c r="A684" s="228"/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  <c r="V684" s="228"/>
      <c r="W684" s="228"/>
      <c r="X684" s="228"/>
      <c r="Y684" s="228"/>
      <c r="Z684" s="228"/>
      <c r="AA684" s="228"/>
      <c r="AB684" s="228"/>
    </row>
    <row r="685" ht="12.75" customHeight="1">
      <c r="A685" s="228"/>
      <c r="B685" s="228"/>
      <c r="C685" s="228"/>
      <c r="D685" s="228"/>
      <c r="E685" s="228"/>
      <c r="F685" s="228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  <c r="V685" s="228"/>
      <c r="W685" s="228"/>
      <c r="X685" s="228"/>
      <c r="Y685" s="228"/>
      <c r="Z685" s="228"/>
      <c r="AA685" s="228"/>
      <c r="AB685" s="228"/>
    </row>
    <row r="686" ht="12.75" customHeight="1">
      <c r="A686" s="228"/>
      <c r="B686" s="228"/>
      <c r="C686" s="228"/>
      <c r="D686" s="228"/>
      <c r="E686" s="228"/>
      <c r="F686" s="228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  <c r="V686" s="228"/>
      <c r="W686" s="228"/>
      <c r="X686" s="228"/>
      <c r="Y686" s="228"/>
      <c r="Z686" s="228"/>
      <c r="AA686" s="228"/>
      <c r="AB686" s="228"/>
    </row>
    <row r="687" ht="12.75" customHeight="1">
      <c r="A687" s="228"/>
      <c r="B687" s="228"/>
      <c r="C687" s="228"/>
      <c r="D687" s="228"/>
      <c r="E687" s="228"/>
      <c r="F687" s="228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  <c r="V687" s="228"/>
      <c r="W687" s="228"/>
      <c r="X687" s="228"/>
      <c r="Y687" s="228"/>
      <c r="Z687" s="228"/>
      <c r="AA687" s="228"/>
      <c r="AB687" s="228"/>
    </row>
    <row r="688" ht="12.75" customHeight="1">
      <c r="A688" s="228"/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  <c r="V688" s="228"/>
      <c r="W688" s="228"/>
      <c r="X688" s="228"/>
      <c r="Y688" s="228"/>
      <c r="Z688" s="228"/>
      <c r="AA688" s="228"/>
      <c r="AB688" s="228"/>
    </row>
    <row r="689" ht="12.75" customHeight="1">
      <c r="A689" s="228"/>
      <c r="B689" s="228"/>
      <c r="C689" s="228"/>
      <c r="D689" s="228"/>
      <c r="E689" s="228"/>
      <c r="F689" s="228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  <c r="V689" s="228"/>
      <c r="W689" s="228"/>
      <c r="X689" s="228"/>
      <c r="Y689" s="228"/>
      <c r="Z689" s="228"/>
      <c r="AA689" s="228"/>
      <c r="AB689" s="228"/>
    </row>
    <row r="690" ht="12.75" customHeight="1">
      <c r="A690" s="228"/>
      <c r="B690" s="228"/>
      <c r="C690" s="228"/>
      <c r="D690" s="228"/>
      <c r="E690" s="228"/>
      <c r="F690" s="228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  <c r="V690" s="228"/>
      <c r="W690" s="228"/>
      <c r="X690" s="228"/>
      <c r="Y690" s="228"/>
      <c r="Z690" s="228"/>
      <c r="AA690" s="228"/>
      <c r="AB690" s="228"/>
    </row>
    <row r="691" ht="12.75" customHeight="1">
      <c r="A691" s="228"/>
      <c r="B691" s="228"/>
      <c r="C691" s="228"/>
      <c r="D691" s="228"/>
      <c r="E691" s="228"/>
      <c r="F691" s="228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  <c r="V691" s="228"/>
      <c r="W691" s="228"/>
      <c r="X691" s="228"/>
      <c r="Y691" s="228"/>
      <c r="Z691" s="228"/>
      <c r="AA691" s="228"/>
      <c r="AB691" s="228"/>
    </row>
    <row r="692" ht="12.75" customHeight="1">
      <c r="A692" s="228"/>
      <c r="B692" s="228"/>
      <c r="C692" s="228"/>
      <c r="D692" s="228"/>
      <c r="E692" s="228"/>
      <c r="F692" s="228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  <c r="V692" s="228"/>
      <c r="W692" s="228"/>
      <c r="X692" s="228"/>
      <c r="Y692" s="228"/>
      <c r="Z692" s="228"/>
      <c r="AA692" s="228"/>
      <c r="AB692" s="228"/>
    </row>
    <row r="693" ht="12.75" customHeight="1">
      <c r="A693" s="228"/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  <c r="V693" s="228"/>
      <c r="W693" s="228"/>
      <c r="X693" s="228"/>
      <c r="Y693" s="228"/>
      <c r="Z693" s="228"/>
      <c r="AA693" s="228"/>
      <c r="AB693" s="228"/>
    </row>
    <row r="694" ht="12.75" customHeight="1">
      <c r="A694" s="228"/>
      <c r="B694" s="228"/>
      <c r="C694" s="228"/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  <c r="AA694" s="228"/>
      <c r="AB694" s="228"/>
    </row>
    <row r="695" ht="12.75" customHeight="1">
      <c r="A695" s="228"/>
      <c r="B695" s="228"/>
      <c r="C695" s="228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  <c r="AA695" s="228"/>
      <c r="AB695" s="228"/>
    </row>
    <row r="696" ht="12.75" customHeight="1">
      <c r="A696" s="228"/>
      <c r="B696" s="228"/>
      <c r="C696" s="228"/>
      <c r="D696" s="228"/>
      <c r="E696" s="228"/>
      <c r="F696" s="228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  <c r="V696" s="228"/>
      <c r="W696" s="228"/>
      <c r="X696" s="228"/>
      <c r="Y696" s="228"/>
      <c r="Z696" s="228"/>
      <c r="AA696" s="228"/>
      <c r="AB696" s="228"/>
    </row>
    <row r="697" ht="12.75" customHeight="1">
      <c r="A697" s="228"/>
      <c r="B697" s="228"/>
      <c r="C697" s="228"/>
      <c r="D697" s="228"/>
      <c r="E697" s="228"/>
      <c r="F697" s="228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  <c r="V697" s="228"/>
      <c r="W697" s="228"/>
      <c r="X697" s="228"/>
      <c r="Y697" s="228"/>
      <c r="Z697" s="228"/>
      <c r="AA697" s="228"/>
      <c r="AB697" s="228"/>
    </row>
    <row r="698" ht="12.75" customHeight="1">
      <c r="A698" s="228"/>
      <c r="B698" s="228"/>
      <c r="C698" s="228"/>
      <c r="D698" s="228"/>
      <c r="E698" s="228"/>
      <c r="F698" s="228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  <c r="V698" s="228"/>
      <c r="W698" s="228"/>
      <c r="X698" s="228"/>
      <c r="Y698" s="228"/>
      <c r="Z698" s="228"/>
      <c r="AA698" s="228"/>
      <c r="AB698" s="228"/>
    </row>
    <row r="699" ht="12.75" customHeight="1">
      <c r="A699" s="228"/>
      <c r="B699" s="228"/>
      <c r="C699" s="228"/>
      <c r="D699" s="228"/>
      <c r="E699" s="228"/>
      <c r="F699" s="228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  <c r="V699" s="228"/>
      <c r="W699" s="228"/>
      <c r="X699" s="228"/>
      <c r="Y699" s="228"/>
      <c r="Z699" s="228"/>
      <c r="AA699" s="228"/>
      <c r="AB699" s="228"/>
    </row>
    <row r="700" ht="12.75" customHeight="1">
      <c r="A700" s="228"/>
      <c r="B700" s="228"/>
      <c r="C700" s="228"/>
      <c r="D700" s="228"/>
      <c r="E700" s="228"/>
      <c r="F700" s="228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  <c r="V700" s="228"/>
      <c r="W700" s="228"/>
      <c r="X700" s="228"/>
      <c r="Y700" s="228"/>
      <c r="Z700" s="228"/>
      <c r="AA700" s="228"/>
      <c r="AB700" s="228"/>
    </row>
    <row r="701" ht="12.75" customHeight="1">
      <c r="A701" s="228"/>
      <c r="B701" s="228"/>
      <c r="C701" s="228"/>
      <c r="D701" s="228"/>
      <c r="E701" s="228"/>
      <c r="F701" s="228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  <c r="V701" s="228"/>
      <c r="W701" s="228"/>
      <c r="X701" s="228"/>
      <c r="Y701" s="228"/>
      <c r="Z701" s="228"/>
      <c r="AA701" s="228"/>
      <c r="AB701" s="228"/>
    </row>
    <row r="702" ht="12.75" customHeight="1">
      <c r="A702" s="228"/>
      <c r="B702" s="228"/>
      <c r="C702" s="228"/>
      <c r="D702" s="228"/>
      <c r="E702" s="228"/>
      <c r="F702" s="228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  <c r="V702" s="228"/>
      <c r="W702" s="228"/>
      <c r="X702" s="228"/>
      <c r="Y702" s="228"/>
      <c r="Z702" s="228"/>
      <c r="AA702" s="228"/>
      <c r="AB702" s="228"/>
    </row>
    <row r="703" ht="12.75" customHeight="1">
      <c r="A703" s="228"/>
      <c r="B703" s="228"/>
      <c r="C703" s="228"/>
      <c r="D703" s="228"/>
      <c r="E703" s="228"/>
      <c r="F703" s="228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  <c r="V703" s="228"/>
      <c r="W703" s="228"/>
      <c r="X703" s="228"/>
      <c r="Y703" s="228"/>
      <c r="Z703" s="228"/>
      <c r="AA703" s="228"/>
      <c r="AB703" s="228"/>
    </row>
    <row r="704" ht="12.75" customHeight="1">
      <c r="A704" s="228"/>
      <c r="B704" s="228"/>
      <c r="C704" s="228"/>
      <c r="D704" s="228"/>
      <c r="E704" s="228"/>
      <c r="F704" s="228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  <c r="V704" s="228"/>
      <c r="W704" s="228"/>
      <c r="X704" s="228"/>
      <c r="Y704" s="228"/>
      <c r="Z704" s="228"/>
      <c r="AA704" s="228"/>
      <c r="AB704" s="228"/>
    </row>
    <row r="705" ht="12.75" customHeight="1">
      <c r="A705" s="228"/>
      <c r="B705" s="228"/>
      <c r="C705" s="228"/>
      <c r="D705" s="228"/>
      <c r="E705" s="228"/>
      <c r="F705" s="228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  <c r="V705" s="228"/>
      <c r="W705" s="228"/>
      <c r="X705" s="228"/>
      <c r="Y705" s="228"/>
      <c r="Z705" s="228"/>
      <c r="AA705" s="228"/>
      <c r="AB705" s="228"/>
    </row>
    <row r="706" ht="12.75" customHeight="1">
      <c r="A706" s="228"/>
      <c r="B706" s="228"/>
      <c r="C706" s="228"/>
      <c r="D706" s="228"/>
      <c r="E706" s="228"/>
      <c r="F706" s="228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  <c r="V706" s="228"/>
      <c r="W706" s="228"/>
      <c r="X706" s="228"/>
      <c r="Y706" s="228"/>
      <c r="Z706" s="228"/>
      <c r="AA706" s="228"/>
      <c r="AB706" s="228"/>
    </row>
    <row r="707" ht="12.75" customHeight="1">
      <c r="A707" s="228"/>
      <c r="B707" s="228"/>
      <c r="C707" s="228"/>
      <c r="D707" s="228"/>
      <c r="E707" s="228"/>
      <c r="F707" s="228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  <c r="V707" s="228"/>
      <c r="W707" s="228"/>
      <c r="X707" s="228"/>
      <c r="Y707" s="228"/>
      <c r="Z707" s="228"/>
      <c r="AA707" s="228"/>
      <c r="AB707" s="228"/>
    </row>
    <row r="708" ht="12.75" customHeight="1">
      <c r="A708" s="228"/>
      <c r="B708" s="228"/>
      <c r="C708" s="228"/>
      <c r="D708" s="228"/>
      <c r="E708" s="228"/>
      <c r="F708" s="228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  <c r="V708" s="228"/>
      <c r="W708" s="228"/>
      <c r="X708" s="228"/>
      <c r="Y708" s="228"/>
      <c r="Z708" s="228"/>
      <c r="AA708" s="228"/>
      <c r="AB708" s="228"/>
    </row>
    <row r="709" ht="12.75" customHeight="1">
      <c r="A709" s="228"/>
      <c r="B709" s="228"/>
      <c r="C709" s="228"/>
      <c r="D709" s="228"/>
      <c r="E709" s="228"/>
      <c r="F709" s="228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  <c r="V709" s="228"/>
      <c r="W709" s="228"/>
      <c r="X709" s="228"/>
      <c r="Y709" s="228"/>
      <c r="Z709" s="228"/>
      <c r="AA709" s="228"/>
      <c r="AB709" s="228"/>
    </row>
    <row r="710" ht="12.75" customHeight="1">
      <c r="A710" s="228"/>
      <c r="B710" s="228"/>
      <c r="C710" s="228"/>
      <c r="D710" s="228"/>
      <c r="E710" s="228"/>
      <c r="F710" s="228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  <c r="V710" s="228"/>
      <c r="W710" s="228"/>
      <c r="X710" s="228"/>
      <c r="Y710" s="228"/>
      <c r="Z710" s="228"/>
      <c r="AA710" s="228"/>
      <c r="AB710" s="228"/>
    </row>
    <row r="711" ht="12.75" customHeight="1">
      <c r="A711" s="228"/>
      <c r="B711" s="228"/>
      <c r="C711" s="228"/>
      <c r="D711" s="228"/>
      <c r="E711" s="228"/>
      <c r="F711" s="228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  <c r="V711" s="228"/>
      <c r="W711" s="228"/>
      <c r="X711" s="228"/>
      <c r="Y711" s="228"/>
      <c r="Z711" s="228"/>
      <c r="AA711" s="228"/>
      <c r="AB711" s="228"/>
    </row>
    <row r="712" ht="12.75" customHeight="1">
      <c r="A712" s="228"/>
      <c r="B712" s="228"/>
      <c r="C712" s="228"/>
      <c r="D712" s="228"/>
      <c r="E712" s="228"/>
      <c r="F712" s="228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  <c r="V712" s="228"/>
      <c r="W712" s="228"/>
      <c r="X712" s="228"/>
      <c r="Y712" s="228"/>
      <c r="Z712" s="228"/>
      <c r="AA712" s="228"/>
      <c r="AB712" s="228"/>
    </row>
    <row r="713" ht="12.75" customHeight="1">
      <c r="A713" s="228"/>
      <c r="B713" s="228"/>
      <c r="C713" s="228"/>
      <c r="D713" s="228"/>
      <c r="E713" s="228"/>
      <c r="F713" s="228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  <c r="V713" s="228"/>
      <c r="W713" s="228"/>
      <c r="X713" s="228"/>
      <c r="Y713" s="228"/>
      <c r="Z713" s="228"/>
      <c r="AA713" s="228"/>
      <c r="AB713" s="228"/>
    </row>
    <row r="714" ht="12.75" customHeight="1">
      <c r="A714" s="228"/>
      <c r="B714" s="228"/>
      <c r="C714" s="228"/>
      <c r="D714" s="228"/>
      <c r="E714" s="228"/>
      <c r="F714" s="228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  <c r="V714" s="228"/>
      <c r="W714" s="228"/>
      <c r="X714" s="228"/>
      <c r="Y714" s="228"/>
      <c r="Z714" s="228"/>
      <c r="AA714" s="228"/>
      <c r="AB714" s="228"/>
    </row>
    <row r="715" ht="12.75" customHeight="1">
      <c r="A715" s="228"/>
      <c r="B715" s="228"/>
      <c r="C715" s="228"/>
      <c r="D715" s="228"/>
      <c r="E715" s="228"/>
      <c r="F715" s="228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  <c r="V715" s="228"/>
      <c r="W715" s="228"/>
      <c r="X715" s="228"/>
      <c r="Y715" s="228"/>
      <c r="Z715" s="228"/>
      <c r="AA715" s="228"/>
      <c r="AB715" s="228"/>
    </row>
    <row r="716" ht="12.75" customHeight="1">
      <c r="A716" s="228"/>
      <c r="B716" s="228"/>
      <c r="C716" s="228"/>
      <c r="D716" s="228"/>
      <c r="E716" s="228"/>
      <c r="F716" s="228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  <c r="V716" s="228"/>
      <c r="W716" s="228"/>
      <c r="X716" s="228"/>
      <c r="Y716" s="228"/>
      <c r="Z716" s="228"/>
      <c r="AA716" s="228"/>
      <c r="AB716" s="228"/>
    </row>
    <row r="717" ht="12.75" customHeight="1">
      <c r="A717" s="228"/>
      <c r="B717" s="228"/>
      <c r="C717" s="228"/>
      <c r="D717" s="228"/>
      <c r="E717" s="228"/>
      <c r="F717" s="228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  <c r="V717" s="228"/>
      <c r="W717" s="228"/>
      <c r="X717" s="228"/>
      <c r="Y717" s="228"/>
      <c r="Z717" s="228"/>
      <c r="AA717" s="228"/>
      <c r="AB717" s="228"/>
    </row>
    <row r="718" ht="12.75" customHeight="1">
      <c r="A718" s="228"/>
      <c r="B718" s="228"/>
      <c r="C718" s="228"/>
      <c r="D718" s="228"/>
      <c r="E718" s="228"/>
      <c r="F718" s="228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  <c r="V718" s="228"/>
      <c r="W718" s="228"/>
      <c r="X718" s="228"/>
      <c r="Y718" s="228"/>
      <c r="Z718" s="228"/>
      <c r="AA718" s="228"/>
      <c r="AB718" s="228"/>
    </row>
    <row r="719" ht="12.75" customHeight="1">
      <c r="A719" s="228"/>
      <c r="B719" s="228"/>
      <c r="C719" s="228"/>
      <c r="D719" s="228"/>
      <c r="E719" s="228"/>
      <c r="F719" s="228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  <c r="V719" s="228"/>
      <c r="W719" s="228"/>
      <c r="X719" s="228"/>
      <c r="Y719" s="228"/>
      <c r="Z719" s="228"/>
      <c r="AA719" s="228"/>
      <c r="AB719" s="228"/>
    </row>
    <row r="720" ht="12.75" customHeight="1">
      <c r="A720" s="228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  <c r="V720" s="228"/>
      <c r="W720" s="228"/>
      <c r="X720" s="228"/>
      <c r="Y720" s="228"/>
      <c r="Z720" s="228"/>
      <c r="AA720" s="228"/>
      <c r="AB720" s="228"/>
    </row>
    <row r="721" ht="12.75" customHeight="1">
      <c r="A721" s="228"/>
      <c r="B721" s="228"/>
      <c r="C721" s="228"/>
      <c r="D721" s="228"/>
      <c r="E721" s="228"/>
      <c r="F721" s="228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  <c r="V721" s="228"/>
      <c r="W721" s="228"/>
      <c r="X721" s="228"/>
      <c r="Y721" s="228"/>
      <c r="Z721" s="228"/>
      <c r="AA721" s="228"/>
      <c r="AB721" s="228"/>
    </row>
    <row r="722" ht="12.75" customHeight="1">
      <c r="A722" s="228"/>
      <c r="B722" s="228"/>
      <c r="C722" s="228"/>
      <c r="D722" s="228"/>
      <c r="E722" s="22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  <c r="V722" s="228"/>
      <c r="W722" s="228"/>
      <c r="X722" s="228"/>
      <c r="Y722" s="228"/>
      <c r="Z722" s="228"/>
      <c r="AA722" s="228"/>
      <c r="AB722" s="228"/>
    </row>
    <row r="723" ht="12.75" customHeight="1">
      <c r="A723" s="228"/>
      <c r="B723" s="228"/>
      <c r="C723" s="228"/>
      <c r="D723" s="228"/>
      <c r="E723" s="22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  <c r="V723" s="228"/>
      <c r="W723" s="228"/>
      <c r="X723" s="228"/>
      <c r="Y723" s="228"/>
      <c r="Z723" s="228"/>
      <c r="AA723" s="228"/>
      <c r="AB723" s="228"/>
    </row>
    <row r="724" ht="12.75" customHeight="1">
      <c r="A724" s="228"/>
      <c r="B724" s="228"/>
      <c r="C724" s="228"/>
      <c r="D724" s="228"/>
      <c r="E724" s="228"/>
      <c r="F724" s="228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  <c r="V724" s="228"/>
      <c r="W724" s="228"/>
      <c r="X724" s="228"/>
      <c r="Y724" s="228"/>
      <c r="Z724" s="228"/>
      <c r="AA724" s="228"/>
      <c r="AB724" s="228"/>
    </row>
    <row r="725" ht="12.75" customHeight="1">
      <c r="A725" s="228"/>
      <c r="B725" s="228"/>
      <c r="C725" s="228"/>
      <c r="D725" s="228"/>
      <c r="E725" s="228"/>
      <c r="F725" s="228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  <c r="V725" s="228"/>
      <c r="W725" s="228"/>
      <c r="X725" s="228"/>
      <c r="Y725" s="228"/>
      <c r="Z725" s="228"/>
      <c r="AA725" s="228"/>
      <c r="AB725" s="228"/>
    </row>
    <row r="726" ht="12.75" customHeight="1">
      <c r="A726" s="228"/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  <c r="V726" s="228"/>
      <c r="W726" s="228"/>
      <c r="X726" s="228"/>
      <c r="Y726" s="228"/>
      <c r="Z726" s="228"/>
      <c r="AA726" s="228"/>
      <c r="AB726" s="228"/>
    </row>
    <row r="727" ht="12.75" customHeight="1">
      <c r="A727" s="228"/>
      <c r="B727" s="228"/>
      <c r="C727" s="228"/>
      <c r="D727" s="228"/>
      <c r="E727" s="228"/>
      <c r="F727" s="228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  <c r="V727" s="228"/>
      <c r="W727" s="228"/>
      <c r="X727" s="228"/>
      <c r="Y727" s="228"/>
      <c r="Z727" s="228"/>
      <c r="AA727" s="228"/>
      <c r="AB727" s="228"/>
    </row>
    <row r="728" ht="12.75" customHeight="1">
      <c r="A728" s="228"/>
      <c r="B728" s="228"/>
      <c r="C728" s="228"/>
      <c r="D728" s="228"/>
      <c r="E728" s="228"/>
      <c r="F728" s="228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  <c r="V728" s="228"/>
      <c r="W728" s="228"/>
      <c r="X728" s="228"/>
      <c r="Y728" s="228"/>
      <c r="Z728" s="228"/>
      <c r="AA728" s="228"/>
      <c r="AB728" s="228"/>
    </row>
    <row r="729" ht="12.75" customHeight="1">
      <c r="A729" s="228"/>
      <c r="B729" s="228"/>
      <c r="C729" s="228"/>
      <c r="D729" s="228"/>
      <c r="E729" s="228"/>
      <c r="F729" s="228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  <c r="V729" s="228"/>
      <c r="W729" s="228"/>
      <c r="X729" s="228"/>
      <c r="Y729" s="228"/>
      <c r="Z729" s="228"/>
      <c r="AA729" s="228"/>
      <c r="AB729" s="228"/>
    </row>
    <row r="730" ht="12.75" customHeight="1">
      <c r="A730" s="228"/>
      <c r="B730" s="228"/>
      <c r="C730" s="228"/>
      <c r="D730" s="228"/>
      <c r="E730" s="228"/>
      <c r="F730" s="228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  <c r="V730" s="228"/>
      <c r="W730" s="228"/>
      <c r="X730" s="228"/>
      <c r="Y730" s="228"/>
      <c r="Z730" s="228"/>
      <c r="AA730" s="228"/>
      <c r="AB730" s="228"/>
    </row>
    <row r="731" ht="12.75" customHeight="1">
      <c r="A731" s="228"/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  <c r="V731" s="228"/>
      <c r="W731" s="228"/>
      <c r="X731" s="228"/>
      <c r="Y731" s="228"/>
      <c r="Z731" s="228"/>
      <c r="AA731" s="228"/>
      <c r="AB731" s="228"/>
    </row>
    <row r="732" ht="12.75" customHeight="1">
      <c r="A732" s="228"/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  <c r="V732" s="228"/>
      <c r="W732" s="228"/>
      <c r="X732" s="228"/>
      <c r="Y732" s="228"/>
      <c r="Z732" s="228"/>
      <c r="AA732" s="228"/>
      <c r="AB732" s="228"/>
    </row>
    <row r="733" ht="12.75" customHeight="1">
      <c r="A733" s="228"/>
      <c r="B733" s="228"/>
      <c r="C733" s="228"/>
      <c r="D733" s="228"/>
      <c r="E733" s="228"/>
      <c r="F733" s="228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  <c r="V733" s="228"/>
      <c r="W733" s="228"/>
      <c r="X733" s="228"/>
      <c r="Y733" s="228"/>
      <c r="Z733" s="228"/>
      <c r="AA733" s="228"/>
      <c r="AB733" s="228"/>
    </row>
    <row r="734" ht="12.75" customHeight="1">
      <c r="A734" s="228"/>
      <c r="B734" s="228"/>
      <c r="C734" s="228"/>
      <c r="D734" s="228"/>
      <c r="E734" s="228"/>
      <c r="F734" s="228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  <c r="V734" s="228"/>
      <c r="W734" s="228"/>
      <c r="X734" s="228"/>
      <c r="Y734" s="228"/>
      <c r="Z734" s="228"/>
      <c r="AA734" s="228"/>
      <c r="AB734" s="228"/>
    </row>
    <row r="735" ht="12.75" customHeight="1">
      <c r="A735" s="228"/>
      <c r="B735" s="228"/>
      <c r="C735" s="228"/>
      <c r="D735" s="228"/>
      <c r="E735" s="228"/>
      <c r="F735" s="228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  <c r="V735" s="228"/>
      <c r="W735" s="228"/>
      <c r="X735" s="228"/>
      <c r="Y735" s="228"/>
      <c r="Z735" s="228"/>
      <c r="AA735" s="228"/>
      <c r="AB735" s="228"/>
    </row>
    <row r="736" ht="12.75" customHeight="1">
      <c r="A736" s="228"/>
      <c r="B736" s="228"/>
      <c r="C736" s="228"/>
      <c r="D736" s="228"/>
      <c r="E736" s="228"/>
      <c r="F736" s="228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  <c r="V736" s="228"/>
      <c r="W736" s="228"/>
      <c r="X736" s="228"/>
      <c r="Y736" s="228"/>
      <c r="Z736" s="228"/>
      <c r="AA736" s="228"/>
      <c r="AB736" s="228"/>
    </row>
    <row r="737" ht="12.75" customHeight="1">
      <c r="A737" s="228"/>
      <c r="B737" s="228"/>
      <c r="C737" s="228"/>
      <c r="D737" s="228"/>
      <c r="E737" s="228"/>
      <c r="F737" s="228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  <c r="V737" s="228"/>
      <c r="W737" s="228"/>
      <c r="X737" s="228"/>
      <c r="Y737" s="228"/>
      <c r="Z737" s="228"/>
      <c r="AA737" s="228"/>
      <c r="AB737" s="228"/>
    </row>
    <row r="738" ht="12.75" customHeight="1">
      <c r="A738" s="228"/>
      <c r="B738" s="228"/>
      <c r="C738" s="228"/>
      <c r="D738" s="228"/>
      <c r="E738" s="228"/>
      <c r="F738" s="228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  <c r="V738" s="228"/>
      <c r="W738" s="228"/>
      <c r="X738" s="228"/>
      <c r="Y738" s="228"/>
      <c r="Z738" s="228"/>
      <c r="AA738" s="228"/>
      <c r="AB738" s="228"/>
    </row>
    <row r="739" ht="12.75" customHeight="1">
      <c r="A739" s="228"/>
      <c r="B739" s="228"/>
      <c r="C739" s="228"/>
      <c r="D739" s="228"/>
      <c r="E739" s="228"/>
      <c r="F739" s="228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  <c r="V739" s="228"/>
      <c r="W739" s="228"/>
      <c r="X739" s="228"/>
      <c r="Y739" s="228"/>
      <c r="Z739" s="228"/>
      <c r="AA739" s="228"/>
      <c r="AB739" s="228"/>
    </row>
    <row r="740" ht="12.75" customHeight="1">
      <c r="A740" s="228"/>
      <c r="B740" s="228"/>
      <c r="C740" s="228"/>
      <c r="D740" s="228"/>
      <c r="E740" s="228"/>
      <c r="F740" s="228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  <c r="V740" s="228"/>
      <c r="W740" s="228"/>
      <c r="X740" s="228"/>
      <c r="Y740" s="228"/>
      <c r="Z740" s="228"/>
      <c r="AA740" s="228"/>
      <c r="AB740" s="228"/>
    </row>
    <row r="741" ht="12.75" customHeight="1">
      <c r="A741" s="228"/>
      <c r="B741" s="228"/>
      <c r="C741" s="228"/>
      <c r="D741" s="228"/>
      <c r="E741" s="228"/>
      <c r="F741" s="228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  <c r="V741" s="228"/>
      <c r="W741" s="228"/>
      <c r="X741" s="228"/>
      <c r="Y741" s="228"/>
      <c r="Z741" s="228"/>
      <c r="AA741" s="228"/>
      <c r="AB741" s="228"/>
    </row>
    <row r="742" ht="12.75" customHeight="1">
      <c r="A742" s="228"/>
      <c r="B742" s="228"/>
      <c r="C742" s="228"/>
      <c r="D742" s="228"/>
      <c r="E742" s="228"/>
      <c r="F742" s="228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  <c r="V742" s="228"/>
      <c r="W742" s="228"/>
      <c r="X742" s="228"/>
      <c r="Y742" s="228"/>
      <c r="Z742" s="228"/>
      <c r="AA742" s="228"/>
      <c r="AB742" s="228"/>
    </row>
    <row r="743" ht="12.75" customHeight="1">
      <c r="A743" s="228"/>
      <c r="B743" s="228"/>
      <c r="C743" s="228"/>
      <c r="D743" s="228"/>
      <c r="E743" s="228"/>
      <c r="F743" s="228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  <c r="V743" s="228"/>
      <c r="W743" s="228"/>
      <c r="X743" s="228"/>
      <c r="Y743" s="228"/>
      <c r="Z743" s="228"/>
      <c r="AA743" s="228"/>
      <c r="AB743" s="228"/>
    </row>
    <row r="744" ht="12.75" customHeight="1">
      <c r="A744" s="228"/>
      <c r="B744" s="228"/>
      <c r="C744" s="228"/>
      <c r="D744" s="228"/>
      <c r="E744" s="228"/>
      <c r="F744" s="228"/>
      <c r="G744" s="228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  <c r="V744" s="228"/>
      <c r="W744" s="228"/>
      <c r="X744" s="228"/>
      <c r="Y744" s="228"/>
      <c r="Z744" s="228"/>
      <c r="AA744" s="228"/>
      <c r="AB744" s="228"/>
    </row>
    <row r="745" ht="12.75" customHeight="1">
      <c r="A745" s="228"/>
      <c r="B745" s="228"/>
      <c r="C745" s="228"/>
      <c r="D745" s="228"/>
      <c r="E745" s="228"/>
      <c r="F745" s="228"/>
      <c r="G745" s="228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  <c r="V745" s="228"/>
      <c r="W745" s="228"/>
      <c r="X745" s="228"/>
      <c r="Y745" s="228"/>
      <c r="Z745" s="228"/>
      <c r="AA745" s="228"/>
      <c r="AB745" s="228"/>
    </row>
    <row r="746" ht="12.75" customHeight="1">
      <c r="A746" s="228"/>
      <c r="B746" s="228"/>
      <c r="C746" s="228"/>
      <c r="D746" s="228"/>
      <c r="E746" s="228"/>
      <c r="F746" s="228"/>
      <c r="G746" s="228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  <c r="V746" s="228"/>
      <c r="W746" s="228"/>
      <c r="X746" s="228"/>
      <c r="Y746" s="228"/>
      <c r="Z746" s="228"/>
      <c r="AA746" s="228"/>
      <c r="AB746" s="228"/>
    </row>
    <row r="747" ht="12.75" customHeight="1">
      <c r="A747" s="228"/>
      <c r="B747" s="228"/>
      <c r="C747" s="228"/>
      <c r="D747" s="228"/>
      <c r="E747" s="228"/>
      <c r="F747" s="228"/>
      <c r="G747" s="228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  <c r="V747" s="228"/>
      <c r="W747" s="228"/>
      <c r="X747" s="228"/>
      <c r="Y747" s="228"/>
      <c r="Z747" s="228"/>
      <c r="AA747" s="228"/>
      <c r="AB747" s="228"/>
    </row>
    <row r="748" ht="12.75" customHeight="1">
      <c r="A748" s="228"/>
      <c r="B748" s="228"/>
      <c r="C748" s="228"/>
      <c r="D748" s="228"/>
      <c r="E748" s="228"/>
      <c r="F748" s="228"/>
      <c r="G748" s="228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  <c r="V748" s="228"/>
      <c r="W748" s="228"/>
      <c r="X748" s="228"/>
      <c r="Y748" s="228"/>
      <c r="Z748" s="228"/>
      <c r="AA748" s="228"/>
      <c r="AB748" s="228"/>
    </row>
    <row r="749" ht="12.75" customHeight="1">
      <c r="A749" s="228"/>
      <c r="B749" s="228"/>
      <c r="C749" s="228"/>
      <c r="D749" s="228"/>
      <c r="E749" s="228"/>
      <c r="F749" s="228"/>
      <c r="G749" s="228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  <c r="V749" s="228"/>
      <c r="W749" s="228"/>
      <c r="X749" s="228"/>
      <c r="Y749" s="228"/>
      <c r="Z749" s="228"/>
      <c r="AA749" s="228"/>
      <c r="AB749" s="228"/>
    </row>
    <row r="750" ht="12.75" customHeight="1">
      <c r="A750" s="228"/>
      <c r="B750" s="228"/>
      <c r="C750" s="228"/>
      <c r="D750" s="228"/>
      <c r="E750" s="228"/>
      <c r="F750" s="228"/>
      <c r="G750" s="228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  <c r="V750" s="228"/>
      <c r="W750" s="228"/>
      <c r="X750" s="228"/>
      <c r="Y750" s="228"/>
      <c r="Z750" s="228"/>
      <c r="AA750" s="228"/>
      <c r="AB750" s="228"/>
    </row>
    <row r="751" ht="12.75" customHeight="1">
      <c r="A751" s="228"/>
      <c r="B751" s="228"/>
      <c r="C751" s="228"/>
      <c r="D751" s="228"/>
      <c r="E751" s="228"/>
      <c r="F751" s="228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  <c r="V751" s="228"/>
      <c r="W751" s="228"/>
      <c r="X751" s="228"/>
      <c r="Y751" s="228"/>
      <c r="Z751" s="228"/>
      <c r="AA751" s="228"/>
      <c r="AB751" s="228"/>
    </row>
    <row r="752" ht="12.75" customHeight="1">
      <c r="A752" s="228"/>
      <c r="B752" s="228"/>
      <c r="C752" s="228"/>
      <c r="D752" s="228"/>
      <c r="E752" s="228"/>
      <c r="F752" s="228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  <c r="V752" s="228"/>
      <c r="W752" s="228"/>
      <c r="X752" s="228"/>
      <c r="Y752" s="228"/>
      <c r="Z752" s="228"/>
      <c r="AA752" s="228"/>
      <c r="AB752" s="228"/>
    </row>
    <row r="753" ht="12.75" customHeight="1">
      <c r="A753" s="228"/>
      <c r="B753" s="228"/>
      <c r="C753" s="228"/>
      <c r="D753" s="228"/>
      <c r="E753" s="228"/>
      <c r="F753" s="228"/>
      <c r="G753" s="228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  <c r="V753" s="228"/>
      <c r="W753" s="228"/>
      <c r="X753" s="228"/>
      <c r="Y753" s="228"/>
      <c r="Z753" s="228"/>
      <c r="AA753" s="228"/>
      <c r="AB753" s="228"/>
    </row>
    <row r="754" ht="12.75" customHeight="1">
      <c r="A754" s="228"/>
      <c r="B754" s="228"/>
      <c r="C754" s="228"/>
      <c r="D754" s="228"/>
      <c r="E754" s="228"/>
      <c r="F754" s="228"/>
      <c r="G754" s="228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  <c r="V754" s="228"/>
      <c r="W754" s="228"/>
      <c r="X754" s="228"/>
      <c r="Y754" s="228"/>
      <c r="Z754" s="228"/>
      <c r="AA754" s="228"/>
      <c r="AB754" s="228"/>
    </row>
    <row r="755" ht="12.75" customHeight="1">
      <c r="A755" s="228"/>
      <c r="B755" s="228"/>
      <c r="C755" s="228"/>
      <c r="D755" s="228"/>
      <c r="E755" s="228"/>
      <c r="F755" s="228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  <c r="V755" s="228"/>
      <c r="W755" s="228"/>
      <c r="X755" s="228"/>
      <c r="Y755" s="228"/>
      <c r="Z755" s="228"/>
      <c r="AA755" s="228"/>
      <c r="AB755" s="228"/>
    </row>
    <row r="756" ht="12.75" customHeight="1">
      <c r="A756" s="228"/>
      <c r="B756" s="228"/>
      <c r="C756" s="228"/>
      <c r="D756" s="228"/>
      <c r="E756" s="228"/>
      <c r="F756" s="228"/>
      <c r="G756" s="228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  <c r="V756" s="228"/>
      <c r="W756" s="228"/>
      <c r="X756" s="228"/>
      <c r="Y756" s="228"/>
      <c r="Z756" s="228"/>
      <c r="AA756" s="228"/>
      <c r="AB756" s="228"/>
    </row>
    <row r="757" ht="12.75" customHeight="1">
      <c r="A757" s="228"/>
      <c r="B757" s="228"/>
      <c r="C757" s="228"/>
      <c r="D757" s="228"/>
      <c r="E757" s="228"/>
      <c r="F757" s="228"/>
      <c r="G757" s="228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  <c r="V757" s="228"/>
      <c r="W757" s="228"/>
      <c r="X757" s="228"/>
      <c r="Y757" s="228"/>
      <c r="Z757" s="228"/>
      <c r="AA757" s="228"/>
      <c r="AB757" s="228"/>
    </row>
    <row r="758" ht="12.75" customHeight="1">
      <c r="A758" s="228"/>
      <c r="B758" s="228"/>
      <c r="C758" s="228"/>
      <c r="D758" s="228"/>
      <c r="E758" s="228"/>
      <c r="F758" s="228"/>
      <c r="G758" s="228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  <c r="V758" s="228"/>
      <c r="W758" s="228"/>
      <c r="X758" s="228"/>
      <c r="Y758" s="228"/>
      <c r="Z758" s="228"/>
      <c r="AA758" s="228"/>
      <c r="AB758" s="228"/>
    </row>
    <row r="759" ht="12.75" customHeight="1">
      <c r="A759" s="228"/>
      <c r="B759" s="228"/>
      <c r="C759" s="228"/>
      <c r="D759" s="228"/>
      <c r="E759" s="228"/>
      <c r="F759" s="228"/>
      <c r="G759" s="228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  <c r="V759" s="228"/>
      <c r="W759" s="228"/>
      <c r="X759" s="228"/>
      <c r="Y759" s="228"/>
      <c r="Z759" s="228"/>
      <c r="AA759" s="228"/>
      <c r="AB759" s="228"/>
    </row>
    <row r="760" ht="12.75" customHeight="1">
      <c r="A760" s="228"/>
      <c r="B760" s="228"/>
      <c r="C760" s="228"/>
      <c r="D760" s="228"/>
      <c r="E760" s="228"/>
      <c r="F760" s="228"/>
      <c r="G760" s="228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  <c r="V760" s="228"/>
      <c r="W760" s="228"/>
      <c r="X760" s="228"/>
      <c r="Y760" s="228"/>
      <c r="Z760" s="228"/>
      <c r="AA760" s="228"/>
      <c r="AB760" s="228"/>
    </row>
    <row r="761" ht="12.75" customHeight="1">
      <c r="A761" s="228"/>
      <c r="B761" s="228"/>
      <c r="C761" s="228"/>
      <c r="D761" s="228"/>
      <c r="E761" s="228"/>
      <c r="F761" s="228"/>
      <c r="G761" s="228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  <c r="V761" s="228"/>
      <c r="W761" s="228"/>
      <c r="X761" s="228"/>
      <c r="Y761" s="228"/>
      <c r="Z761" s="228"/>
      <c r="AA761" s="228"/>
      <c r="AB761" s="228"/>
    </row>
    <row r="762" ht="12.75" customHeight="1">
      <c r="A762" s="228"/>
      <c r="B762" s="228"/>
      <c r="C762" s="228"/>
      <c r="D762" s="228"/>
      <c r="E762" s="228"/>
      <c r="F762" s="228"/>
      <c r="G762" s="228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  <c r="V762" s="228"/>
      <c r="W762" s="228"/>
      <c r="X762" s="228"/>
      <c r="Y762" s="228"/>
      <c r="Z762" s="228"/>
      <c r="AA762" s="228"/>
      <c r="AB762" s="228"/>
    </row>
    <row r="763" ht="12.75" customHeight="1">
      <c r="A763" s="228"/>
      <c r="B763" s="228"/>
      <c r="C763" s="228"/>
      <c r="D763" s="228"/>
      <c r="E763" s="228"/>
      <c r="F763" s="228"/>
      <c r="G763" s="228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  <c r="V763" s="228"/>
      <c r="W763" s="228"/>
      <c r="X763" s="228"/>
      <c r="Y763" s="228"/>
      <c r="Z763" s="228"/>
      <c r="AA763" s="228"/>
      <c r="AB763" s="228"/>
    </row>
    <row r="764" ht="12.75" customHeight="1">
      <c r="A764" s="228"/>
      <c r="B764" s="228"/>
      <c r="C764" s="228"/>
      <c r="D764" s="228"/>
      <c r="E764" s="228"/>
      <c r="F764" s="228"/>
      <c r="G764" s="228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  <c r="V764" s="228"/>
      <c r="W764" s="228"/>
      <c r="X764" s="228"/>
      <c r="Y764" s="228"/>
      <c r="Z764" s="228"/>
      <c r="AA764" s="228"/>
      <c r="AB764" s="228"/>
    </row>
    <row r="765" ht="12.75" customHeight="1">
      <c r="A765" s="228"/>
      <c r="B765" s="228"/>
      <c r="C765" s="228"/>
      <c r="D765" s="228"/>
      <c r="E765" s="228"/>
      <c r="F765" s="228"/>
      <c r="G765" s="228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  <c r="V765" s="228"/>
      <c r="W765" s="228"/>
      <c r="X765" s="228"/>
      <c r="Y765" s="228"/>
      <c r="Z765" s="228"/>
      <c r="AA765" s="228"/>
      <c r="AB765" s="228"/>
    </row>
    <row r="766" ht="12.75" customHeight="1">
      <c r="A766" s="228"/>
      <c r="B766" s="228"/>
      <c r="C766" s="228"/>
      <c r="D766" s="228"/>
      <c r="E766" s="228"/>
      <c r="F766" s="228"/>
      <c r="G766" s="228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  <c r="V766" s="228"/>
      <c r="W766" s="228"/>
      <c r="X766" s="228"/>
      <c r="Y766" s="228"/>
      <c r="Z766" s="228"/>
      <c r="AA766" s="228"/>
      <c r="AB766" s="228"/>
    </row>
    <row r="767" ht="12.75" customHeight="1">
      <c r="A767" s="228"/>
      <c r="B767" s="228"/>
      <c r="C767" s="228"/>
      <c r="D767" s="228"/>
      <c r="E767" s="228"/>
      <c r="F767" s="228"/>
      <c r="G767" s="228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  <c r="V767" s="228"/>
      <c r="W767" s="228"/>
      <c r="X767" s="228"/>
      <c r="Y767" s="228"/>
      <c r="Z767" s="228"/>
      <c r="AA767" s="228"/>
      <c r="AB767" s="228"/>
    </row>
    <row r="768" ht="12.75" customHeight="1">
      <c r="A768" s="228"/>
      <c r="B768" s="228"/>
      <c r="C768" s="228"/>
      <c r="D768" s="228"/>
      <c r="E768" s="228"/>
      <c r="F768" s="228"/>
      <c r="G768" s="228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  <c r="V768" s="228"/>
      <c r="W768" s="228"/>
      <c r="X768" s="228"/>
      <c r="Y768" s="228"/>
      <c r="Z768" s="228"/>
      <c r="AA768" s="228"/>
      <c r="AB768" s="228"/>
    </row>
    <row r="769" ht="12.75" customHeight="1">
      <c r="A769" s="228"/>
      <c r="B769" s="228"/>
      <c r="C769" s="228"/>
      <c r="D769" s="228"/>
      <c r="E769" s="228"/>
      <c r="F769" s="228"/>
      <c r="G769" s="228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  <c r="V769" s="228"/>
      <c r="W769" s="228"/>
      <c r="X769" s="228"/>
      <c r="Y769" s="228"/>
      <c r="Z769" s="228"/>
      <c r="AA769" s="228"/>
      <c r="AB769" s="228"/>
    </row>
    <row r="770" ht="12.75" customHeight="1">
      <c r="A770" s="228"/>
      <c r="B770" s="228"/>
      <c r="C770" s="228"/>
      <c r="D770" s="228"/>
      <c r="E770" s="228"/>
      <c r="F770" s="228"/>
      <c r="G770" s="228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  <c r="V770" s="228"/>
      <c r="W770" s="228"/>
      <c r="X770" s="228"/>
      <c r="Y770" s="228"/>
      <c r="Z770" s="228"/>
      <c r="AA770" s="228"/>
      <c r="AB770" s="228"/>
    </row>
    <row r="771" ht="12.75" customHeight="1">
      <c r="A771" s="228"/>
      <c r="B771" s="228"/>
      <c r="C771" s="228"/>
      <c r="D771" s="228"/>
      <c r="E771" s="228"/>
      <c r="F771" s="228"/>
      <c r="G771" s="228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  <c r="V771" s="228"/>
      <c r="W771" s="228"/>
      <c r="X771" s="228"/>
      <c r="Y771" s="228"/>
      <c r="Z771" s="228"/>
      <c r="AA771" s="228"/>
      <c r="AB771" s="228"/>
    </row>
    <row r="772" ht="12.75" customHeight="1">
      <c r="A772" s="228"/>
      <c r="B772" s="228"/>
      <c r="C772" s="228"/>
      <c r="D772" s="228"/>
      <c r="E772" s="228"/>
      <c r="F772" s="228"/>
      <c r="G772" s="228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  <c r="V772" s="228"/>
      <c r="W772" s="228"/>
      <c r="X772" s="228"/>
      <c r="Y772" s="228"/>
      <c r="Z772" s="228"/>
      <c r="AA772" s="228"/>
      <c r="AB772" s="228"/>
    </row>
    <row r="773" ht="12.75" customHeight="1">
      <c r="A773" s="228"/>
      <c r="B773" s="228"/>
      <c r="C773" s="228"/>
      <c r="D773" s="228"/>
      <c r="E773" s="228"/>
      <c r="F773" s="228"/>
      <c r="G773" s="228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  <c r="V773" s="228"/>
      <c r="W773" s="228"/>
      <c r="X773" s="228"/>
      <c r="Y773" s="228"/>
      <c r="Z773" s="228"/>
      <c r="AA773" s="228"/>
      <c r="AB773" s="228"/>
    </row>
    <row r="774" ht="12.75" customHeight="1">
      <c r="A774" s="228"/>
      <c r="B774" s="228"/>
      <c r="C774" s="228"/>
      <c r="D774" s="228"/>
      <c r="E774" s="228"/>
      <c r="F774" s="228"/>
      <c r="G774" s="228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  <c r="V774" s="228"/>
      <c r="W774" s="228"/>
      <c r="X774" s="228"/>
      <c r="Y774" s="228"/>
      <c r="Z774" s="228"/>
      <c r="AA774" s="228"/>
      <c r="AB774" s="228"/>
    </row>
    <row r="775" ht="12.75" customHeight="1">
      <c r="A775" s="228"/>
      <c r="B775" s="228"/>
      <c r="C775" s="228"/>
      <c r="D775" s="228"/>
      <c r="E775" s="228"/>
      <c r="F775" s="228"/>
      <c r="G775" s="228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  <c r="V775" s="228"/>
      <c r="W775" s="228"/>
      <c r="X775" s="228"/>
      <c r="Y775" s="228"/>
      <c r="Z775" s="228"/>
      <c r="AA775" s="228"/>
      <c r="AB775" s="228"/>
    </row>
    <row r="776" ht="12.75" customHeight="1">
      <c r="A776" s="228"/>
      <c r="B776" s="228"/>
      <c r="C776" s="228"/>
      <c r="D776" s="228"/>
      <c r="E776" s="228"/>
      <c r="F776" s="228"/>
      <c r="G776" s="228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  <c r="V776" s="228"/>
      <c r="W776" s="228"/>
      <c r="X776" s="228"/>
      <c r="Y776" s="228"/>
      <c r="Z776" s="228"/>
      <c r="AA776" s="228"/>
      <c r="AB776" s="228"/>
    </row>
    <row r="777" ht="12.75" customHeight="1">
      <c r="A777" s="228"/>
      <c r="B777" s="228"/>
      <c r="C777" s="228"/>
      <c r="D777" s="228"/>
      <c r="E777" s="228"/>
      <c r="F777" s="228"/>
      <c r="G777" s="228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  <c r="V777" s="228"/>
      <c r="W777" s="228"/>
      <c r="X777" s="228"/>
      <c r="Y777" s="228"/>
      <c r="Z777" s="228"/>
      <c r="AA777" s="228"/>
      <c r="AB777" s="228"/>
    </row>
    <row r="778" ht="12.75" customHeight="1">
      <c r="A778" s="228"/>
      <c r="B778" s="228"/>
      <c r="C778" s="228"/>
      <c r="D778" s="228"/>
      <c r="E778" s="228"/>
      <c r="F778" s="228"/>
      <c r="G778" s="228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  <c r="V778" s="228"/>
      <c r="W778" s="228"/>
      <c r="X778" s="228"/>
      <c r="Y778" s="228"/>
      <c r="Z778" s="228"/>
      <c r="AA778" s="228"/>
      <c r="AB778" s="228"/>
    </row>
    <row r="779" ht="12.75" customHeight="1">
      <c r="A779" s="228"/>
      <c r="B779" s="228"/>
      <c r="C779" s="228"/>
      <c r="D779" s="228"/>
      <c r="E779" s="228"/>
      <c r="F779" s="228"/>
      <c r="G779" s="228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  <c r="V779" s="228"/>
      <c r="W779" s="228"/>
      <c r="X779" s="228"/>
      <c r="Y779" s="228"/>
      <c r="Z779" s="228"/>
      <c r="AA779" s="228"/>
      <c r="AB779" s="228"/>
    </row>
    <row r="780" ht="12.75" customHeight="1">
      <c r="A780" s="228"/>
      <c r="B780" s="228"/>
      <c r="C780" s="228"/>
      <c r="D780" s="228"/>
      <c r="E780" s="228"/>
      <c r="F780" s="228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  <c r="V780" s="228"/>
      <c r="W780" s="228"/>
      <c r="X780" s="228"/>
      <c r="Y780" s="228"/>
      <c r="Z780" s="228"/>
      <c r="AA780" s="228"/>
      <c r="AB780" s="228"/>
    </row>
    <row r="781" ht="12.75" customHeight="1">
      <c r="A781" s="228"/>
      <c r="B781" s="228"/>
      <c r="C781" s="228"/>
      <c r="D781" s="228"/>
      <c r="E781" s="228"/>
      <c r="F781" s="228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  <c r="V781" s="228"/>
      <c r="W781" s="228"/>
      <c r="X781" s="228"/>
      <c r="Y781" s="228"/>
      <c r="Z781" s="228"/>
      <c r="AA781" s="228"/>
      <c r="AB781" s="228"/>
    </row>
    <row r="782" ht="12.75" customHeight="1">
      <c r="A782" s="228"/>
      <c r="B782" s="228"/>
      <c r="C782" s="228"/>
      <c r="D782" s="228"/>
      <c r="E782" s="228"/>
      <c r="F782" s="228"/>
      <c r="G782" s="228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  <c r="V782" s="228"/>
      <c r="W782" s="228"/>
      <c r="X782" s="228"/>
      <c r="Y782" s="228"/>
      <c r="Z782" s="228"/>
      <c r="AA782" s="228"/>
      <c r="AB782" s="228"/>
    </row>
    <row r="783" ht="12.75" customHeight="1">
      <c r="A783" s="228"/>
      <c r="B783" s="228"/>
      <c r="C783" s="228"/>
      <c r="D783" s="228"/>
      <c r="E783" s="228"/>
      <c r="F783" s="228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  <c r="V783" s="228"/>
      <c r="W783" s="228"/>
      <c r="X783" s="228"/>
      <c r="Y783" s="228"/>
      <c r="Z783" s="228"/>
      <c r="AA783" s="228"/>
      <c r="AB783" s="228"/>
    </row>
    <row r="784" ht="12.75" customHeight="1">
      <c r="A784" s="228"/>
      <c r="B784" s="228"/>
      <c r="C784" s="228"/>
      <c r="D784" s="228"/>
      <c r="E784" s="228"/>
      <c r="F784" s="228"/>
      <c r="G784" s="228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  <c r="V784" s="228"/>
      <c r="W784" s="228"/>
      <c r="X784" s="228"/>
      <c r="Y784" s="228"/>
      <c r="Z784" s="228"/>
      <c r="AA784" s="228"/>
      <c r="AB784" s="228"/>
    </row>
    <row r="785" ht="12.75" customHeight="1">
      <c r="A785" s="228"/>
      <c r="B785" s="228"/>
      <c r="C785" s="228"/>
      <c r="D785" s="228"/>
      <c r="E785" s="228"/>
      <c r="F785" s="228"/>
      <c r="G785" s="228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  <c r="V785" s="228"/>
      <c r="W785" s="228"/>
      <c r="X785" s="228"/>
      <c r="Y785" s="228"/>
      <c r="Z785" s="228"/>
      <c r="AA785" s="228"/>
      <c r="AB785" s="228"/>
    </row>
    <row r="786" ht="12.75" customHeight="1">
      <c r="A786" s="228"/>
      <c r="B786" s="228"/>
      <c r="C786" s="228"/>
      <c r="D786" s="228"/>
      <c r="E786" s="228"/>
      <c r="F786" s="228"/>
      <c r="G786" s="228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  <c r="V786" s="228"/>
      <c r="W786" s="228"/>
      <c r="X786" s="228"/>
      <c r="Y786" s="228"/>
      <c r="Z786" s="228"/>
      <c r="AA786" s="228"/>
      <c r="AB786" s="228"/>
    </row>
    <row r="787" ht="12.75" customHeight="1">
      <c r="A787" s="228"/>
      <c r="B787" s="228"/>
      <c r="C787" s="228"/>
      <c r="D787" s="228"/>
      <c r="E787" s="228"/>
      <c r="F787" s="228"/>
      <c r="G787" s="228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  <c r="V787" s="228"/>
      <c r="W787" s="228"/>
      <c r="X787" s="228"/>
      <c r="Y787" s="228"/>
      <c r="Z787" s="228"/>
      <c r="AA787" s="228"/>
      <c r="AB787" s="228"/>
    </row>
    <row r="788" ht="12.75" customHeight="1">
      <c r="A788" s="228"/>
      <c r="B788" s="228"/>
      <c r="C788" s="228"/>
      <c r="D788" s="228"/>
      <c r="E788" s="228"/>
      <c r="F788" s="228"/>
      <c r="G788" s="228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  <c r="V788" s="228"/>
      <c r="W788" s="228"/>
      <c r="X788" s="228"/>
      <c r="Y788" s="228"/>
      <c r="Z788" s="228"/>
      <c r="AA788" s="228"/>
      <c r="AB788" s="228"/>
    </row>
    <row r="789" ht="12.75" customHeight="1">
      <c r="A789" s="228"/>
      <c r="B789" s="228"/>
      <c r="C789" s="228"/>
      <c r="D789" s="228"/>
      <c r="E789" s="228"/>
      <c r="F789" s="228"/>
      <c r="G789" s="228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  <c r="V789" s="228"/>
      <c r="W789" s="228"/>
      <c r="X789" s="228"/>
      <c r="Y789" s="228"/>
      <c r="Z789" s="228"/>
      <c r="AA789" s="228"/>
      <c r="AB789" s="228"/>
    </row>
    <row r="790" ht="12.75" customHeight="1">
      <c r="A790" s="228"/>
      <c r="B790" s="228"/>
      <c r="C790" s="228"/>
      <c r="D790" s="228"/>
      <c r="E790" s="228"/>
      <c r="F790" s="228"/>
      <c r="G790" s="228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  <c r="V790" s="228"/>
      <c r="W790" s="228"/>
      <c r="X790" s="228"/>
      <c r="Y790" s="228"/>
      <c r="Z790" s="228"/>
      <c r="AA790" s="228"/>
      <c r="AB790" s="228"/>
    </row>
    <row r="791" ht="12.75" customHeight="1">
      <c r="A791" s="228"/>
      <c r="B791" s="228"/>
      <c r="C791" s="228"/>
      <c r="D791" s="228"/>
      <c r="E791" s="228"/>
      <c r="F791" s="228"/>
      <c r="G791" s="228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  <c r="V791" s="228"/>
      <c r="W791" s="228"/>
      <c r="X791" s="228"/>
      <c r="Y791" s="228"/>
      <c r="Z791" s="228"/>
      <c r="AA791" s="228"/>
      <c r="AB791" s="228"/>
    </row>
    <row r="792" ht="12.75" customHeight="1">
      <c r="A792" s="228"/>
      <c r="B792" s="228"/>
      <c r="C792" s="228"/>
      <c r="D792" s="228"/>
      <c r="E792" s="228"/>
      <c r="F792" s="228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  <c r="V792" s="228"/>
      <c r="W792" s="228"/>
      <c r="X792" s="228"/>
      <c r="Y792" s="228"/>
      <c r="Z792" s="228"/>
      <c r="AA792" s="228"/>
      <c r="AB792" s="228"/>
    </row>
    <row r="793" ht="12.75" customHeight="1">
      <c r="A793" s="228"/>
      <c r="B793" s="228"/>
      <c r="C793" s="228"/>
      <c r="D793" s="228"/>
      <c r="E793" s="228"/>
      <c r="F793" s="228"/>
      <c r="G793" s="228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  <c r="V793" s="228"/>
      <c r="W793" s="228"/>
      <c r="X793" s="228"/>
      <c r="Y793" s="228"/>
      <c r="Z793" s="228"/>
      <c r="AA793" s="228"/>
      <c r="AB793" s="228"/>
    </row>
    <row r="794" ht="12.75" customHeight="1">
      <c r="A794" s="228"/>
      <c r="B794" s="228"/>
      <c r="C794" s="228"/>
      <c r="D794" s="228"/>
      <c r="E794" s="228"/>
      <c r="F794" s="228"/>
      <c r="G794" s="228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  <c r="V794" s="228"/>
      <c r="W794" s="228"/>
      <c r="X794" s="228"/>
      <c r="Y794" s="228"/>
      <c r="Z794" s="228"/>
      <c r="AA794" s="228"/>
      <c r="AB794" s="228"/>
    </row>
    <row r="795" ht="12.75" customHeight="1">
      <c r="A795" s="228"/>
      <c r="B795" s="228"/>
      <c r="C795" s="228"/>
      <c r="D795" s="228"/>
      <c r="E795" s="228"/>
      <c r="F795" s="228"/>
      <c r="G795" s="228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  <c r="V795" s="228"/>
      <c r="W795" s="228"/>
      <c r="X795" s="228"/>
      <c r="Y795" s="228"/>
      <c r="Z795" s="228"/>
      <c r="AA795" s="228"/>
      <c r="AB795" s="228"/>
    </row>
    <row r="796" ht="12.75" customHeight="1">
      <c r="A796" s="228"/>
      <c r="B796" s="228"/>
      <c r="C796" s="228"/>
      <c r="D796" s="228"/>
      <c r="E796" s="228"/>
      <c r="F796" s="228"/>
      <c r="G796" s="228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  <c r="V796" s="228"/>
      <c r="W796" s="228"/>
      <c r="X796" s="228"/>
      <c r="Y796" s="228"/>
      <c r="Z796" s="228"/>
      <c r="AA796" s="228"/>
      <c r="AB796" s="228"/>
    </row>
    <row r="797" ht="12.75" customHeight="1">
      <c r="A797" s="228"/>
      <c r="B797" s="228"/>
      <c r="C797" s="228"/>
      <c r="D797" s="228"/>
      <c r="E797" s="228"/>
      <c r="F797" s="228"/>
      <c r="G797" s="228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  <c r="V797" s="228"/>
      <c r="W797" s="228"/>
      <c r="X797" s="228"/>
      <c r="Y797" s="228"/>
      <c r="Z797" s="228"/>
      <c r="AA797" s="228"/>
      <c r="AB797" s="228"/>
    </row>
    <row r="798" ht="12.75" customHeight="1">
      <c r="A798" s="228"/>
      <c r="B798" s="228"/>
      <c r="C798" s="228"/>
      <c r="D798" s="228"/>
      <c r="E798" s="228"/>
      <c r="F798" s="228"/>
      <c r="G798" s="228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  <c r="V798" s="228"/>
      <c r="W798" s="228"/>
      <c r="X798" s="228"/>
      <c r="Y798" s="228"/>
      <c r="Z798" s="228"/>
      <c r="AA798" s="228"/>
      <c r="AB798" s="228"/>
    </row>
    <row r="799" ht="12.75" customHeight="1">
      <c r="A799" s="228"/>
      <c r="B799" s="228"/>
      <c r="C799" s="228"/>
      <c r="D799" s="228"/>
      <c r="E799" s="228"/>
      <c r="F799" s="228"/>
      <c r="G799" s="228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  <c r="V799" s="228"/>
      <c r="W799" s="228"/>
      <c r="X799" s="228"/>
      <c r="Y799" s="228"/>
      <c r="Z799" s="228"/>
      <c r="AA799" s="228"/>
      <c r="AB799" s="228"/>
    </row>
    <row r="800" ht="12.75" customHeight="1">
      <c r="A800" s="228"/>
      <c r="B800" s="228"/>
      <c r="C800" s="228"/>
      <c r="D800" s="228"/>
      <c r="E800" s="228"/>
      <c r="F800" s="228"/>
      <c r="G800" s="228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  <c r="V800" s="228"/>
      <c r="W800" s="228"/>
      <c r="X800" s="228"/>
      <c r="Y800" s="228"/>
      <c r="Z800" s="228"/>
      <c r="AA800" s="228"/>
      <c r="AB800" s="228"/>
    </row>
    <row r="801" ht="12.75" customHeight="1">
      <c r="A801" s="228"/>
      <c r="B801" s="228"/>
      <c r="C801" s="228"/>
      <c r="D801" s="228"/>
      <c r="E801" s="228"/>
      <c r="F801" s="228"/>
      <c r="G801" s="228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  <c r="V801" s="228"/>
      <c r="W801" s="228"/>
      <c r="X801" s="228"/>
      <c r="Y801" s="228"/>
      <c r="Z801" s="228"/>
      <c r="AA801" s="228"/>
      <c r="AB801" s="228"/>
    </row>
    <row r="802" ht="12.75" customHeight="1">
      <c r="A802" s="228"/>
      <c r="B802" s="228"/>
      <c r="C802" s="228"/>
      <c r="D802" s="228"/>
      <c r="E802" s="228"/>
      <c r="F802" s="228"/>
      <c r="G802" s="228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  <c r="V802" s="228"/>
      <c r="W802" s="228"/>
      <c r="X802" s="228"/>
      <c r="Y802" s="228"/>
      <c r="Z802" s="228"/>
      <c r="AA802" s="228"/>
      <c r="AB802" s="228"/>
    </row>
    <row r="803" ht="12.75" customHeight="1">
      <c r="A803" s="228"/>
      <c r="B803" s="228"/>
      <c r="C803" s="228"/>
      <c r="D803" s="228"/>
      <c r="E803" s="228"/>
      <c r="F803" s="228"/>
      <c r="G803" s="228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  <c r="V803" s="228"/>
      <c r="W803" s="228"/>
      <c r="X803" s="228"/>
      <c r="Y803" s="228"/>
      <c r="Z803" s="228"/>
      <c r="AA803" s="228"/>
      <c r="AB803" s="228"/>
    </row>
    <row r="804" ht="12.75" customHeight="1">
      <c r="A804" s="228"/>
      <c r="B804" s="228"/>
      <c r="C804" s="228"/>
      <c r="D804" s="228"/>
      <c r="E804" s="228"/>
      <c r="F804" s="228"/>
      <c r="G804" s="228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  <c r="V804" s="228"/>
      <c r="W804" s="228"/>
      <c r="X804" s="228"/>
      <c r="Y804" s="228"/>
      <c r="Z804" s="228"/>
      <c r="AA804" s="228"/>
      <c r="AB804" s="228"/>
    </row>
    <row r="805" ht="12.75" customHeight="1">
      <c r="A805" s="228"/>
      <c r="B805" s="228"/>
      <c r="C805" s="228"/>
      <c r="D805" s="228"/>
      <c r="E805" s="228"/>
      <c r="F805" s="228"/>
      <c r="G805" s="228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  <c r="V805" s="228"/>
      <c r="W805" s="228"/>
      <c r="X805" s="228"/>
      <c r="Y805" s="228"/>
      <c r="Z805" s="228"/>
      <c r="AA805" s="228"/>
      <c r="AB805" s="228"/>
    </row>
    <row r="806" ht="12.75" customHeight="1">
      <c r="A806" s="228"/>
      <c r="B806" s="228"/>
      <c r="C806" s="228"/>
      <c r="D806" s="228"/>
      <c r="E806" s="228"/>
      <c r="F806" s="228"/>
      <c r="G806" s="228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  <c r="V806" s="228"/>
      <c r="W806" s="228"/>
      <c r="X806" s="228"/>
      <c r="Y806" s="228"/>
      <c r="Z806" s="228"/>
      <c r="AA806" s="228"/>
      <c r="AB806" s="228"/>
    </row>
    <row r="807" ht="12.75" customHeight="1">
      <c r="A807" s="228"/>
      <c r="B807" s="228"/>
      <c r="C807" s="228"/>
      <c r="D807" s="228"/>
      <c r="E807" s="228"/>
      <c r="F807" s="228"/>
      <c r="G807" s="228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  <c r="V807" s="228"/>
      <c r="W807" s="228"/>
      <c r="X807" s="228"/>
      <c r="Y807" s="228"/>
      <c r="Z807" s="228"/>
      <c r="AA807" s="228"/>
      <c r="AB807" s="228"/>
    </row>
    <row r="808" ht="12.75" customHeight="1">
      <c r="A808" s="228"/>
      <c r="B808" s="228"/>
      <c r="C808" s="228"/>
      <c r="D808" s="228"/>
      <c r="E808" s="228"/>
      <c r="F808" s="228"/>
      <c r="G808" s="228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  <c r="V808" s="228"/>
      <c r="W808" s="228"/>
      <c r="X808" s="228"/>
      <c r="Y808" s="228"/>
      <c r="Z808" s="228"/>
      <c r="AA808" s="228"/>
      <c r="AB808" s="228"/>
    </row>
    <row r="809" ht="12.75" customHeight="1">
      <c r="A809" s="228"/>
      <c r="B809" s="228"/>
      <c r="C809" s="228"/>
      <c r="D809" s="228"/>
      <c r="E809" s="228"/>
      <c r="F809" s="228"/>
      <c r="G809" s="228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  <c r="V809" s="228"/>
      <c r="W809" s="228"/>
      <c r="X809" s="228"/>
      <c r="Y809" s="228"/>
      <c r="Z809" s="228"/>
      <c r="AA809" s="228"/>
      <c r="AB809" s="228"/>
    </row>
    <row r="810" ht="12.75" customHeight="1">
      <c r="A810" s="228"/>
      <c r="B810" s="228"/>
      <c r="C810" s="228"/>
      <c r="D810" s="228"/>
      <c r="E810" s="228"/>
      <c r="F810" s="228"/>
      <c r="G810" s="228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  <c r="V810" s="228"/>
      <c r="W810" s="228"/>
      <c r="X810" s="228"/>
      <c r="Y810" s="228"/>
      <c r="Z810" s="228"/>
      <c r="AA810" s="228"/>
      <c r="AB810" s="228"/>
    </row>
    <row r="811" ht="12.75" customHeight="1">
      <c r="A811" s="228"/>
      <c r="B811" s="228"/>
      <c r="C811" s="228"/>
      <c r="D811" s="228"/>
      <c r="E811" s="228"/>
      <c r="F811" s="228"/>
      <c r="G811" s="228"/>
      <c r="H811" s="228"/>
      <c r="I811" s="228"/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  <c r="V811" s="228"/>
      <c r="W811" s="228"/>
      <c r="X811" s="228"/>
      <c r="Y811" s="228"/>
      <c r="Z811" s="228"/>
      <c r="AA811" s="228"/>
      <c r="AB811" s="228"/>
    </row>
    <row r="812" ht="12.75" customHeight="1">
      <c r="A812" s="228"/>
      <c r="B812" s="228"/>
      <c r="C812" s="228"/>
      <c r="D812" s="228"/>
      <c r="E812" s="228"/>
      <c r="F812" s="228"/>
      <c r="G812" s="228"/>
      <c r="H812" s="228"/>
      <c r="I812" s="228"/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  <c r="V812" s="228"/>
      <c r="W812" s="228"/>
      <c r="X812" s="228"/>
      <c r="Y812" s="228"/>
      <c r="Z812" s="228"/>
      <c r="AA812" s="228"/>
      <c r="AB812" s="228"/>
    </row>
    <row r="813" ht="12.75" customHeight="1">
      <c r="A813" s="228"/>
      <c r="B813" s="228"/>
      <c r="C813" s="228"/>
      <c r="D813" s="228"/>
      <c r="E813" s="228"/>
      <c r="F813" s="228"/>
      <c r="G813" s="228"/>
      <c r="H813" s="228"/>
      <c r="I813" s="228"/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  <c r="V813" s="228"/>
      <c r="W813" s="228"/>
      <c r="X813" s="228"/>
      <c r="Y813" s="228"/>
      <c r="Z813" s="228"/>
      <c r="AA813" s="228"/>
      <c r="AB813" s="228"/>
    </row>
    <row r="814" ht="12.75" customHeight="1">
      <c r="A814" s="228"/>
      <c r="B814" s="228"/>
      <c r="C814" s="228"/>
      <c r="D814" s="228"/>
      <c r="E814" s="228"/>
      <c r="F814" s="228"/>
      <c r="G814" s="228"/>
      <c r="H814" s="228"/>
      <c r="I814" s="228"/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  <c r="V814" s="228"/>
      <c r="W814" s="228"/>
      <c r="X814" s="228"/>
      <c r="Y814" s="228"/>
      <c r="Z814" s="228"/>
      <c r="AA814" s="228"/>
      <c r="AB814" s="228"/>
    </row>
    <row r="815" ht="12.75" customHeight="1">
      <c r="A815" s="228"/>
      <c r="B815" s="228"/>
      <c r="C815" s="228"/>
      <c r="D815" s="228"/>
      <c r="E815" s="228"/>
      <c r="F815" s="228"/>
      <c r="G815" s="228"/>
      <c r="H815" s="228"/>
      <c r="I815" s="228"/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  <c r="V815" s="228"/>
      <c r="W815" s="228"/>
      <c r="X815" s="228"/>
      <c r="Y815" s="228"/>
      <c r="Z815" s="228"/>
      <c r="AA815" s="228"/>
      <c r="AB815" s="228"/>
    </row>
    <row r="816" ht="12.75" customHeight="1">
      <c r="A816" s="228"/>
      <c r="B816" s="228"/>
      <c r="C816" s="228"/>
      <c r="D816" s="228"/>
      <c r="E816" s="228"/>
      <c r="F816" s="228"/>
      <c r="G816" s="228"/>
      <c r="H816" s="228"/>
      <c r="I816" s="228"/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  <c r="V816" s="228"/>
      <c r="W816" s="228"/>
      <c r="X816" s="228"/>
      <c r="Y816" s="228"/>
      <c r="Z816" s="228"/>
      <c r="AA816" s="228"/>
      <c r="AB816" s="228"/>
    </row>
    <row r="817" ht="12.75" customHeight="1">
      <c r="A817" s="228"/>
      <c r="B817" s="228"/>
      <c r="C817" s="228"/>
      <c r="D817" s="228"/>
      <c r="E817" s="228"/>
      <c r="F817" s="228"/>
      <c r="G817" s="228"/>
      <c r="H817" s="228"/>
      <c r="I817" s="228"/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  <c r="V817" s="228"/>
      <c r="W817" s="228"/>
      <c r="X817" s="228"/>
      <c r="Y817" s="228"/>
      <c r="Z817" s="228"/>
      <c r="AA817" s="228"/>
      <c r="AB817" s="228"/>
    </row>
    <row r="818" ht="12.75" customHeight="1">
      <c r="A818" s="228"/>
      <c r="B818" s="228"/>
      <c r="C818" s="228"/>
      <c r="D818" s="228"/>
      <c r="E818" s="228"/>
      <c r="F818" s="228"/>
      <c r="G818" s="228"/>
      <c r="H818" s="228"/>
      <c r="I818" s="228"/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  <c r="V818" s="228"/>
      <c r="W818" s="228"/>
      <c r="X818" s="228"/>
      <c r="Y818" s="228"/>
      <c r="Z818" s="228"/>
      <c r="AA818" s="228"/>
      <c r="AB818" s="228"/>
    </row>
    <row r="819" ht="12.75" customHeight="1">
      <c r="A819" s="228"/>
      <c r="B819" s="228"/>
      <c r="C819" s="228"/>
      <c r="D819" s="228"/>
      <c r="E819" s="228"/>
      <c r="F819" s="228"/>
      <c r="G819" s="228"/>
      <c r="H819" s="228"/>
      <c r="I819" s="228"/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  <c r="V819" s="228"/>
      <c r="W819" s="228"/>
      <c r="X819" s="228"/>
      <c r="Y819" s="228"/>
      <c r="Z819" s="228"/>
      <c r="AA819" s="228"/>
      <c r="AB819" s="228"/>
    </row>
    <row r="820" ht="12.75" customHeight="1">
      <c r="A820" s="228"/>
      <c r="B820" s="228"/>
      <c r="C820" s="228"/>
      <c r="D820" s="228"/>
      <c r="E820" s="228"/>
      <c r="F820" s="228"/>
      <c r="G820" s="228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  <c r="V820" s="228"/>
      <c r="W820" s="228"/>
      <c r="X820" s="228"/>
      <c r="Y820" s="228"/>
      <c r="Z820" s="228"/>
      <c r="AA820" s="228"/>
      <c r="AB820" s="228"/>
    </row>
    <row r="821" ht="12.75" customHeight="1">
      <c r="A821" s="228"/>
      <c r="B821" s="228"/>
      <c r="C821" s="228"/>
      <c r="D821" s="228"/>
      <c r="E821" s="228"/>
      <c r="F821" s="228"/>
      <c r="G821" s="228"/>
      <c r="H821" s="228"/>
      <c r="I821" s="228"/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  <c r="V821" s="228"/>
      <c r="W821" s="228"/>
      <c r="X821" s="228"/>
      <c r="Y821" s="228"/>
      <c r="Z821" s="228"/>
      <c r="AA821" s="228"/>
      <c r="AB821" s="228"/>
    </row>
    <row r="822" ht="12.75" customHeight="1">
      <c r="A822" s="228"/>
      <c r="B822" s="228"/>
      <c r="C822" s="228"/>
      <c r="D822" s="228"/>
      <c r="E822" s="228"/>
      <c r="F822" s="228"/>
      <c r="G822" s="228"/>
      <c r="H822" s="228"/>
      <c r="I822" s="228"/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  <c r="V822" s="228"/>
      <c r="W822" s="228"/>
      <c r="X822" s="228"/>
      <c r="Y822" s="228"/>
      <c r="Z822" s="228"/>
      <c r="AA822" s="228"/>
      <c r="AB822" s="228"/>
    </row>
    <row r="823" ht="12.75" customHeight="1">
      <c r="A823" s="228"/>
      <c r="B823" s="228"/>
      <c r="C823" s="228"/>
      <c r="D823" s="228"/>
      <c r="E823" s="228"/>
      <c r="F823" s="228"/>
      <c r="G823" s="228"/>
      <c r="H823" s="228"/>
      <c r="I823" s="228"/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  <c r="V823" s="228"/>
      <c r="W823" s="228"/>
      <c r="X823" s="228"/>
      <c r="Y823" s="228"/>
      <c r="Z823" s="228"/>
      <c r="AA823" s="228"/>
      <c r="AB823" s="228"/>
    </row>
    <row r="824" ht="12.75" customHeight="1">
      <c r="A824" s="228"/>
      <c r="B824" s="228"/>
      <c r="C824" s="228"/>
      <c r="D824" s="228"/>
      <c r="E824" s="228"/>
      <c r="F824" s="228"/>
      <c r="G824" s="228"/>
      <c r="H824" s="228"/>
      <c r="I824" s="228"/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  <c r="V824" s="228"/>
      <c r="W824" s="228"/>
      <c r="X824" s="228"/>
      <c r="Y824" s="228"/>
      <c r="Z824" s="228"/>
      <c r="AA824" s="228"/>
      <c r="AB824" s="228"/>
    </row>
    <row r="825" ht="12.75" customHeight="1">
      <c r="A825" s="228"/>
      <c r="B825" s="228"/>
      <c r="C825" s="228"/>
      <c r="D825" s="228"/>
      <c r="E825" s="228"/>
      <c r="F825" s="228"/>
      <c r="G825" s="228"/>
      <c r="H825" s="228"/>
      <c r="I825" s="228"/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  <c r="V825" s="228"/>
      <c r="W825" s="228"/>
      <c r="X825" s="228"/>
      <c r="Y825" s="228"/>
      <c r="Z825" s="228"/>
      <c r="AA825" s="228"/>
      <c r="AB825" s="228"/>
    </row>
    <row r="826" ht="12.75" customHeight="1">
      <c r="A826" s="228"/>
      <c r="B826" s="228"/>
      <c r="C826" s="228"/>
      <c r="D826" s="228"/>
      <c r="E826" s="228"/>
      <c r="F826" s="228"/>
      <c r="G826" s="228"/>
      <c r="H826" s="228"/>
      <c r="I826" s="228"/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  <c r="V826" s="228"/>
      <c r="W826" s="228"/>
      <c r="X826" s="228"/>
      <c r="Y826" s="228"/>
      <c r="Z826" s="228"/>
      <c r="AA826" s="228"/>
      <c r="AB826" s="228"/>
    </row>
    <row r="827" ht="12.75" customHeight="1">
      <c r="A827" s="228"/>
      <c r="B827" s="228"/>
      <c r="C827" s="228"/>
      <c r="D827" s="228"/>
      <c r="E827" s="228"/>
      <c r="F827" s="228"/>
      <c r="G827" s="228"/>
      <c r="H827" s="228"/>
      <c r="I827" s="228"/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  <c r="V827" s="228"/>
      <c r="W827" s="228"/>
      <c r="X827" s="228"/>
      <c r="Y827" s="228"/>
      <c r="Z827" s="228"/>
      <c r="AA827" s="228"/>
      <c r="AB827" s="228"/>
    </row>
    <row r="828" ht="12.75" customHeight="1">
      <c r="A828" s="228"/>
      <c r="B828" s="228"/>
      <c r="C828" s="228"/>
      <c r="D828" s="228"/>
      <c r="E828" s="228"/>
      <c r="F828" s="228"/>
      <c r="G828" s="228"/>
      <c r="H828" s="228"/>
      <c r="I828" s="228"/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  <c r="V828" s="228"/>
      <c r="W828" s="228"/>
      <c r="X828" s="228"/>
      <c r="Y828" s="228"/>
      <c r="Z828" s="228"/>
      <c r="AA828" s="228"/>
      <c r="AB828" s="228"/>
    </row>
    <row r="829" ht="12.75" customHeight="1">
      <c r="A829" s="228"/>
      <c r="B829" s="228"/>
      <c r="C829" s="228"/>
      <c r="D829" s="228"/>
      <c r="E829" s="228"/>
      <c r="F829" s="228"/>
      <c r="G829" s="228"/>
      <c r="H829" s="228"/>
      <c r="I829" s="228"/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  <c r="V829" s="228"/>
      <c r="W829" s="228"/>
      <c r="X829" s="228"/>
      <c r="Y829" s="228"/>
      <c r="Z829" s="228"/>
      <c r="AA829" s="228"/>
      <c r="AB829" s="228"/>
    </row>
    <row r="830" ht="12.75" customHeight="1">
      <c r="A830" s="228"/>
      <c r="B830" s="228"/>
      <c r="C830" s="228"/>
      <c r="D830" s="228"/>
      <c r="E830" s="228"/>
      <c r="F830" s="228"/>
      <c r="G830" s="228"/>
      <c r="H830" s="228"/>
      <c r="I830" s="228"/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  <c r="V830" s="228"/>
      <c r="W830" s="228"/>
      <c r="X830" s="228"/>
      <c r="Y830" s="228"/>
      <c r="Z830" s="228"/>
      <c r="AA830" s="228"/>
      <c r="AB830" s="228"/>
    </row>
    <row r="831" ht="12.75" customHeight="1">
      <c r="A831" s="228"/>
      <c r="B831" s="228"/>
      <c r="C831" s="228"/>
      <c r="D831" s="228"/>
      <c r="E831" s="228"/>
      <c r="F831" s="228"/>
      <c r="G831" s="228"/>
      <c r="H831" s="228"/>
      <c r="I831" s="228"/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  <c r="V831" s="228"/>
      <c r="W831" s="228"/>
      <c r="X831" s="228"/>
      <c r="Y831" s="228"/>
      <c r="Z831" s="228"/>
      <c r="AA831" s="228"/>
      <c r="AB831" s="228"/>
    </row>
    <row r="832" ht="12.75" customHeight="1">
      <c r="A832" s="228"/>
      <c r="B832" s="228"/>
      <c r="C832" s="228"/>
      <c r="D832" s="228"/>
      <c r="E832" s="228"/>
      <c r="F832" s="228"/>
      <c r="G832" s="228"/>
      <c r="H832" s="228"/>
      <c r="I832" s="228"/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  <c r="V832" s="228"/>
      <c r="W832" s="228"/>
      <c r="X832" s="228"/>
      <c r="Y832" s="228"/>
      <c r="Z832" s="228"/>
      <c r="AA832" s="228"/>
      <c r="AB832" s="228"/>
    </row>
    <row r="833" ht="12.75" customHeight="1">
      <c r="A833" s="228"/>
      <c r="B833" s="228"/>
      <c r="C833" s="228"/>
      <c r="D833" s="228"/>
      <c r="E833" s="228"/>
      <c r="F833" s="228"/>
      <c r="G833" s="228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  <c r="V833" s="228"/>
      <c r="W833" s="228"/>
      <c r="X833" s="228"/>
      <c r="Y833" s="228"/>
      <c r="Z833" s="228"/>
      <c r="AA833" s="228"/>
      <c r="AB833" s="228"/>
    </row>
    <row r="834" ht="12.75" customHeight="1">
      <c r="A834" s="228"/>
      <c r="B834" s="228"/>
      <c r="C834" s="228"/>
      <c r="D834" s="228"/>
      <c r="E834" s="228"/>
      <c r="F834" s="228"/>
      <c r="G834" s="228"/>
      <c r="H834" s="228"/>
      <c r="I834" s="228"/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  <c r="V834" s="228"/>
      <c r="W834" s="228"/>
      <c r="X834" s="228"/>
      <c r="Y834" s="228"/>
      <c r="Z834" s="228"/>
      <c r="AA834" s="228"/>
      <c r="AB834" s="228"/>
    </row>
    <row r="835" ht="12.75" customHeight="1">
      <c r="A835" s="228"/>
      <c r="B835" s="228"/>
      <c r="C835" s="228"/>
      <c r="D835" s="228"/>
      <c r="E835" s="228"/>
      <c r="F835" s="228"/>
      <c r="G835" s="228"/>
      <c r="H835" s="228"/>
      <c r="I835" s="228"/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  <c r="V835" s="228"/>
      <c r="W835" s="228"/>
      <c r="X835" s="228"/>
      <c r="Y835" s="228"/>
      <c r="Z835" s="228"/>
      <c r="AA835" s="228"/>
      <c r="AB835" s="228"/>
    </row>
    <row r="836" ht="12.75" customHeight="1">
      <c r="A836" s="228"/>
      <c r="B836" s="228"/>
      <c r="C836" s="228"/>
      <c r="D836" s="228"/>
      <c r="E836" s="228"/>
      <c r="F836" s="228"/>
      <c r="G836" s="228"/>
      <c r="H836" s="228"/>
      <c r="I836" s="228"/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  <c r="V836" s="228"/>
      <c r="W836" s="228"/>
      <c r="X836" s="228"/>
      <c r="Y836" s="228"/>
      <c r="Z836" s="228"/>
      <c r="AA836" s="228"/>
      <c r="AB836" s="228"/>
    </row>
    <row r="837" ht="12.75" customHeight="1">
      <c r="A837" s="228"/>
      <c r="B837" s="228"/>
      <c r="C837" s="228"/>
      <c r="D837" s="228"/>
      <c r="E837" s="228"/>
      <c r="F837" s="228"/>
      <c r="G837" s="228"/>
      <c r="H837" s="228"/>
      <c r="I837" s="228"/>
      <c r="J837" s="228"/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  <c r="V837" s="228"/>
      <c r="W837" s="228"/>
      <c r="X837" s="228"/>
      <c r="Y837" s="228"/>
      <c r="Z837" s="228"/>
      <c r="AA837" s="228"/>
      <c r="AB837" s="228"/>
    </row>
    <row r="838" ht="12.75" customHeight="1">
      <c r="A838" s="228"/>
      <c r="B838" s="228"/>
      <c r="C838" s="228"/>
      <c r="D838" s="228"/>
      <c r="E838" s="228"/>
      <c r="F838" s="228"/>
      <c r="G838" s="228"/>
      <c r="H838" s="228"/>
      <c r="I838" s="228"/>
      <c r="J838" s="228"/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  <c r="V838" s="228"/>
      <c r="W838" s="228"/>
      <c r="X838" s="228"/>
      <c r="Y838" s="228"/>
      <c r="Z838" s="228"/>
      <c r="AA838" s="228"/>
      <c r="AB838" s="228"/>
    </row>
    <row r="839" ht="12.75" customHeight="1">
      <c r="A839" s="228"/>
      <c r="B839" s="228"/>
      <c r="C839" s="228"/>
      <c r="D839" s="228"/>
      <c r="E839" s="228"/>
      <c r="F839" s="228"/>
      <c r="G839" s="228"/>
      <c r="H839" s="228"/>
      <c r="I839" s="228"/>
      <c r="J839" s="228"/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  <c r="V839" s="228"/>
      <c r="W839" s="228"/>
      <c r="X839" s="228"/>
      <c r="Y839" s="228"/>
      <c r="Z839" s="228"/>
      <c r="AA839" s="228"/>
      <c r="AB839" s="228"/>
    </row>
    <row r="840" ht="12.75" customHeight="1">
      <c r="A840" s="228"/>
      <c r="B840" s="228"/>
      <c r="C840" s="228"/>
      <c r="D840" s="228"/>
      <c r="E840" s="228"/>
      <c r="F840" s="228"/>
      <c r="G840" s="228"/>
      <c r="H840" s="228"/>
      <c r="I840" s="228"/>
      <c r="J840" s="228"/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  <c r="V840" s="228"/>
      <c r="W840" s="228"/>
      <c r="X840" s="228"/>
      <c r="Y840" s="228"/>
      <c r="Z840" s="228"/>
      <c r="AA840" s="228"/>
      <c r="AB840" s="228"/>
    </row>
    <row r="841" ht="12.75" customHeight="1">
      <c r="A841" s="228"/>
      <c r="B841" s="228"/>
      <c r="C841" s="228"/>
      <c r="D841" s="228"/>
      <c r="E841" s="228"/>
      <c r="F841" s="228"/>
      <c r="G841" s="228"/>
      <c r="H841" s="228"/>
      <c r="I841" s="228"/>
      <c r="J841" s="228"/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  <c r="V841" s="228"/>
      <c r="W841" s="228"/>
      <c r="X841" s="228"/>
      <c r="Y841" s="228"/>
      <c r="Z841" s="228"/>
      <c r="AA841" s="228"/>
      <c r="AB841" s="228"/>
    </row>
    <row r="842" ht="12.75" customHeight="1">
      <c r="A842" s="228"/>
      <c r="B842" s="228"/>
      <c r="C842" s="228"/>
      <c r="D842" s="228"/>
      <c r="E842" s="228"/>
      <c r="F842" s="228"/>
      <c r="G842" s="228"/>
      <c r="H842" s="228"/>
      <c r="I842" s="228"/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  <c r="V842" s="228"/>
      <c r="W842" s="228"/>
      <c r="X842" s="228"/>
      <c r="Y842" s="228"/>
      <c r="Z842" s="228"/>
      <c r="AA842" s="228"/>
      <c r="AB842" s="228"/>
    </row>
    <row r="843" ht="12.75" customHeight="1">
      <c r="A843" s="228"/>
      <c r="B843" s="228"/>
      <c r="C843" s="228"/>
      <c r="D843" s="228"/>
      <c r="E843" s="228"/>
      <c r="F843" s="228"/>
      <c r="G843" s="228"/>
      <c r="H843" s="228"/>
      <c r="I843" s="228"/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  <c r="V843" s="228"/>
      <c r="W843" s="228"/>
      <c r="X843" s="228"/>
      <c r="Y843" s="228"/>
      <c r="Z843" s="228"/>
      <c r="AA843" s="228"/>
      <c r="AB843" s="228"/>
    </row>
    <row r="844" ht="12.75" customHeight="1">
      <c r="A844" s="228"/>
      <c r="B844" s="228"/>
      <c r="C844" s="228"/>
      <c r="D844" s="228"/>
      <c r="E844" s="228"/>
      <c r="F844" s="228"/>
      <c r="G844" s="228"/>
      <c r="H844" s="228"/>
      <c r="I844" s="228"/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  <c r="V844" s="228"/>
      <c r="W844" s="228"/>
      <c r="X844" s="228"/>
      <c r="Y844" s="228"/>
      <c r="Z844" s="228"/>
      <c r="AA844" s="228"/>
      <c r="AB844" s="228"/>
    </row>
    <row r="845" ht="12.75" customHeight="1">
      <c r="A845" s="228"/>
      <c r="B845" s="228"/>
      <c r="C845" s="228"/>
      <c r="D845" s="228"/>
      <c r="E845" s="228"/>
      <c r="F845" s="228"/>
      <c r="G845" s="228"/>
      <c r="H845" s="228"/>
      <c r="I845" s="228"/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  <c r="V845" s="228"/>
      <c r="W845" s="228"/>
      <c r="X845" s="228"/>
      <c r="Y845" s="228"/>
      <c r="Z845" s="228"/>
      <c r="AA845" s="228"/>
      <c r="AB845" s="228"/>
    </row>
    <row r="846" ht="12.75" customHeight="1">
      <c r="A846" s="228"/>
      <c r="B846" s="228"/>
      <c r="C846" s="228"/>
      <c r="D846" s="228"/>
      <c r="E846" s="228"/>
      <c r="F846" s="228"/>
      <c r="G846" s="228"/>
      <c r="H846" s="228"/>
      <c r="I846" s="228"/>
      <c r="J846" s="228"/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  <c r="V846" s="228"/>
      <c r="W846" s="228"/>
      <c r="X846" s="228"/>
      <c r="Y846" s="228"/>
      <c r="Z846" s="228"/>
      <c r="AA846" s="228"/>
      <c r="AB846" s="228"/>
    </row>
    <row r="847" ht="12.75" customHeight="1">
      <c r="A847" s="228"/>
      <c r="B847" s="228"/>
      <c r="C847" s="228"/>
      <c r="D847" s="228"/>
      <c r="E847" s="228"/>
      <c r="F847" s="228"/>
      <c r="G847" s="228"/>
      <c r="H847" s="228"/>
      <c r="I847" s="228"/>
      <c r="J847" s="228"/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  <c r="V847" s="228"/>
      <c r="W847" s="228"/>
      <c r="X847" s="228"/>
      <c r="Y847" s="228"/>
      <c r="Z847" s="228"/>
      <c r="AA847" s="228"/>
      <c r="AB847" s="228"/>
    </row>
    <row r="848" ht="12.75" customHeight="1">
      <c r="A848" s="228"/>
      <c r="B848" s="228"/>
      <c r="C848" s="228"/>
      <c r="D848" s="228"/>
      <c r="E848" s="228"/>
      <c r="F848" s="228"/>
      <c r="G848" s="228"/>
      <c r="H848" s="228"/>
      <c r="I848" s="228"/>
      <c r="J848" s="228"/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  <c r="V848" s="228"/>
      <c r="W848" s="228"/>
      <c r="X848" s="228"/>
      <c r="Y848" s="228"/>
      <c r="Z848" s="228"/>
      <c r="AA848" s="228"/>
      <c r="AB848" s="228"/>
    </row>
    <row r="849" ht="12.75" customHeight="1">
      <c r="A849" s="228"/>
      <c r="B849" s="228"/>
      <c r="C849" s="228"/>
      <c r="D849" s="228"/>
      <c r="E849" s="228"/>
      <c r="F849" s="228"/>
      <c r="G849" s="228"/>
      <c r="H849" s="228"/>
      <c r="I849" s="228"/>
      <c r="J849" s="228"/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  <c r="V849" s="228"/>
      <c r="W849" s="228"/>
      <c r="X849" s="228"/>
      <c r="Y849" s="228"/>
      <c r="Z849" s="228"/>
      <c r="AA849" s="228"/>
      <c r="AB849" s="228"/>
    </row>
    <row r="850" ht="12.75" customHeight="1">
      <c r="A850" s="228"/>
      <c r="B850" s="228"/>
      <c r="C850" s="228"/>
      <c r="D850" s="228"/>
      <c r="E850" s="228"/>
      <c r="F850" s="228"/>
      <c r="G850" s="228"/>
      <c r="H850" s="228"/>
      <c r="I850" s="228"/>
      <c r="J850" s="228"/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  <c r="V850" s="228"/>
      <c r="W850" s="228"/>
      <c r="X850" s="228"/>
      <c r="Y850" s="228"/>
      <c r="Z850" s="228"/>
      <c r="AA850" s="228"/>
      <c r="AB850" s="228"/>
    </row>
    <row r="851" ht="12.75" customHeight="1">
      <c r="A851" s="228"/>
      <c r="B851" s="228"/>
      <c r="C851" s="228"/>
      <c r="D851" s="228"/>
      <c r="E851" s="228"/>
      <c r="F851" s="228"/>
      <c r="G851" s="228"/>
      <c r="H851" s="228"/>
      <c r="I851" s="228"/>
      <c r="J851" s="228"/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  <c r="V851" s="228"/>
      <c r="W851" s="228"/>
      <c r="X851" s="228"/>
      <c r="Y851" s="228"/>
      <c r="Z851" s="228"/>
      <c r="AA851" s="228"/>
      <c r="AB851" s="228"/>
    </row>
    <row r="852" ht="12.75" customHeight="1">
      <c r="A852" s="228"/>
      <c r="B852" s="228"/>
      <c r="C852" s="228"/>
      <c r="D852" s="228"/>
      <c r="E852" s="228"/>
      <c r="F852" s="228"/>
      <c r="G852" s="228"/>
      <c r="H852" s="228"/>
      <c r="I852" s="228"/>
      <c r="J852" s="228"/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  <c r="V852" s="228"/>
      <c r="W852" s="228"/>
      <c r="X852" s="228"/>
      <c r="Y852" s="228"/>
      <c r="Z852" s="228"/>
      <c r="AA852" s="228"/>
      <c r="AB852" s="228"/>
    </row>
    <row r="853" ht="12.75" customHeight="1">
      <c r="A853" s="228"/>
      <c r="B853" s="228"/>
      <c r="C853" s="228"/>
      <c r="D853" s="228"/>
      <c r="E853" s="228"/>
      <c r="F853" s="228"/>
      <c r="G853" s="228"/>
      <c r="H853" s="228"/>
      <c r="I853" s="228"/>
      <c r="J853" s="228"/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  <c r="V853" s="228"/>
      <c r="W853" s="228"/>
      <c r="X853" s="228"/>
      <c r="Y853" s="228"/>
      <c r="Z853" s="228"/>
      <c r="AA853" s="228"/>
      <c r="AB853" s="228"/>
    </row>
    <row r="854" ht="12.75" customHeight="1">
      <c r="A854" s="228"/>
      <c r="B854" s="228"/>
      <c r="C854" s="228"/>
      <c r="D854" s="228"/>
      <c r="E854" s="228"/>
      <c r="F854" s="228"/>
      <c r="G854" s="228"/>
      <c r="H854" s="228"/>
      <c r="I854" s="228"/>
      <c r="J854" s="228"/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  <c r="V854" s="228"/>
      <c r="W854" s="228"/>
      <c r="X854" s="228"/>
      <c r="Y854" s="228"/>
      <c r="Z854" s="228"/>
      <c r="AA854" s="228"/>
      <c r="AB854" s="228"/>
    </row>
    <row r="855" ht="12.75" customHeight="1">
      <c r="A855" s="228"/>
      <c r="B855" s="228"/>
      <c r="C855" s="228"/>
      <c r="D855" s="228"/>
      <c r="E855" s="228"/>
      <c r="F855" s="228"/>
      <c r="G855" s="228"/>
      <c r="H855" s="228"/>
      <c r="I855" s="228"/>
      <c r="J855" s="228"/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  <c r="V855" s="228"/>
      <c r="W855" s="228"/>
      <c r="X855" s="228"/>
      <c r="Y855" s="228"/>
      <c r="Z855" s="228"/>
      <c r="AA855" s="228"/>
      <c r="AB855" s="228"/>
    </row>
    <row r="856" ht="12.75" customHeight="1">
      <c r="A856" s="228"/>
      <c r="B856" s="228"/>
      <c r="C856" s="228"/>
      <c r="D856" s="228"/>
      <c r="E856" s="228"/>
      <c r="F856" s="228"/>
      <c r="G856" s="228"/>
      <c r="H856" s="228"/>
      <c r="I856" s="228"/>
      <c r="J856" s="228"/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  <c r="V856" s="228"/>
      <c r="W856" s="228"/>
      <c r="X856" s="228"/>
      <c r="Y856" s="228"/>
      <c r="Z856" s="228"/>
      <c r="AA856" s="228"/>
      <c r="AB856" s="228"/>
    </row>
    <row r="857" ht="12.75" customHeight="1">
      <c r="A857" s="228"/>
      <c r="B857" s="228"/>
      <c r="C857" s="228"/>
      <c r="D857" s="228"/>
      <c r="E857" s="228"/>
      <c r="F857" s="228"/>
      <c r="G857" s="228"/>
      <c r="H857" s="228"/>
      <c r="I857" s="228"/>
      <c r="J857" s="228"/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  <c r="V857" s="228"/>
      <c r="W857" s="228"/>
      <c r="X857" s="228"/>
      <c r="Y857" s="228"/>
      <c r="Z857" s="228"/>
      <c r="AA857" s="228"/>
      <c r="AB857" s="228"/>
    </row>
    <row r="858" ht="12.75" customHeight="1">
      <c r="A858" s="228"/>
      <c r="B858" s="228"/>
      <c r="C858" s="228"/>
      <c r="D858" s="228"/>
      <c r="E858" s="228"/>
      <c r="F858" s="228"/>
      <c r="G858" s="228"/>
      <c r="H858" s="228"/>
      <c r="I858" s="228"/>
      <c r="J858" s="228"/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  <c r="V858" s="228"/>
      <c r="W858" s="228"/>
      <c r="X858" s="228"/>
      <c r="Y858" s="228"/>
      <c r="Z858" s="228"/>
      <c r="AA858" s="228"/>
      <c r="AB858" s="228"/>
    </row>
    <row r="859" ht="12.75" customHeight="1">
      <c r="A859" s="228"/>
      <c r="B859" s="228"/>
      <c r="C859" s="228"/>
      <c r="D859" s="228"/>
      <c r="E859" s="228"/>
      <c r="F859" s="228"/>
      <c r="G859" s="228"/>
      <c r="H859" s="228"/>
      <c r="I859" s="228"/>
      <c r="J859" s="228"/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  <c r="V859" s="228"/>
      <c r="W859" s="228"/>
      <c r="X859" s="228"/>
      <c r="Y859" s="228"/>
      <c r="Z859" s="228"/>
      <c r="AA859" s="228"/>
      <c r="AB859" s="228"/>
    </row>
    <row r="860" ht="12.75" customHeight="1">
      <c r="A860" s="228"/>
      <c r="B860" s="228"/>
      <c r="C860" s="228"/>
      <c r="D860" s="228"/>
      <c r="E860" s="228"/>
      <c r="F860" s="228"/>
      <c r="G860" s="228"/>
      <c r="H860" s="228"/>
      <c r="I860" s="228"/>
      <c r="J860" s="228"/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  <c r="V860" s="228"/>
      <c r="W860" s="228"/>
      <c r="X860" s="228"/>
      <c r="Y860" s="228"/>
      <c r="Z860" s="228"/>
      <c r="AA860" s="228"/>
      <c r="AB860" s="228"/>
    </row>
    <row r="861" ht="12.75" customHeight="1">
      <c r="A861" s="228"/>
      <c r="B861" s="228"/>
      <c r="C861" s="228"/>
      <c r="D861" s="228"/>
      <c r="E861" s="228"/>
      <c r="F861" s="228"/>
      <c r="G861" s="228"/>
      <c r="H861" s="228"/>
      <c r="I861" s="228"/>
      <c r="J861" s="228"/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  <c r="V861" s="228"/>
      <c r="W861" s="228"/>
      <c r="X861" s="228"/>
      <c r="Y861" s="228"/>
      <c r="Z861" s="228"/>
      <c r="AA861" s="228"/>
      <c r="AB861" s="228"/>
    </row>
    <row r="862" ht="12.75" customHeight="1">
      <c r="A862" s="228"/>
      <c r="B862" s="228"/>
      <c r="C862" s="228"/>
      <c r="D862" s="228"/>
      <c r="E862" s="228"/>
      <c r="F862" s="228"/>
      <c r="G862" s="228"/>
      <c r="H862" s="228"/>
      <c r="I862" s="228"/>
      <c r="J862" s="228"/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  <c r="V862" s="228"/>
      <c r="W862" s="228"/>
      <c r="X862" s="228"/>
      <c r="Y862" s="228"/>
      <c r="Z862" s="228"/>
      <c r="AA862" s="228"/>
      <c r="AB862" s="228"/>
    </row>
    <row r="863" ht="12.75" customHeight="1">
      <c r="A863" s="228"/>
      <c r="B863" s="228"/>
      <c r="C863" s="228"/>
      <c r="D863" s="228"/>
      <c r="E863" s="228"/>
      <c r="F863" s="228"/>
      <c r="G863" s="228"/>
      <c r="H863" s="228"/>
      <c r="I863" s="228"/>
      <c r="J863" s="228"/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  <c r="V863" s="228"/>
      <c r="W863" s="228"/>
      <c r="X863" s="228"/>
      <c r="Y863" s="228"/>
      <c r="Z863" s="228"/>
      <c r="AA863" s="228"/>
      <c r="AB863" s="228"/>
    </row>
    <row r="864" ht="12.75" customHeight="1">
      <c r="A864" s="228"/>
      <c r="B864" s="228"/>
      <c r="C864" s="228"/>
      <c r="D864" s="228"/>
      <c r="E864" s="228"/>
      <c r="F864" s="228"/>
      <c r="G864" s="228"/>
      <c r="H864" s="228"/>
      <c r="I864" s="228"/>
      <c r="J864" s="228"/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  <c r="V864" s="228"/>
      <c r="W864" s="228"/>
      <c r="X864" s="228"/>
      <c r="Y864" s="228"/>
      <c r="Z864" s="228"/>
      <c r="AA864" s="228"/>
      <c r="AB864" s="228"/>
    </row>
    <row r="865" ht="12.75" customHeight="1">
      <c r="A865" s="228"/>
      <c r="B865" s="228"/>
      <c r="C865" s="228"/>
      <c r="D865" s="228"/>
      <c r="E865" s="228"/>
      <c r="F865" s="228"/>
      <c r="G865" s="228"/>
      <c r="H865" s="228"/>
      <c r="I865" s="228"/>
      <c r="J865" s="228"/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  <c r="V865" s="228"/>
      <c r="W865" s="228"/>
      <c r="X865" s="228"/>
      <c r="Y865" s="228"/>
      <c r="Z865" s="228"/>
      <c r="AA865" s="228"/>
      <c r="AB865" s="228"/>
    </row>
    <row r="866" ht="12.75" customHeight="1">
      <c r="A866" s="228"/>
      <c r="B866" s="228"/>
      <c r="C866" s="228"/>
      <c r="D866" s="228"/>
      <c r="E866" s="228"/>
      <c r="F866" s="228"/>
      <c r="G866" s="228"/>
      <c r="H866" s="228"/>
      <c r="I866" s="228"/>
      <c r="J866" s="228"/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  <c r="V866" s="228"/>
      <c r="W866" s="228"/>
      <c r="X866" s="228"/>
      <c r="Y866" s="228"/>
      <c r="Z866" s="228"/>
      <c r="AA866" s="228"/>
      <c r="AB866" s="228"/>
    </row>
    <row r="867" ht="12.75" customHeight="1">
      <c r="A867" s="228"/>
      <c r="B867" s="228"/>
      <c r="C867" s="228"/>
      <c r="D867" s="228"/>
      <c r="E867" s="228"/>
      <c r="F867" s="228"/>
      <c r="G867" s="228"/>
      <c r="H867" s="228"/>
      <c r="I867" s="228"/>
      <c r="J867" s="228"/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  <c r="V867" s="228"/>
      <c r="W867" s="228"/>
      <c r="X867" s="228"/>
      <c r="Y867" s="228"/>
      <c r="Z867" s="228"/>
      <c r="AA867" s="228"/>
      <c r="AB867" s="228"/>
    </row>
    <row r="868" ht="12.75" customHeight="1">
      <c r="A868" s="228"/>
      <c r="B868" s="228"/>
      <c r="C868" s="228"/>
      <c r="D868" s="228"/>
      <c r="E868" s="228"/>
      <c r="F868" s="228"/>
      <c r="G868" s="228"/>
      <c r="H868" s="228"/>
      <c r="I868" s="228"/>
      <c r="J868" s="228"/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  <c r="V868" s="228"/>
      <c r="W868" s="228"/>
      <c r="X868" s="228"/>
      <c r="Y868" s="228"/>
      <c r="Z868" s="228"/>
      <c r="AA868" s="228"/>
      <c r="AB868" s="228"/>
    </row>
    <row r="869" ht="12.75" customHeight="1">
      <c r="A869" s="228"/>
      <c r="B869" s="228"/>
      <c r="C869" s="228"/>
      <c r="D869" s="228"/>
      <c r="E869" s="228"/>
      <c r="F869" s="228"/>
      <c r="G869" s="228"/>
      <c r="H869" s="228"/>
      <c r="I869" s="228"/>
      <c r="J869" s="228"/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  <c r="V869" s="228"/>
      <c r="W869" s="228"/>
      <c r="X869" s="228"/>
      <c r="Y869" s="228"/>
      <c r="Z869" s="228"/>
      <c r="AA869" s="228"/>
      <c r="AB869" s="228"/>
    </row>
    <row r="870" ht="12.75" customHeight="1">
      <c r="A870" s="228"/>
      <c r="B870" s="228"/>
      <c r="C870" s="228"/>
      <c r="D870" s="228"/>
      <c r="E870" s="228"/>
      <c r="F870" s="228"/>
      <c r="G870" s="228"/>
      <c r="H870" s="228"/>
      <c r="I870" s="228"/>
      <c r="J870" s="228"/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  <c r="V870" s="228"/>
      <c r="W870" s="228"/>
      <c r="X870" s="228"/>
      <c r="Y870" s="228"/>
      <c r="Z870" s="228"/>
      <c r="AA870" s="228"/>
      <c r="AB870" s="228"/>
    </row>
    <row r="871" ht="12.75" customHeight="1">
      <c r="A871" s="228"/>
      <c r="B871" s="228"/>
      <c r="C871" s="228"/>
      <c r="D871" s="228"/>
      <c r="E871" s="228"/>
      <c r="F871" s="228"/>
      <c r="G871" s="228"/>
      <c r="H871" s="228"/>
      <c r="I871" s="228"/>
      <c r="J871" s="228"/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  <c r="V871" s="228"/>
      <c r="W871" s="228"/>
      <c r="X871" s="228"/>
      <c r="Y871" s="228"/>
      <c r="Z871" s="228"/>
      <c r="AA871" s="228"/>
      <c r="AB871" s="228"/>
    </row>
    <row r="872" ht="12.75" customHeight="1">
      <c r="A872" s="228"/>
      <c r="B872" s="228"/>
      <c r="C872" s="228"/>
      <c r="D872" s="228"/>
      <c r="E872" s="228"/>
      <c r="F872" s="228"/>
      <c r="G872" s="228"/>
      <c r="H872" s="228"/>
      <c r="I872" s="228"/>
      <c r="J872" s="228"/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  <c r="V872" s="228"/>
      <c r="W872" s="228"/>
      <c r="X872" s="228"/>
      <c r="Y872" s="228"/>
      <c r="Z872" s="228"/>
      <c r="AA872" s="228"/>
      <c r="AB872" s="228"/>
    </row>
    <row r="873" ht="12.75" customHeight="1">
      <c r="A873" s="228"/>
      <c r="B873" s="228"/>
      <c r="C873" s="228"/>
      <c r="D873" s="228"/>
      <c r="E873" s="228"/>
      <c r="F873" s="228"/>
      <c r="G873" s="228"/>
      <c r="H873" s="228"/>
      <c r="I873" s="228"/>
      <c r="J873" s="228"/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  <c r="V873" s="228"/>
      <c r="W873" s="228"/>
      <c r="X873" s="228"/>
      <c r="Y873" s="228"/>
      <c r="Z873" s="228"/>
      <c r="AA873" s="228"/>
      <c r="AB873" s="228"/>
    </row>
    <row r="874" ht="12.75" customHeight="1">
      <c r="A874" s="228"/>
      <c r="B874" s="228"/>
      <c r="C874" s="228"/>
      <c r="D874" s="228"/>
      <c r="E874" s="228"/>
      <c r="F874" s="228"/>
      <c r="G874" s="228"/>
      <c r="H874" s="228"/>
      <c r="I874" s="228"/>
      <c r="J874" s="228"/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  <c r="V874" s="228"/>
      <c r="W874" s="228"/>
      <c r="X874" s="228"/>
      <c r="Y874" s="228"/>
      <c r="Z874" s="228"/>
      <c r="AA874" s="228"/>
      <c r="AB874" s="228"/>
    </row>
    <row r="875" ht="12.75" customHeight="1">
      <c r="A875" s="228"/>
      <c r="B875" s="228"/>
      <c r="C875" s="228"/>
      <c r="D875" s="228"/>
      <c r="E875" s="228"/>
      <c r="F875" s="228"/>
      <c r="G875" s="228"/>
      <c r="H875" s="228"/>
      <c r="I875" s="228"/>
      <c r="J875" s="228"/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  <c r="V875" s="228"/>
      <c r="W875" s="228"/>
      <c r="X875" s="228"/>
      <c r="Y875" s="228"/>
      <c r="Z875" s="228"/>
      <c r="AA875" s="228"/>
      <c r="AB875" s="228"/>
    </row>
    <row r="876" ht="12.75" customHeight="1">
      <c r="A876" s="228"/>
      <c r="B876" s="228"/>
      <c r="C876" s="228"/>
      <c r="D876" s="228"/>
      <c r="E876" s="228"/>
      <c r="F876" s="228"/>
      <c r="G876" s="228"/>
      <c r="H876" s="228"/>
      <c r="I876" s="228"/>
      <c r="J876" s="228"/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  <c r="V876" s="228"/>
      <c r="W876" s="228"/>
      <c r="X876" s="228"/>
      <c r="Y876" s="228"/>
      <c r="Z876" s="228"/>
      <c r="AA876" s="228"/>
      <c r="AB876" s="228"/>
    </row>
    <row r="877" ht="12.75" customHeight="1">
      <c r="A877" s="228"/>
      <c r="B877" s="228"/>
      <c r="C877" s="228"/>
      <c r="D877" s="228"/>
      <c r="E877" s="228"/>
      <c r="F877" s="228"/>
      <c r="G877" s="228"/>
      <c r="H877" s="228"/>
      <c r="I877" s="228"/>
      <c r="J877" s="228"/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  <c r="V877" s="228"/>
      <c r="W877" s="228"/>
      <c r="X877" s="228"/>
      <c r="Y877" s="228"/>
      <c r="Z877" s="228"/>
      <c r="AA877" s="228"/>
      <c r="AB877" s="228"/>
    </row>
    <row r="878" ht="12.75" customHeight="1">
      <c r="A878" s="228"/>
      <c r="B878" s="228"/>
      <c r="C878" s="228"/>
      <c r="D878" s="228"/>
      <c r="E878" s="228"/>
      <c r="F878" s="228"/>
      <c r="G878" s="228"/>
      <c r="H878" s="228"/>
      <c r="I878" s="228"/>
      <c r="J878" s="228"/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  <c r="V878" s="228"/>
      <c r="W878" s="228"/>
      <c r="X878" s="228"/>
      <c r="Y878" s="228"/>
      <c r="Z878" s="228"/>
      <c r="AA878" s="228"/>
      <c r="AB878" s="228"/>
    </row>
    <row r="879" ht="12.75" customHeight="1">
      <c r="A879" s="228"/>
      <c r="B879" s="228"/>
      <c r="C879" s="228"/>
      <c r="D879" s="228"/>
      <c r="E879" s="228"/>
      <c r="F879" s="228"/>
      <c r="G879" s="228"/>
      <c r="H879" s="228"/>
      <c r="I879" s="228"/>
      <c r="J879" s="228"/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  <c r="V879" s="228"/>
      <c r="W879" s="228"/>
      <c r="X879" s="228"/>
      <c r="Y879" s="228"/>
      <c r="Z879" s="228"/>
      <c r="AA879" s="228"/>
      <c r="AB879" s="228"/>
    </row>
    <row r="880" ht="12.75" customHeight="1">
      <c r="A880" s="228"/>
      <c r="B880" s="228"/>
      <c r="C880" s="228"/>
      <c r="D880" s="228"/>
      <c r="E880" s="228"/>
      <c r="F880" s="228"/>
      <c r="G880" s="228"/>
      <c r="H880" s="228"/>
      <c r="I880" s="228"/>
      <c r="J880" s="228"/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  <c r="V880" s="228"/>
      <c r="W880" s="228"/>
      <c r="X880" s="228"/>
      <c r="Y880" s="228"/>
      <c r="Z880" s="228"/>
      <c r="AA880" s="228"/>
      <c r="AB880" s="228"/>
    </row>
    <row r="881" ht="12.75" customHeight="1">
      <c r="A881" s="228"/>
      <c r="B881" s="228"/>
      <c r="C881" s="228"/>
      <c r="D881" s="228"/>
      <c r="E881" s="228"/>
      <c r="F881" s="228"/>
      <c r="G881" s="228"/>
      <c r="H881" s="228"/>
      <c r="I881" s="228"/>
      <c r="J881" s="228"/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  <c r="V881" s="228"/>
      <c r="W881" s="228"/>
      <c r="X881" s="228"/>
      <c r="Y881" s="228"/>
      <c r="Z881" s="228"/>
      <c r="AA881" s="228"/>
      <c r="AB881" s="228"/>
    </row>
    <row r="882" ht="12.75" customHeight="1">
      <c r="A882" s="228"/>
      <c r="B882" s="228"/>
      <c r="C882" s="228"/>
      <c r="D882" s="228"/>
      <c r="E882" s="228"/>
      <c r="F882" s="228"/>
      <c r="G882" s="228"/>
      <c r="H882" s="228"/>
      <c r="I882" s="228"/>
      <c r="J882" s="228"/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  <c r="V882" s="228"/>
      <c r="W882" s="228"/>
      <c r="X882" s="228"/>
      <c r="Y882" s="228"/>
      <c r="Z882" s="228"/>
      <c r="AA882" s="228"/>
      <c r="AB882" s="228"/>
    </row>
    <row r="883" ht="12.75" customHeight="1">
      <c r="A883" s="228"/>
      <c r="B883" s="228"/>
      <c r="C883" s="228"/>
      <c r="D883" s="228"/>
      <c r="E883" s="228"/>
      <c r="F883" s="228"/>
      <c r="G883" s="228"/>
      <c r="H883" s="228"/>
      <c r="I883" s="228"/>
      <c r="J883" s="228"/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  <c r="V883" s="228"/>
      <c r="W883" s="228"/>
      <c r="X883" s="228"/>
      <c r="Y883" s="228"/>
      <c r="Z883" s="228"/>
      <c r="AA883" s="228"/>
      <c r="AB883" s="228"/>
    </row>
    <row r="884" ht="12.75" customHeight="1">
      <c r="A884" s="228"/>
      <c r="B884" s="228"/>
      <c r="C884" s="228"/>
      <c r="D884" s="228"/>
      <c r="E884" s="228"/>
      <c r="F884" s="228"/>
      <c r="G884" s="228"/>
      <c r="H884" s="228"/>
      <c r="I884" s="228"/>
      <c r="J884" s="228"/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  <c r="V884" s="228"/>
      <c r="W884" s="228"/>
      <c r="X884" s="228"/>
      <c r="Y884" s="228"/>
      <c r="Z884" s="228"/>
      <c r="AA884" s="228"/>
      <c r="AB884" s="228"/>
    </row>
    <row r="885" ht="12.75" customHeight="1">
      <c r="A885" s="228"/>
      <c r="B885" s="228"/>
      <c r="C885" s="228"/>
      <c r="D885" s="228"/>
      <c r="E885" s="228"/>
      <c r="F885" s="228"/>
      <c r="G885" s="228"/>
      <c r="H885" s="228"/>
      <c r="I885" s="228"/>
      <c r="J885" s="228"/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  <c r="V885" s="228"/>
      <c r="W885" s="228"/>
      <c r="X885" s="228"/>
      <c r="Y885" s="228"/>
      <c r="Z885" s="228"/>
      <c r="AA885" s="228"/>
      <c r="AB885" s="228"/>
    </row>
    <row r="886" ht="12.75" customHeight="1">
      <c r="A886" s="228"/>
      <c r="B886" s="228"/>
      <c r="C886" s="228"/>
      <c r="D886" s="228"/>
      <c r="E886" s="228"/>
      <c r="F886" s="228"/>
      <c r="G886" s="228"/>
      <c r="H886" s="228"/>
      <c r="I886" s="228"/>
      <c r="J886" s="228"/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  <c r="V886" s="228"/>
      <c r="W886" s="228"/>
      <c r="X886" s="228"/>
      <c r="Y886" s="228"/>
      <c r="Z886" s="228"/>
      <c r="AA886" s="228"/>
      <c r="AB886" s="228"/>
    </row>
    <row r="887" ht="12.75" customHeight="1">
      <c r="A887" s="228"/>
      <c r="B887" s="228"/>
      <c r="C887" s="228"/>
      <c r="D887" s="228"/>
      <c r="E887" s="228"/>
      <c r="F887" s="228"/>
      <c r="G887" s="228"/>
      <c r="H887" s="228"/>
      <c r="I887" s="228"/>
      <c r="J887" s="228"/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  <c r="V887" s="228"/>
      <c r="W887" s="228"/>
      <c r="X887" s="228"/>
      <c r="Y887" s="228"/>
      <c r="Z887" s="228"/>
      <c r="AA887" s="228"/>
      <c r="AB887" s="228"/>
    </row>
    <row r="888" ht="12.75" customHeight="1">
      <c r="A888" s="228"/>
      <c r="B888" s="228"/>
      <c r="C888" s="228"/>
      <c r="D888" s="228"/>
      <c r="E888" s="228"/>
      <c r="F888" s="228"/>
      <c r="G888" s="228"/>
      <c r="H888" s="228"/>
      <c r="I888" s="228"/>
      <c r="J888" s="228"/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  <c r="V888" s="228"/>
      <c r="W888" s="228"/>
      <c r="X888" s="228"/>
      <c r="Y888" s="228"/>
      <c r="Z888" s="228"/>
      <c r="AA888" s="228"/>
      <c r="AB888" s="228"/>
    </row>
    <row r="889" ht="12.75" customHeight="1">
      <c r="A889" s="228"/>
      <c r="B889" s="228"/>
      <c r="C889" s="228"/>
      <c r="D889" s="228"/>
      <c r="E889" s="228"/>
      <c r="F889" s="228"/>
      <c r="G889" s="228"/>
      <c r="H889" s="228"/>
      <c r="I889" s="228"/>
      <c r="J889" s="228"/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  <c r="V889" s="228"/>
      <c r="W889" s="228"/>
      <c r="X889" s="228"/>
      <c r="Y889" s="228"/>
      <c r="Z889" s="228"/>
      <c r="AA889" s="228"/>
      <c r="AB889" s="228"/>
    </row>
    <row r="890" ht="12.75" customHeight="1">
      <c r="A890" s="228"/>
      <c r="B890" s="228"/>
      <c r="C890" s="228"/>
      <c r="D890" s="228"/>
      <c r="E890" s="228"/>
      <c r="F890" s="228"/>
      <c r="G890" s="228"/>
      <c r="H890" s="228"/>
      <c r="I890" s="228"/>
      <c r="J890" s="228"/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  <c r="V890" s="228"/>
      <c r="W890" s="228"/>
      <c r="X890" s="228"/>
      <c r="Y890" s="228"/>
      <c r="Z890" s="228"/>
      <c r="AA890" s="228"/>
      <c r="AB890" s="228"/>
    </row>
    <row r="891" ht="12.75" customHeight="1">
      <c r="A891" s="228"/>
      <c r="B891" s="228"/>
      <c r="C891" s="228"/>
      <c r="D891" s="228"/>
      <c r="E891" s="228"/>
      <c r="F891" s="228"/>
      <c r="G891" s="228"/>
      <c r="H891" s="228"/>
      <c r="I891" s="228"/>
      <c r="J891" s="228"/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  <c r="V891" s="228"/>
      <c r="W891" s="228"/>
      <c r="X891" s="228"/>
      <c r="Y891" s="228"/>
      <c r="Z891" s="228"/>
      <c r="AA891" s="228"/>
      <c r="AB891" s="228"/>
    </row>
    <row r="892" ht="12.75" customHeight="1">
      <c r="A892" s="228"/>
      <c r="B892" s="228"/>
      <c r="C892" s="228"/>
      <c r="D892" s="228"/>
      <c r="E892" s="228"/>
      <c r="F892" s="228"/>
      <c r="G892" s="228"/>
      <c r="H892" s="228"/>
      <c r="I892" s="228"/>
      <c r="J892" s="228"/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  <c r="V892" s="228"/>
      <c r="W892" s="228"/>
      <c r="X892" s="228"/>
      <c r="Y892" s="228"/>
      <c r="Z892" s="228"/>
      <c r="AA892" s="228"/>
      <c r="AB892" s="228"/>
    </row>
    <row r="893" ht="12.75" customHeight="1">
      <c r="A893" s="228"/>
      <c r="B893" s="228"/>
      <c r="C893" s="228"/>
      <c r="D893" s="228"/>
      <c r="E893" s="228"/>
      <c r="F893" s="228"/>
      <c r="G893" s="228"/>
      <c r="H893" s="228"/>
      <c r="I893" s="228"/>
      <c r="J893" s="228"/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  <c r="V893" s="228"/>
      <c r="W893" s="228"/>
      <c r="X893" s="228"/>
      <c r="Y893" s="228"/>
      <c r="Z893" s="228"/>
      <c r="AA893" s="228"/>
      <c r="AB893" s="228"/>
    </row>
    <row r="894" ht="12.75" customHeight="1">
      <c r="A894" s="228"/>
      <c r="B894" s="228"/>
      <c r="C894" s="228"/>
      <c r="D894" s="228"/>
      <c r="E894" s="228"/>
      <c r="F894" s="228"/>
      <c r="G894" s="228"/>
      <c r="H894" s="228"/>
      <c r="I894" s="228"/>
      <c r="J894" s="228"/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  <c r="V894" s="228"/>
      <c r="W894" s="228"/>
      <c r="X894" s="228"/>
      <c r="Y894" s="228"/>
      <c r="Z894" s="228"/>
      <c r="AA894" s="228"/>
      <c r="AB894" s="228"/>
    </row>
    <row r="895" ht="12.75" customHeight="1">
      <c r="A895" s="228"/>
      <c r="B895" s="228"/>
      <c r="C895" s="228"/>
      <c r="D895" s="228"/>
      <c r="E895" s="228"/>
      <c r="F895" s="228"/>
      <c r="G895" s="228"/>
      <c r="H895" s="228"/>
      <c r="I895" s="228"/>
      <c r="J895" s="228"/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  <c r="V895" s="228"/>
      <c r="W895" s="228"/>
      <c r="X895" s="228"/>
      <c r="Y895" s="228"/>
      <c r="Z895" s="228"/>
      <c r="AA895" s="228"/>
      <c r="AB895" s="228"/>
    </row>
    <row r="896" ht="12.75" customHeight="1">
      <c r="A896" s="228"/>
      <c r="B896" s="228"/>
      <c r="C896" s="228"/>
      <c r="D896" s="228"/>
      <c r="E896" s="228"/>
      <c r="F896" s="228"/>
      <c r="G896" s="228"/>
      <c r="H896" s="228"/>
      <c r="I896" s="228"/>
      <c r="J896" s="228"/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  <c r="V896" s="228"/>
      <c r="W896" s="228"/>
      <c r="X896" s="228"/>
      <c r="Y896" s="228"/>
      <c r="Z896" s="228"/>
      <c r="AA896" s="228"/>
      <c r="AB896" s="228"/>
    </row>
    <row r="897" ht="12.75" customHeight="1">
      <c r="A897" s="228"/>
      <c r="B897" s="228"/>
      <c r="C897" s="228"/>
      <c r="D897" s="228"/>
      <c r="E897" s="228"/>
      <c r="F897" s="228"/>
      <c r="G897" s="228"/>
      <c r="H897" s="228"/>
      <c r="I897" s="228"/>
      <c r="J897" s="228"/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  <c r="V897" s="228"/>
      <c r="W897" s="228"/>
      <c r="X897" s="228"/>
      <c r="Y897" s="228"/>
      <c r="Z897" s="228"/>
      <c r="AA897" s="228"/>
      <c r="AB897" s="228"/>
    </row>
    <row r="898" ht="12.75" customHeight="1">
      <c r="A898" s="228"/>
      <c r="B898" s="228"/>
      <c r="C898" s="228"/>
      <c r="D898" s="228"/>
      <c r="E898" s="228"/>
      <c r="F898" s="228"/>
      <c r="G898" s="228"/>
      <c r="H898" s="228"/>
      <c r="I898" s="228"/>
      <c r="J898" s="228"/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  <c r="V898" s="228"/>
      <c r="W898" s="228"/>
      <c r="X898" s="228"/>
      <c r="Y898" s="228"/>
      <c r="Z898" s="228"/>
      <c r="AA898" s="228"/>
      <c r="AB898" s="228"/>
    </row>
  </sheetData>
  <mergeCells count="24">
    <mergeCell ref="A1:K1"/>
    <mergeCell ref="A2:K2"/>
    <mergeCell ref="A3:J3"/>
    <mergeCell ref="A4:F4"/>
    <mergeCell ref="G4:J4"/>
    <mergeCell ref="A5:F5"/>
    <mergeCell ref="G5:J5"/>
    <mergeCell ref="A6:F6"/>
    <mergeCell ref="G6:J6"/>
    <mergeCell ref="A7:F7"/>
    <mergeCell ref="G7:J7"/>
    <mergeCell ref="A8:F8"/>
    <mergeCell ref="G8:J8"/>
    <mergeCell ref="G9:J9"/>
    <mergeCell ref="A13:F13"/>
    <mergeCell ref="G13:J13"/>
    <mergeCell ref="A16:K16"/>
    <mergeCell ref="A9:F9"/>
    <mergeCell ref="A10:F10"/>
    <mergeCell ref="G10:J10"/>
    <mergeCell ref="A11:F11"/>
    <mergeCell ref="G11:J11"/>
    <mergeCell ref="A12:F12"/>
    <mergeCell ref="G12:J12"/>
  </mergeCells>
  <printOptions horizontalCentered="1"/>
  <pageMargins bottom="0.7480314960629921" footer="0.0" header="0.0" left="0.64" right="0.7086614173228347" top="0.94"/>
  <pageSetup fitToHeight="0" paperSize="9" orientation="landscape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3.0"/>
    <col customWidth="1" min="3" max="3" width="19.88"/>
    <col customWidth="1" min="4" max="4" width="20.75"/>
    <col customWidth="1" min="5" max="5" width="5.13"/>
    <col customWidth="1" min="6" max="6" width="5.63"/>
    <col customWidth="1" min="7" max="7" width="8.5"/>
    <col customWidth="1" min="8" max="8" width="7.25"/>
    <col customWidth="1" min="9" max="9" width="18.63"/>
    <col customWidth="1" min="10" max="10" width="14.25"/>
    <col customWidth="1" min="11" max="11" width="19.63"/>
    <col customWidth="1" min="12" max="28" width="9.0"/>
  </cols>
  <sheetData>
    <row r="1" ht="14.25" customHeight="1">
      <c r="A1" s="253" t="str">
        <f>"PEMBOBOTAN NILAI ASESMEN "&amp;'Matriks Asesmen'!F2</f>
        <v>PEMBOBOTAN NILAI ASESMEN CPMK E</v>
      </c>
      <c r="B1" s="72"/>
      <c r="C1" s="72"/>
      <c r="D1" s="72"/>
      <c r="E1" s="72"/>
      <c r="F1" s="72"/>
      <c r="G1" s="72"/>
      <c r="H1" s="72"/>
      <c r="I1" s="72"/>
      <c r="J1" s="72"/>
      <c r="K1" s="37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</row>
    <row r="2" ht="14.25" customHeight="1">
      <c r="A2" s="254" t="str">
        <f>"Isikan bobot nilai tiap Asesmen "&amp;M1&amp;". Jumlah total bobot nilai dari seluruh asesmen harus sama dengan bobot nilai "&amp;M1</f>
        <v>Isikan bobot nilai tiap Asesmen . Jumlah total bobot nilai dari seluruh asesmen harus sama dengan bobot nilai </v>
      </c>
      <c r="B2" s="72"/>
      <c r="C2" s="72"/>
      <c r="D2" s="72"/>
      <c r="E2" s="72"/>
      <c r="F2" s="72"/>
      <c r="G2" s="72"/>
      <c r="H2" s="72"/>
      <c r="I2" s="72"/>
      <c r="J2" s="72"/>
      <c r="K2" s="37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</row>
    <row r="3" ht="12.75" customHeight="1">
      <c r="A3" s="234" t="str">
        <f>"Bobot "&amp;'Matriks Asesmen'!F2&amp;" terhadap total jumlah seluruh CPMK:"</f>
        <v>Bobot CPMK E terhadap total jumlah seluruh CPMK:</v>
      </c>
      <c r="B3" s="72"/>
      <c r="C3" s="72"/>
      <c r="D3" s="72"/>
      <c r="E3" s="72"/>
      <c r="F3" s="72"/>
      <c r="G3" s="72"/>
      <c r="H3" s="72"/>
      <c r="I3" s="72"/>
      <c r="J3" s="37"/>
      <c r="K3" s="255">
        <f>SUM(K4:K8)</f>
        <v>0</v>
      </c>
      <c r="L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</row>
    <row r="4" ht="12.75" customHeight="1">
      <c r="A4" s="256" t="s">
        <v>206</v>
      </c>
      <c r="B4" s="84"/>
      <c r="C4" s="84"/>
      <c r="D4" s="84"/>
      <c r="E4" s="84"/>
      <c r="F4" s="85"/>
      <c r="G4" s="257" t="str">
        <f>'Matriks Asesmen'!A4</f>
        <v>UTS</v>
      </c>
      <c r="H4" s="84"/>
      <c r="I4" s="84"/>
      <c r="J4" s="85"/>
      <c r="K4" s="258" t="str">
        <f>'Matriks Asesmen'!F4</f>
        <v/>
      </c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</row>
    <row r="5" ht="12.75" customHeight="1">
      <c r="A5" s="234" t="s">
        <v>207</v>
      </c>
      <c r="B5" s="72"/>
      <c r="C5" s="72"/>
      <c r="D5" s="72"/>
      <c r="E5" s="72"/>
      <c r="F5" s="37"/>
      <c r="G5" s="232" t="str">
        <f>'Matriks Asesmen'!A5</f>
        <v>UAS</v>
      </c>
      <c r="H5" s="72"/>
      <c r="I5" s="72"/>
      <c r="J5" s="37"/>
      <c r="K5" s="255" t="str">
        <f>'Matriks Asesmen'!F5</f>
        <v/>
      </c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</row>
    <row r="6" ht="12.75" customHeight="1">
      <c r="A6" s="234" t="s">
        <v>208</v>
      </c>
      <c r="B6" s="72"/>
      <c r="C6" s="72"/>
      <c r="D6" s="72"/>
      <c r="E6" s="72"/>
      <c r="F6" s="37"/>
      <c r="G6" s="232" t="str">
        <f>'Matriks Asesmen'!A6</f>
        <v>Keaktifan</v>
      </c>
      <c r="H6" s="72"/>
      <c r="I6" s="72"/>
      <c r="J6" s="37"/>
      <c r="K6" s="255" t="str">
        <f>'Matriks Asesmen'!F6</f>
        <v/>
      </c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</row>
    <row r="7" ht="12.75" customHeight="1">
      <c r="A7" s="234" t="s">
        <v>209</v>
      </c>
      <c r="B7" s="72"/>
      <c r="C7" s="72"/>
      <c r="D7" s="72"/>
      <c r="E7" s="72"/>
      <c r="F7" s="37"/>
      <c r="G7" s="232" t="str">
        <f>'Matriks Asesmen'!A7</f>
        <v>Tugas 1</v>
      </c>
      <c r="H7" s="72"/>
      <c r="I7" s="72"/>
      <c r="J7" s="37"/>
      <c r="K7" s="255" t="str">
        <f>'Matriks Asesmen'!F7</f>
        <v/>
      </c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</row>
    <row r="8" ht="12.75" customHeight="1">
      <c r="A8" s="259" t="s">
        <v>210</v>
      </c>
      <c r="B8" s="76"/>
      <c r="C8" s="76"/>
      <c r="D8" s="76"/>
      <c r="E8" s="76"/>
      <c r="F8" s="77"/>
      <c r="G8" s="260" t="str">
        <f>'Matriks Asesmen'!A8</f>
        <v>Tugas 2</v>
      </c>
      <c r="H8" s="76"/>
      <c r="I8" s="76"/>
      <c r="J8" s="77"/>
      <c r="K8" s="261" t="str">
        <f>'Matriks Asesmen'!F8</f>
        <v/>
      </c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</row>
    <row r="9" ht="12.75" customHeight="1">
      <c r="A9" s="230" t="s">
        <v>211</v>
      </c>
      <c r="B9" s="72"/>
      <c r="C9" s="72"/>
      <c r="D9" s="72"/>
      <c r="E9" s="72"/>
      <c r="F9" s="37"/>
      <c r="G9" s="260" t="str">
        <f>'Matriks Asesmen'!A9</f>
        <v>Tugas 3</v>
      </c>
      <c r="H9" s="76"/>
      <c r="I9" s="76"/>
      <c r="J9" s="77"/>
      <c r="K9" s="261" t="str">
        <f>'Matriks Asesmen'!F9</f>
        <v/>
      </c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</row>
    <row r="10" ht="12.75" customHeight="1">
      <c r="A10" s="230" t="s">
        <v>212</v>
      </c>
      <c r="B10" s="72"/>
      <c r="C10" s="72"/>
      <c r="D10" s="72"/>
      <c r="E10" s="72"/>
      <c r="F10" s="37"/>
      <c r="G10" s="260" t="str">
        <f>'Matriks Asesmen'!A10</f>
        <v>Tugas 4</v>
      </c>
      <c r="H10" s="76"/>
      <c r="I10" s="76"/>
      <c r="J10" s="77"/>
      <c r="K10" s="261" t="str">
        <f>'Matriks Asesmen'!F10</f>
        <v/>
      </c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</row>
    <row r="11" ht="12.75" customHeight="1">
      <c r="A11" s="230" t="s">
        <v>213</v>
      </c>
      <c r="B11" s="72"/>
      <c r="C11" s="72"/>
      <c r="D11" s="72"/>
      <c r="E11" s="72"/>
      <c r="F11" s="37"/>
      <c r="G11" s="260" t="str">
        <f>'Matriks Asesmen'!A11</f>
        <v>(bentuk penilaian lainnya)</v>
      </c>
      <c r="H11" s="76"/>
      <c r="I11" s="76"/>
      <c r="J11" s="77"/>
      <c r="K11" s="261" t="str">
        <f>'Matriks Asesmen'!F11</f>
        <v/>
      </c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  <c r="AB11" s="228"/>
    </row>
    <row r="12" ht="12.75" customHeight="1">
      <c r="A12" s="233" t="s">
        <v>214</v>
      </c>
      <c r="B12" s="76"/>
      <c r="C12" s="76"/>
      <c r="D12" s="76"/>
      <c r="E12" s="76"/>
      <c r="F12" s="77"/>
      <c r="G12" s="260" t="str">
        <f>'Matriks Asesmen'!A12</f>
        <v>(bentuk penilaian lainnya)</v>
      </c>
      <c r="H12" s="76"/>
      <c r="I12" s="76"/>
      <c r="J12" s="77"/>
      <c r="K12" s="261" t="str">
        <f>'Matriks Asesmen'!F12</f>
        <v/>
      </c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</row>
    <row r="13" ht="12.75" customHeight="1">
      <c r="A13" s="234" t="s">
        <v>215</v>
      </c>
      <c r="B13" s="72"/>
      <c r="C13" s="72"/>
      <c r="D13" s="72"/>
      <c r="E13" s="72"/>
      <c r="F13" s="37"/>
      <c r="G13" s="232" t="str">
        <f>'Matriks Asesmen'!A13</f>
        <v>(bentuk penilaian lainnya)</v>
      </c>
      <c r="H13" s="72"/>
      <c r="I13" s="72"/>
      <c r="J13" s="37"/>
      <c r="K13" s="255" t="str">
        <f>'Matriks Asesmen'!F13</f>
        <v/>
      </c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</row>
    <row r="14" ht="12.75" customHeight="1">
      <c r="A14" s="262"/>
      <c r="B14" s="171"/>
      <c r="C14" s="171"/>
      <c r="D14" s="171"/>
      <c r="E14" s="171"/>
      <c r="F14" s="171"/>
      <c r="G14" s="263"/>
      <c r="H14" s="171"/>
      <c r="I14" s="171"/>
      <c r="J14" s="171"/>
      <c r="K14" s="264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</row>
    <row r="15" ht="12.75" customHeight="1">
      <c r="A15" s="265"/>
      <c r="B15" s="266"/>
      <c r="C15" s="266"/>
      <c r="D15" s="266"/>
      <c r="E15" s="266"/>
      <c r="F15" s="266"/>
      <c r="G15" s="266"/>
      <c r="H15" s="266"/>
      <c r="I15" s="266"/>
      <c r="J15" s="266"/>
      <c r="K15" s="267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</row>
    <row r="16" ht="20.25" customHeight="1">
      <c r="A16" s="268" t="str">
        <f>"ASESMEN CAPAIAN PEMBELAJARAN "&amp;'Matriks Asesmen'!F2</f>
        <v>ASESMEN CAPAIAN PEMBELAJARAN CPMK E</v>
      </c>
      <c r="B16" s="269"/>
      <c r="C16" s="269"/>
      <c r="D16" s="269"/>
      <c r="E16" s="269"/>
      <c r="F16" s="269"/>
      <c r="G16" s="269"/>
      <c r="H16" s="269"/>
      <c r="I16" s="269"/>
      <c r="J16" s="269"/>
      <c r="K16" s="270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</row>
    <row r="17" ht="12.75" customHeight="1">
      <c r="A17" s="236" t="s">
        <v>82</v>
      </c>
      <c r="B17" s="236" t="s">
        <v>83</v>
      </c>
      <c r="C17" s="236" t="s">
        <v>84</v>
      </c>
      <c r="D17" s="237" t="str">
        <f>'7.Rekap Nilai'!D10</f>
        <v>Jumlah Minimal Presensi</v>
      </c>
      <c r="E17" s="237" t="str">
        <f>'7.Rekap Nilai'!E10</f>
        <v>UTS</v>
      </c>
      <c r="F17" s="237" t="str">
        <f>'7.Rekap Nilai'!F10</f>
        <v>UAS</v>
      </c>
      <c r="G17" s="237" t="str">
        <f>'7.Rekap Nilai'!G10</f>
        <v>Keaktifan</v>
      </c>
      <c r="H17" s="237" t="str">
        <f>'7.Rekap Nilai'!H10</f>
        <v>Tugas 1</v>
      </c>
      <c r="I17" s="237" t="str">
        <f>'7.Rekap Nilai'!I10</f>
        <v>Tugas 2</v>
      </c>
      <c r="J17" s="238" t="s">
        <v>216</v>
      </c>
      <c r="K17" s="238" t="s">
        <v>217</v>
      </c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</row>
    <row r="18" ht="12.75" customHeight="1">
      <c r="A18" s="239">
        <v>1.0</v>
      </c>
      <c r="B18" s="240" t="str">
        <f>'Master Data'!B21</f>
        <v/>
      </c>
      <c r="C18" s="240" t="str">
        <f>'Master Data'!C21</f>
        <v/>
      </c>
      <c r="D18" s="242" t="str">
        <f>'7.Rekap Nilai'!D12</f>
        <v>TIDAK BISA UAS</v>
      </c>
      <c r="E18" s="242">
        <f>'7.Rekap Nilai'!E12</f>
        <v>48.3</v>
      </c>
      <c r="F18" s="242">
        <f>'7.Rekap Nilai'!F12</f>
        <v>70</v>
      </c>
      <c r="G18" s="242">
        <f>'7.Rekap Nilai'!G12</f>
        <v>40</v>
      </c>
      <c r="H18" s="242">
        <f>'7.Rekap Nilai'!H12</f>
        <v>75</v>
      </c>
      <c r="I18" s="242">
        <f>'7.Rekap Nilai'!I12</f>
        <v>85</v>
      </c>
      <c r="J18" s="242" t="str">
        <f t="shared" ref="J18:J49" si="1">(E18*$K$4+F18*$K$5+IF(D18="OK",G18*$K$7,0)+H18*$K$6+I18*$K$8)/$K$3</f>
        <v>#DIV/0!</v>
      </c>
      <c r="K18" s="244" t="str">
        <f t="shared" ref="K18:K49" si="2">IF(J18&gt;=55,"LULUS ","TIDAK LULUS ")</f>
        <v>#DIV/0!</v>
      </c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</row>
    <row r="19" ht="12.75" customHeight="1">
      <c r="A19" s="239">
        <v>2.0</v>
      </c>
      <c r="B19" s="240" t="str">
        <f>'Master Data'!B22</f>
        <v/>
      </c>
      <c r="C19" s="240" t="str">
        <f>'Master Data'!C22</f>
        <v/>
      </c>
      <c r="D19" s="242" t="str">
        <f>'7.Rekap Nilai'!D13</f>
        <v>OK</v>
      </c>
      <c r="E19" s="242">
        <f>'7.Rekap Nilai'!E13</f>
        <v>80</v>
      </c>
      <c r="F19" s="242">
        <f>'7.Rekap Nilai'!F13</f>
        <v>75</v>
      </c>
      <c r="G19" s="242">
        <f>'7.Rekap Nilai'!G13</f>
        <v>55</v>
      </c>
      <c r="H19" s="242">
        <f>'7.Rekap Nilai'!H13</f>
        <v>80</v>
      </c>
      <c r="I19" s="242">
        <f>'7.Rekap Nilai'!I13</f>
        <v>87</v>
      </c>
      <c r="J19" s="242" t="str">
        <f t="shared" si="1"/>
        <v>#DIV/0!</v>
      </c>
      <c r="K19" s="239" t="str">
        <f t="shared" si="2"/>
        <v>#DIV/0!</v>
      </c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</row>
    <row r="20" ht="12.75" customHeight="1">
      <c r="A20" s="239">
        <v>3.0</v>
      </c>
      <c r="B20" s="240" t="str">
        <f>'Master Data'!B23</f>
        <v/>
      </c>
      <c r="C20" s="240" t="str">
        <f>'Master Data'!C23</f>
        <v/>
      </c>
      <c r="D20" s="242" t="str">
        <f>'7.Rekap Nilai'!D14</f>
        <v>OK</v>
      </c>
      <c r="E20" s="242">
        <f>'7.Rekap Nilai'!E14</f>
        <v>56.3</v>
      </c>
      <c r="F20" s="242">
        <f>'7.Rekap Nilai'!F14</f>
        <v>46</v>
      </c>
      <c r="G20" s="242">
        <f>'7.Rekap Nilai'!G14</f>
        <v>47</v>
      </c>
      <c r="H20" s="242">
        <f>'7.Rekap Nilai'!H14</f>
        <v>80</v>
      </c>
      <c r="I20" s="242">
        <f>'7.Rekap Nilai'!I14</f>
        <v>85</v>
      </c>
      <c r="J20" s="242" t="str">
        <f t="shared" si="1"/>
        <v>#DIV/0!</v>
      </c>
      <c r="K20" s="244" t="str">
        <f t="shared" si="2"/>
        <v>#DIV/0!</v>
      </c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</row>
    <row r="21" ht="12.75" customHeight="1">
      <c r="A21" s="239">
        <v>4.0</v>
      </c>
      <c r="B21" s="240" t="str">
        <f>'Master Data'!B24</f>
        <v/>
      </c>
      <c r="C21" s="240" t="str">
        <f>'Master Data'!C24</f>
        <v/>
      </c>
      <c r="D21" s="242" t="str">
        <f>'7.Rekap Nilai'!D15</f>
        <v>OK</v>
      </c>
      <c r="E21" s="242">
        <f>'7.Rekap Nilai'!E15</f>
        <v>75</v>
      </c>
      <c r="F21" s="242">
        <f>'7.Rekap Nilai'!F15</f>
        <v>75</v>
      </c>
      <c r="G21" s="242">
        <f>'7.Rekap Nilai'!G15</f>
        <v>60</v>
      </c>
      <c r="H21" s="242">
        <f>'7.Rekap Nilai'!H15</f>
        <v>80</v>
      </c>
      <c r="I21" s="242">
        <f>'7.Rekap Nilai'!I15</f>
        <v>85</v>
      </c>
      <c r="J21" s="242" t="str">
        <f t="shared" si="1"/>
        <v>#DIV/0!</v>
      </c>
      <c r="K21" s="239" t="str">
        <f t="shared" si="2"/>
        <v>#DIV/0!</v>
      </c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</row>
    <row r="22" ht="12.75" customHeight="1">
      <c r="A22" s="239">
        <v>5.0</v>
      </c>
      <c r="B22" s="240" t="str">
        <f>'Master Data'!B25</f>
        <v/>
      </c>
      <c r="C22" s="240" t="str">
        <f>'Master Data'!C25</f>
        <v/>
      </c>
      <c r="D22" s="242" t="str">
        <f>'7.Rekap Nilai'!D16</f>
        <v>OK</v>
      </c>
      <c r="E22" s="242">
        <f>'7.Rekap Nilai'!E16</f>
        <v>82.6</v>
      </c>
      <c r="F22" s="242">
        <f>'7.Rekap Nilai'!F16</f>
        <v>80</v>
      </c>
      <c r="G22" s="242">
        <f>'7.Rekap Nilai'!G16</f>
        <v>52</v>
      </c>
      <c r="H22" s="242">
        <f>'7.Rekap Nilai'!H16</f>
        <v>80</v>
      </c>
      <c r="I22" s="242">
        <f>'7.Rekap Nilai'!I16</f>
        <v>90</v>
      </c>
      <c r="J22" s="242" t="str">
        <f t="shared" si="1"/>
        <v>#DIV/0!</v>
      </c>
      <c r="K22" s="239" t="str">
        <f t="shared" si="2"/>
        <v>#DIV/0!</v>
      </c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</row>
    <row r="23" ht="12.75" customHeight="1">
      <c r="A23" s="239">
        <v>6.0</v>
      </c>
      <c r="B23" s="240" t="str">
        <f>'Master Data'!B26</f>
        <v/>
      </c>
      <c r="C23" s="240" t="str">
        <f>'Master Data'!C26</f>
        <v/>
      </c>
      <c r="D23" s="242" t="str">
        <f>'7.Rekap Nilai'!D17</f>
        <v>OK</v>
      </c>
      <c r="E23" s="242">
        <f>'7.Rekap Nilai'!E17</f>
        <v>75</v>
      </c>
      <c r="F23" s="242">
        <f>'7.Rekap Nilai'!F17</f>
        <v>75</v>
      </c>
      <c r="G23" s="242">
        <f>'7.Rekap Nilai'!G17</f>
        <v>65</v>
      </c>
      <c r="H23" s="242">
        <f>'7.Rekap Nilai'!H17</f>
        <v>80</v>
      </c>
      <c r="I23" s="242">
        <f>'7.Rekap Nilai'!I17</f>
        <v>85</v>
      </c>
      <c r="J23" s="242" t="str">
        <f t="shared" si="1"/>
        <v>#DIV/0!</v>
      </c>
      <c r="K23" s="239" t="str">
        <f t="shared" si="2"/>
        <v>#DIV/0!</v>
      </c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</row>
    <row r="24" ht="12.75" customHeight="1">
      <c r="A24" s="239">
        <v>7.0</v>
      </c>
      <c r="B24" s="240" t="str">
        <f>'Master Data'!B27</f>
        <v/>
      </c>
      <c r="C24" s="240" t="str">
        <f>'Master Data'!C27</f>
        <v/>
      </c>
      <c r="D24" s="242" t="str">
        <f>'7.Rekap Nilai'!D18</f>
        <v>OK</v>
      </c>
      <c r="E24" s="242">
        <f>'7.Rekap Nilai'!E18</f>
        <v>56.6</v>
      </c>
      <c r="F24" s="242">
        <f>'7.Rekap Nilai'!F18</f>
        <v>80</v>
      </c>
      <c r="G24" s="242">
        <f>'7.Rekap Nilai'!G18</f>
        <v>55</v>
      </c>
      <c r="H24" s="242">
        <f>'7.Rekap Nilai'!H18</f>
        <v>80</v>
      </c>
      <c r="I24" s="242">
        <f>'7.Rekap Nilai'!I18</f>
        <v>87</v>
      </c>
      <c r="J24" s="242" t="str">
        <f t="shared" si="1"/>
        <v>#DIV/0!</v>
      </c>
      <c r="K24" s="239" t="str">
        <f t="shared" si="2"/>
        <v>#DIV/0!</v>
      </c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</row>
    <row r="25" ht="12.75" customHeight="1">
      <c r="A25" s="239">
        <v>8.0</v>
      </c>
      <c r="B25" s="240" t="str">
        <f>'Master Data'!B28</f>
        <v/>
      </c>
      <c r="C25" s="240" t="str">
        <f>'Master Data'!C28</f>
        <v/>
      </c>
      <c r="D25" s="242" t="str">
        <f>'7.Rekap Nilai'!D19</f>
        <v>OK</v>
      </c>
      <c r="E25" s="242">
        <f>'7.Rekap Nilai'!E19</f>
        <v>83.3</v>
      </c>
      <c r="F25" s="242">
        <f>'7.Rekap Nilai'!F19</f>
        <v>75</v>
      </c>
      <c r="G25" s="242">
        <f>'7.Rekap Nilai'!G19</f>
        <v>40</v>
      </c>
      <c r="H25" s="242">
        <f>'7.Rekap Nilai'!H19</f>
        <v>80</v>
      </c>
      <c r="I25" s="242">
        <f>'7.Rekap Nilai'!I19</f>
        <v>85</v>
      </c>
      <c r="J25" s="242" t="str">
        <f t="shared" si="1"/>
        <v>#DIV/0!</v>
      </c>
      <c r="K25" s="239" t="str">
        <f t="shared" si="2"/>
        <v>#DIV/0!</v>
      </c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</row>
    <row r="26" ht="12.75" customHeight="1">
      <c r="A26" s="239">
        <v>9.0</v>
      </c>
      <c r="B26" s="240" t="str">
        <f>'Master Data'!B29</f>
        <v/>
      </c>
      <c r="C26" s="240" t="str">
        <f>'Master Data'!C29</f>
        <v/>
      </c>
      <c r="D26" s="242" t="str">
        <f>'7.Rekap Nilai'!D20</f>
        <v>OK</v>
      </c>
      <c r="E26" s="242">
        <f>'7.Rekap Nilai'!E20</f>
        <v>75</v>
      </c>
      <c r="F26" s="242">
        <f>'7.Rekap Nilai'!F20</f>
        <v>57</v>
      </c>
      <c r="G26" s="242">
        <f>'7.Rekap Nilai'!G20</f>
        <v>75</v>
      </c>
      <c r="H26" s="242">
        <f>'7.Rekap Nilai'!H20</f>
        <v>80</v>
      </c>
      <c r="I26" s="242">
        <f>'7.Rekap Nilai'!I20</f>
        <v>85</v>
      </c>
      <c r="J26" s="242" t="str">
        <f t="shared" si="1"/>
        <v>#DIV/0!</v>
      </c>
      <c r="K26" s="239" t="str">
        <f t="shared" si="2"/>
        <v>#DIV/0!</v>
      </c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</row>
    <row r="27" ht="12.75" customHeight="1">
      <c r="A27" s="239">
        <v>10.0</v>
      </c>
      <c r="B27" s="240" t="str">
        <f>'Master Data'!B30</f>
        <v/>
      </c>
      <c r="C27" s="240" t="str">
        <f>'Master Data'!C30</f>
        <v/>
      </c>
      <c r="D27" s="242" t="str">
        <f>'7.Rekap Nilai'!D21</f>
        <v>OK</v>
      </c>
      <c r="E27" s="242">
        <f>'7.Rekap Nilai'!E21</f>
        <v>80</v>
      </c>
      <c r="F27" s="242">
        <f>'7.Rekap Nilai'!F21</f>
        <v>70</v>
      </c>
      <c r="G27" s="242">
        <f>'7.Rekap Nilai'!G21</f>
        <v>58</v>
      </c>
      <c r="H27" s="242">
        <f>'7.Rekap Nilai'!H21</f>
        <v>80</v>
      </c>
      <c r="I27" s="242">
        <f>'7.Rekap Nilai'!I21</f>
        <v>87</v>
      </c>
      <c r="J27" s="242" t="str">
        <f t="shared" si="1"/>
        <v>#DIV/0!</v>
      </c>
      <c r="K27" s="239" t="str">
        <f t="shared" si="2"/>
        <v>#DIV/0!</v>
      </c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</row>
    <row r="28" ht="14.25" customHeight="1">
      <c r="A28" s="239">
        <v>11.0</v>
      </c>
      <c r="B28" s="240" t="str">
        <f>'Master Data'!B31</f>
        <v/>
      </c>
      <c r="C28" s="240" t="str">
        <f>'Master Data'!C31</f>
        <v/>
      </c>
      <c r="D28" s="242" t="str">
        <f>'7.Rekap Nilai'!D22</f>
        <v>OK</v>
      </c>
      <c r="E28" s="242">
        <f>'7.Rekap Nilai'!E22</f>
        <v>83.3</v>
      </c>
      <c r="F28" s="242">
        <f>'7.Rekap Nilai'!F22</f>
        <v>80</v>
      </c>
      <c r="G28" s="242">
        <f>'7.Rekap Nilai'!G22</f>
        <v>95</v>
      </c>
      <c r="H28" s="242">
        <f>'7.Rekap Nilai'!H22</f>
        <v>80</v>
      </c>
      <c r="I28" s="242">
        <f>'7.Rekap Nilai'!I22</f>
        <v>90</v>
      </c>
      <c r="J28" s="242" t="str">
        <f t="shared" si="1"/>
        <v>#DIV/0!</v>
      </c>
      <c r="K28" s="239" t="str">
        <f t="shared" si="2"/>
        <v>#DIV/0!</v>
      </c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</row>
    <row r="29" ht="12.75" customHeight="1">
      <c r="A29" s="239">
        <v>12.0</v>
      </c>
      <c r="B29" s="240" t="str">
        <f>'Master Data'!B32</f>
        <v/>
      </c>
      <c r="C29" s="240" t="str">
        <f>'Master Data'!C32</f>
        <v/>
      </c>
      <c r="D29" s="242" t="str">
        <f>'7.Rekap Nilai'!D23</f>
        <v>OK</v>
      </c>
      <c r="E29" s="242">
        <f>'7.Rekap Nilai'!E23</f>
        <v>80</v>
      </c>
      <c r="F29" s="242">
        <f>'7.Rekap Nilai'!F23</f>
        <v>75</v>
      </c>
      <c r="G29" s="242">
        <f>'7.Rekap Nilai'!G23</f>
        <v>30</v>
      </c>
      <c r="H29" s="242">
        <f>'7.Rekap Nilai'!H23</f>
        <v>80</v>
      </c>
      <c r="I29" s="242">
        <f>'7.Rekap Nilai'!I23</f>
        <v>85</v>
      </c>
      <c r="J29" s="242" t="str">
        <f t="shared" si="1"/>
        <v>#DIV/0!</v>
      </c>
      <c r="K29" s="239" t="str">
        <f t="shared" si="2"/>
        <v>#DIV/0!</v>
      </c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</row>
    <row r="30" ht="12.75" customHeight="1">
      <c r="A30" s="239">
        <v>13.0</v>
      </c>
      <c r="B30" s="240" t="str">
        <f>'Master Data'!B33</f>
        <v/>
      </c>
      <c r="C30" s="240" t="str">
        <f>'Master Data'!C33</f>
        <v/>
      </c>
      <c r="D30" s="242" t="str">
        <f>'7.Rekap Nilai'!D24</f>
        <v>OK</v>
      </c>
      <c r="E30" s="242">
        <f>'7.Rekap Nilai'!E24</f>
        <v>58.3</v>
      </c>
      <c r="F30" s="242">
        <f>'7.Rekap Nilai'!F24</f>
        <v>80</v>
      </c>
      <c r="G30" s="242">
        <f>'7.Rekap Nilai'!G24</f>
        <v>63</v>
      </c>
      <c r="H30" s="242">
        <f>'7.Rekap Nilai'!H24</f>
        <v>80</v>
      </c>
      <c r="I30" s="242">
        <f>'7.Rekap Nilai'!I24</f>
        <v>87</v>
      </c>
      <c r="J30" s="242" t="str">
        <f t="shared" si="1"/>
        <v>#DIV/0!</v>
      </c>
      <c r="K30" s="239" t="str">
        <f t="shared" si="2"/>
        <v>#DIV/0!</v>
      </c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</row>
    <row r="31" ht="12.75" customHeight="1">
      <c r="A31" s="239">
        <v>14.0</v>
      </c>
      <c r="B31" s="240" t="str">
        <f>'Master Data'!B34</f>
        <v/>
      </c>
      <c r="C31" s="240" t="str">
        <f>'Master Data'!C34</f>
        <v/>
      </c>
      <c r="D31" s="242" t="str">
        <f>'7.Rekap Nilai'!D25</f>
        <v>OK</v>
      </c>
      <c r="E31" s="242">
        <f>'7.Rekap Nilai'!E25</f>
        <v>81.6</v>
      </c>
      <c r="F31" s="242">
        <f>'7.Rekap Nilai'!F25</f>
        <v>80</v>
      </c>
      <c r="G31" s="242">
        <f>'7.Rekap Nilai'!G25</f>
        <v>40</v>
      </c>
      <c r="H31" s="242">
        <f>'7.Rekap Nilai'!H25</f>
        <v>80</v>
      </c>
      <c r="I31" s="242">
        <f>'7.Rekap Nilai'!I25</f>
        <v>85</v>
      </c>
      <c r="J31" s="242" t="str">
        <f t="shared" si="1"/>
        <v>#DIV/0!</v>
      </c>
      <c r="K31" s="239" t="str">
        <f t="shared" si="2"/>
        <v>#DIV/0!</v>
      </c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</row>
    <row r="32" ht="12.75" customHeight="1">
      <c r="A32" s="239">
        <v>15.0</v>
      </c>
      <c r="B32" s="240" t="str">
        <f>'Master Data'!B35</f>
        <v/>
      </c>
      <c r="C32" s="240" t="str">
        <f>'Master Data'!C35</f>
        <v/>
      </c>
      <c r="D32" s="242" t="str">
        <f>'7.Rekap Nilai'!D26</f>
        <v>OK</v>
      </c>
      <c r="E32" s="242">
        <f>'7.Rekap Nilai'!E26</f>
        <v>81.6</v>
      </c>
      <c r="F32" s="242">
        <f>'7.Rekap Nilai'!F26</f>
        <v>75</v>
      </c>
      <c r="G32" s="242">
        <f>'7.Rekap Nilai'!G26</f>
        <v>45</v>
      </c>
      <c r="H32" s="242">
        <f>'7.Rekap Nilai'!H26</f>
        <v>80</v>
      </c>
      <c r="I32" s="242">
        <f>'7.Rekap Nilai'!I26</f>
        <v>85</v>
      </c>
      <c r="J32" s="242" t="str">
        <f t="shared" si="1"/>
        <v>#DIV/0!</v>
      </c>
      <c r="K32" s="239" t="str">
        <f t="shared" si="2"/>
        <v>#DIV/0!</v>
      </c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</row>
    <row r="33" ht="12.75" customHeight="1">
      <c r="A33" s="239">
        <v>16.0</v>
      </c>
      <c r="B33" s="240" t="str">
        <f>'Master Data'!B36</f>
        <v/>
      </c>
      <c r="C33" s="240" t="str">
        <f>'Master Data'!C36</f>
        <v/>
      </c>
      <c r="D33" s="242" t="str">
        <f>'7.Rekap Nilai'!D27</f>
        <v>OK</v>
      </c>
      <c r="E33" s="242">
        <f>'7.Rekap Nilai'!E27</f>
        <v>76.6</v>
      </c>
      <c r="F33" s="242">
        <f>'7.Rekap Nilai'!F27</f>
        <v>75</v>
      </c>
      <c r="G33" s="242">
        <f>'7.Rekap Nilai'!G27</f>
        <v>45</v>
      </c>
      <c r="H33" s="242">
        <f>'7.Rekap Nilai'!H27</f>
        <v>80</v>
      </c>
      <c r="I33" s="242">
        <f>'7.Rekap Nilai'!I27</f>
        <v>85</v>
      </c>
      <c r="J33" s="242" t="str">
        <f t="shared" si="1"/>
        <v>#DIV/0!</v>
      </c>
      <c r="K33" s="239" t="str">
        <f t="shared" si="2"/>
        <v>#DIV/0!</v>
      </c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</row>
    <row r="34" ht="12.75" customHeight="1">
      <c r="A34" s="239">
        <v>17.0</v>
      </c>
      <c r="B34" s="240" t="str">
        <f>'Master Data'!B37</f>
        <v/>
      </c>
      <c r="C34" s="240" t="str">
        <f>'Master Data'!C37</f>
        <v/>
      </c>
      <c r="D34" s="242" t="str">
        <f>'7.Rekap Nilai'!D28</f>
        <v>OK</v>
      </c>
      <c r="E34" s="242">
        <f>'7.Rekap Nilai'!E28</f>
        <v>83</v>
      </c>
      <c r="F34" s="242">
        <f>'7.Rekap Nilai'!F28</f>
        <v>75</v>
      </c>
      <c r="G34" s="242">
        <f>'7.Rekap Nilai'!G28</f>
        <v>50</v>
      </c>
      <c r="H34" s="242">
        <f>'7.Rekap Nilai'!H28</f>
        <v>80</v>
      </c>
      <c r="I34" s="242">
        <f>'7.Rekap Nilai'!I28</f>
        <v>90</v>
      </c>
      <c r="J34" s="242" t="str">
        <f t="shared" si="1"/>
        <v>#DIV/0!</v>
      </c>
      <c r="K34" s="239" t="str">
        <f t="shared" si="2"/>
        <v>#DIV/0!</v>
      </c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</row>
    <row r="35" ht="12.75" customHeight="1">
      <c r="A35" s="239">
        <v>18.0</v>
      </c>
      <c r="B35" s="240" t="str">
        <f>'Master Data'!B38</f>
        <v/>
      </c>
      <c r="C35" s="240" t="str">
        <f>'Master Data'!C38</f>
        <v/>
      </c>
      <c r="D35" s="242" t="str">
        <f>'7.Rekap Nilai'!D29</f>
        <v>OK</v>
      </c>
      <c r="E35" s="242">
        <f>'7.Rekap Nilai'!E29</f>
        <v>80</v>
      </c>
      <c r="F35" s="242">
        <f>'7.Rekap Nilai'!F29</f>
        <v>80</v>
      </c>
      <c r="G35" s="242">
        <f>'7.Rekap Nilai'!G29</f>
        <v>58</v>
      </c>
      <c r="H35" s="242">
        <f>'7.Rekap Nilai'!H29</f>
        <v>80</v>
      </c>
      <c r="I35" s="242">
        <f>'7.Rekap Nilai'!I29</f>
        <v>90</v>
      </c>
      <c r="J35" s="242" t="str">
        <f t="shared" si="1"/>
        <v>#DIV/0!</v>
      </c>
      <c r="K35" s="239" t="str">
        <f t="shared" si="2"/>
        <v>#DIV/0!</v>
      </c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</row>
    <row r="36" ht="12.75" customHeight="1">
      <c r="A36" s="239">
        <v>19.0</v>
      </c>
      <c r="B36" s="240" t="str">
        <f>'Master Data'!B39</f>
        <v/>
      </c>
      <c r="C36" s="240" t="str">
        <f>'Master Data'!C39</f>
        <v/>
      </c>
      <c r="D36" s="242" t="str">
        <f>'7.Rekap Nilai'!D30</f>
        <v>OK</v>
      </c>
      <c r="E36" s="242">
        <f>'7.Rekap Nilai'!E30</f>
        <v>81.7</v>
      </c>
      <c r="F36" s="242">
        <f>'7.Rekap Nilai'!F30</f>
        <v>90</v>
      </c>
      <c r="G36" s="242">
        <f>'7.Rekap Nilai'!G30</f>
        <v>75</v>
      </c>
      <c r="H36" s="242">
        <f>'7.Rekap Nilai'!H30</f>
        <v>80</v>
      </c>
      <c r="I36" s="242">
        <f>'7.Rekap Nilai'!I30</f>
        <v>90</v>
      </c>
      <c r="J36" s="242" t="str">
        <f t="shared" si="1"/>
        <v>#DIV/0!</v>
      </c>
      <c r="K36" s="239" t="str">
        <f t="shared" si="2"/>
        <v>#DIV/0!</v>
      </c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</row>
    <row r="37" ht="12.75" customHeight="1">
      <c r="A37" s="239">
        <v>20.0</v>
      </c>
      <c r="B37" s="240" t="str">
        <f>'Master Data'!B40</f>
        <v/>
      </c>
      <c r="C37" s="240" t="str">
        <f>'Master Data'!C40</f>
        <v/>
      </c>
      <c r="D37" s="242" t="str">
        <f>'7.Rekap Nilai'!D31</f>
        <v>TIDAK BISA UAS</v>
      </c>
      <c r="E37" s="242">
        <f>'7.Rekap Nilai'!E31</f>
        <v>0</v>
      </c>
      <c r="F37" s="242">
        <f>'7.Rekap Nilai'!F31</f>
        <v>0</v>
      </c>
      <c r="G37" s="242">
        <f>'7.Rekap Nilai'!G31</f>
        <v>0</v>
      </c>
      <c r="H37" s="242">
        <f>'7.Rekap Nilai'!H31</f>
        <v>0</v>
      </c>
      <c r="I37" s="242">
        <f>'7.Rekap Nilai'!I31</f>
        <v>0</v>
      </c>
      <c r="J37" s="242" t="str">
        <f t="shared" si="1"/>
        <v>#DIV/0!</v>
      </c>
      <c r="K37" s="244" t="str">
        <f t="shared" si="2"/>
        <v>#DIV/0!</v>
      </c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</row>
    <row r="38" ht="12.75" customHeight="1">
      <c r="A38" s="239">
        <v>21.0</v>
      </c>
      <c r="B38" s="240" t="str">
        <f>'Master Data'!B41</f>
        <v/>
      </c>
      <c r="C38" s="240" t="str">
        <f>'Master Data'!C41</f>
        <v/>
      </c>
      <c r="D38" s="242" t="str">
        <f>'7.Rekap Nilai'!D32</f>
        <v>OK</v>
      </c>
      <c r="E38" s="242">
        <f>'7.Rekap Nilai'!E32</f>
        <v>76.6</v>
      </c>
      <c r="F38" s="242">
        <f>'7.Rekap Nilai'!F32</f>
        <v>80</v>
      </c>
      <c r="G38" s="242">
        <f>'7.Rekap Nilai'!G32</f>
        <v>70</v>
      </c>
      <c r="H38" s="242">
        <f>'7.Rekap Nilai'!H32</f>
        <v>80</v>
      </c>
      <c r="I38" s="242">
        <f>'7.Rekap Nilai'!I32</f>
        <v>85</v>
      </c>
      <c r="J38" s="242" t="str">
        <f t="shared" si="1"/>
        <v>#DIV/0!</v>
      </c>
      <c r="K38" s="239" t="str">
        <f t="shared" si="2"/>
        <v>#DIV/0!</v>
      </c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</row>
    <row r="39" ht="12.75" customHeight="1">
      <c r="A39" s="239">
        <v>22.0</v>
      </c>
      <c r="B39" s="240" t="str">
        <f>'Master Data'!B42</f>
        <v/>
      </c>
      <c r="C39" s="240" t="str">
        <f>'Master Data'!C42</f>
        <v/>
      </c>
      <c r="D39" s="242" t="str">
        <f>'7.Rekap Nilai'!D33</f>
        <v>OK</v>
      </c>
      <c r="E39" s="242">
        <f>'7.Rekap Nilai'!E33</f>
        <v>80</v>
      </c>
      <c r="F39" s="242">
        <f>'7.Rekap Nilai'!F33</f>
        <v>70</v>
      </c>
      <c r="G39" s="242">
        <f>'7.Rekap Nilai'!G33</f>
        <v>30</v>
      </c>
      <c r="H39" s="242">
        <f>'7.Rekap Nilai'!H33</f>
        <v>80</v>
      </c>
      <c r="I39" s="242">
        <f>'7.Rekap Nilai'!I33</f>
        <v>87</v>
      </c>
      <c r="J39" s="242" t="str">
        <f t="shared" si="1"/>
        <v>#DIV/0!</v>
      </c>
      <c r="K39" s="239" t="str">
        <f t="shared" si="2"/>
        <v>#DIV/0!</v>
      </c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</row>
    <row r="40" ht="12.75" customHeight="1">
      <c r="A40" s="239">
        <v>23.0</v>
      </c>
      <c r="B40" s="240" t="str">
        <f>'Master Data'!B43</f>
        <v/>
      </c>
      <c r="C40" s="240" t="str">
        <f>'Master Data'!C43</f>
        <v/>
      </c>
      <c r="D40" s="242" t="str">
        <f>'7.Rekap Nilai'!D34</f>
        <v>OK</v>
      </c>
      <c r="E40" s="242">
        <f>'7.Rekap Nilai'!E34</f>
        <v>88.7</v>
      </c>
      <c r="F40" s="242">
        <f>'7.Rekap Nilai'!F34</f>
        <v>80</v>
      </c>
      <c r="G40" s="242">
        <f>'7.Rekap Nilai'!G34</f>
        <v>58</v>
      </c>
      <c r="H40" s="242">
        <f>'7.Rekap Nilai'!H34</f>
        <v>80</v>
      </c>
      <c r="I40" s="242">
        <f>'7.Rekap Nilai'!I34</f>
        <v>85</v>
      </c>
      <c r="J40" s="242" t="str">
        <f t="shared" si="1"/>
        <v>#DIV/0!</v>
      </c>
      <c r="K40" s="239" t="str">
        <f t="shared" si="2"/>
        <v>#DIV/0!</v>
      </c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</row>
    <row r="41" ht="12.75" customHeight="1">
      <c r="A41" s="239">
        <v>24.0</v>
      </c>
      <c r="B41" s="240" t="str">
        <f>'Master Data'!B44</f>
        <v/>
      </c>
      <c r="C41" s="240" t="str">
        <f>'Master Data'!C44</f>
        <v/>
      </c>
      <c r="D41" s="242" t="str">
        <f>'7.Rekap Nilai'!D35</f>
        <v>OK</v>
      </c>
      <c r="E41" s="242">
        <f>'7.Rekap Nilai'!E35</f>
        <v>78.3</v>
      </c>
      <c r="F41" s="242">
        <f>'7.Rekap Nilai'!F35</f>
        <v>80</v>
      </c>
      <c r="G41" s="242">
        <f>'7.Rekap Nilai'!G35</f>
        <v>40</v>
      </c>
      <c r="H41" s="242">
        <f>'7.Rekap Nilai'!H35</f>
        <v>80</v>
      </c>
      <c r="I41" s="242">
        <f>'7.Rekap Nilai'!I35</f>
        <v>90</v>
      </c>
      <c r="J41" s="242" t="str">
        <f t="shared" si="1"/>
        <v>#DIV/0!</v>
      </c>
      <c r="K41" s="239" t="str">
        <f t="shared" si="2"/>
        <v>#DIV/0!</v>
      </c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</row>
    <row r="42" ht="12.75" customHeight="1">
      <c r="A42" s="239">
        <v>25.0</v>
      </c>
      <c r="B42" s="240" t="str">
        <f>'Master Data'!B45</f>
        <v/>
      </c>
      <c r="C42" s="240" t="str">
        <f>'Master Data'!C45</f>
        <v/>
      </c>
      <c r="D42" s="242" t="str">
        <f>'7.Rekap Nilai'!D36</f>
        <v>OK</v>
      </c>
      <c r="E42" s="242">
        <f>'7.Rekap Nilai'!E36</f>
        <v>78.3</v>
      </c>
      <c r="F42" s="242">
        <f>'7.Rekap Nilai'!F36</f>
        <v>63</v>
      </c>
      <c r="G42" s="242">
        <f>'7.Rekap Nilai'!G36</f>
        <v>40</v>
      </c>
      <c r="H42" s="242">
        <f>'7.Rekap Nilai'!H36</f>
        <v>80</v>
      </c>
      <c r="I42" s="242">
        <f>'7.Rekap Nilai'!I36</f>
        <v>85</v>
      </c>
      <c r="J42" s="242" t="str">
        <f t="shared" si="1"/>
        <v>#DIV/0!</v>
      </c>
      <c r="K42" s="239" t="str">
        <f t="shared" si="2"/>
        <v>#DIV/0!</v>
      </c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</row>
    <row r="43" ht="12.75" customHeight="1">
      <c r="A43" s="239">
        <v>26.0</v>
      </c>
      <c r="B43" s="240" t="str">
        <f>'Master Data'!B46</f>
        <v/>
      </c>
      <c r="C43" s="240" t="str">
        <f>'Master Data'!C46</f>
        <v/>
      </c>
      <c r="D43" s="242" t="str">
        <f>'7.Rekap Nilai'!D37</f>
        <v>OK</v>
      </c>
      <c r="E43" s="242">
        <f>'7.Rekap Nilai'!E37</f>
        <v>85</v>
      </c>
      <c r="F43" s="242">
        <f>'7.Rekap Nilai'!F37</f>
        <v>80</v>
      </c>
      <c r="G43" s="242">
        <f>'7.Rekap Nilai'!G37</f>
        <v>75</v>
      </c>
      <c r="H43" s="242">
        <f>'7.Rekap Nilai'!H37</f>
        <v>80</v>
      </c>
      <c r="I43" s="242">
        <f>'7.Rekap Nilai'!I37</f>
        <v>90</v>
      </c>
      <c r="J43" s="242" t="str">
        <f t="shared" si="1"/>
        <v>#DIV/0!</v>
      </c>
      <c r="K43" s="239" t="str">
        <f t="shared" si="2"/>
        <v>#DIV/0!</v>
      </c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</row>
    <row r="44" ht="12.75" customHeight="1">
      <c r="A44" s="239">
        <v>27.0</v>
      </c>
      <c r="B44" s="240" t="str">
        <f>'Master Data'!B47</f>
        <v/>
      </c>
      <c r="C44" s="240" t="str">
        <f>'Master Data'!C47</f>
        <v/>
      </c>
      <c r="D44" s="242" t="str">
        <f>'7.Rekap Nilai'!D38</f>
        <v>OK</v>
      </c>
      <c r="E44" s="242">
        <f>'7.Rekap Nilai'!E38</f>
        <v>78.3</v>
      </c>
      <c r="F44" s="242">
        <f>'7.Rekap Nilai'!F38</f>
        <v>70</v>
      </c>
      <c r="G44" s="242">
        <f>'7.Rekap Nilai'!G38</f>
        <v>70</v>
      </c>
      <c r="H44" s="242">
        <f>'7.Rekap Nilai'!H38</f>
        <v>80</v>
      </c>
      <c r="I44" s="242">
        <f>'7.Rekap Nilai'!I38</f>
        <v>85</v>
      </c>
      <c r="J44" s="242" t="str">
        <f t="shared" si="1"/>
        <v>#DIV/0!</v>
      </c>
      <c r="K44" s="239" t="str">
        <f t="shared" si="2"/>
        <v>#DIV/0!</v>
      </c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</row>
    <row r="45" ht="12.75" customHeight="1">
      <c r="A45" s="239">
        <v>28.0</v>
      </c>
      <c r="B45" s="240" t="str">
        <f>'Master Data'!B48</f>
        <v/>
      </c>
      <c r="C45" s="240" t="str">
        <f>'Master Data'!C48</f>
        <v/>
      </c>
      <c r="D45" s="242" t="str">
        <f>'7.Rekap Nilai'!D39</f>
        <v>OK</v>
      </c>
      <c r="E45" s="242">
        <f>'7.Rekap Nilai'!E39</f>
        <v>82.7</v>
      </c>
      <c r="F45" s="242">
        <f>'7.Rekap Nilai'!F39</f>
        <v>70</v>
      </c>
      <c r="G45" s="242">
        <f>'7.Rekap Nilai'!G39</f>
        <v>65</v>
      </c>
      <c r="H45" s="242">
        <f>'7.Rekap Nilai'!H39</f>
        <v>80</v>
      </c>
      <c r="I45" s="242">
        <f>'7.Rekap Nilai'!I39</f>
        <v>87</v>
      </c>
      <c r="J45" s="242" t="str">
        <f t="shared" si="1"/>
        <v>#DIV/0!</v>
      </c>
      <c r="K45" s="239" t="str">
        <f t="shared" si="2"/>
        <v>#DIV/0!</v>
      </c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</row>
    <row r="46" ht="12.75" customHeight="1">
      <c r="A46" s="239">
        <v>29.0</v>
      </c>
      <c r="B46" s="240" t="str">
        <f>'Master Data'!B49</f>
        <v/>
      </c>
      <c r="C46" s="240" t="str">
        <f>'Master Data'!C49</f>
        <v/>
      </c>
      <c r="D46" s="242" t="str">
        <f>'7.Rekap Nilai'!D40</f>
        <v>OK</v>
      </c>
      <c r="E46" s="242">
        <f>'7.Rekap Nilai'!E40</f>
        <v>78.3</v>
      </c>
      <c r="F46" s="242">
        <f>'7.Rekap Nilai'!F40</f>
        <v>73</v>
      </c>
      <c r="G46" s="242">
        <f>'7.Rekap Nilai'!G40</f>
        <v>40</v>
      </c>
      <c r="H46" s="242">
        <f>'7.Rekap Nilai'!H40</f>
        <v>80</v>
      </c>
      <c r="I46" s="242">
        <f>'7.Rekap Nilai'!I40</f>
        <v>85</v>
      </c>
      <c r="J46" s="242" t="str">
        <f t="shared" si="1"/>
        <v>#DIV/0!</v>
      </c>
      <c r="K46" s="239" t="str">
        <f t="shared" si="2"/>
        <v>#DIV/0!</v>
      </c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</row>
    <row r="47" ht="12.75" customHeight="1">
      <c r="A47" s="239">
        <v>30.0</v>
      </c>
      <c r="B47" s="240" t="str">
        <f>'Master Data'!B50</f>
        <v/>
      </c>
      <c r="C47" s="240" t="str">
        <f>'Master Data'!C50</f>
        <v/>
      </c>
      <c r="D47" s="242" t="str">
        <f>'7.Rekap Nilai'!D41</f>
        <v>OK</v>
      </c>
      <c r="E47" s="242">
        <f>'7.Rekap Nilai'!E41</f>
        <v>80</v>
      </c>
      <c r="F47" s="242">
        <f>'7.Rekap Nilai'!F41</f>
        <v>75</v>
      </c>
      <c r="G47" s="242">
        <f>'7.Rekap Nilai'!G41</f>
        <v>75</v>
      </c>
      <c r="H47" s="242">
        <f>'7.Rekap Nilai'!H41</f>
        <v>80</v>
      </c>
      <c r="I47" s="242">
        <f>'7.Rekap Nilai'!I41</f>
        <v>90</v>
      </c>
      <c r="J47" s="242" t="str">
        <f t="shared" si="1"/>
        <v>#DIV/0!</v>
      </c>
      <c r="K47" s="239" t="str">
        <f t="shared" si="2"/>
        <v>#DIV/0!</v>
      </c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</row>
    <row r="48" ht="12.75" customHeight="1">
      <c r="A48" s="239">
        <v>31.0</v>
      </c>
      <c r="B48" s="240" t="str">
        <f>'Master Data'!B51</f>
        <v/>
      </c>
      <c r="C48" s="240" t="str">
        <f>'Master Data'!C51</f>
        <v/>
      </c>
      <c r="D48" s="242" t="str">
        <f>'7.Rekap Nilai'!D42</f>
        <v>TIDAK BISA UAS</v>
      </c>
      <c r="E48" s="242">
        <f>'7.Rekap Nilai'!E42</f>
        <v>50</v>
      </c>
      <c r="F48" s="242">
        <f>'7.Rekap Nilai'!F42</f>
        <v>0</v>
      </c>
      <c r="G48" s="242">
        <f>'7.Rekap Nilai'!G42</f>
        <v>0</v>
      </c>
      <c r="H48" s="242">
        <f>'7.Rekap Nilai'!H42</f>
        <v>80</v>
      </c>
      <c r="I48" s="242">
        <f>'7.Rekap Nilai'!I42</f>
        <v>0</v>
      </c>
      <c r="J48" s="242" t="str">
        <f t="shared" si="1"/>
        <v>#DIV/0!</v>
      </c>
      <c r="K48" s="244" t="str">
        <f t="shared" si="2"/>
        <v>#DIV/0!</v>
      </c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</row>
    <row r="49" ht="12.75" customHeight="1">
      <c r="A49" s="239">
        <v>32.0</v>
      </c>
      <c r="B49" s="240" t="str">
        <f>'Master Data'!B52</f>
        <v/>
      </c>
      <c r="C49" s="240" t="str">
        <f>'Master Data'!C52</f>
        <v/>
      </c>
      <c r="D49" s="242" t="str">
        <f>'7.Rekap Nilai'!D43</f>
        <v>OK</v>
      </c>
      <c r="E49" s="242">
        <f>'7.Rekap Nilai'!E43</f>
        <v>82.7</v>
      </c>
      <c r="F49" s="242">
        <f>'7.Rekap Nilai'!F43</f>
        <v>80</v>
      </c>
      <c r="G49" s="242">
        <f>'7.Rekap Nilai'!G43</f>
        <v>45</v>
      </c>
      <c r="H49" s="242">
        <f>'7.Rekap Nilai'!H43</f>
        <v>80</v>
      </c>
      <c r="I49" s="242">
        <f>'7.Rekap Nilai'!I43</f>
        <v>90</v>
      </c>
      <c r="J49" s="242" t="str">
        <f t="shared" si="1"/>
        <v>#DIV/0!</v>
      </c>
      <c r="K49" s="239" t="str">
        <f t="shared" si="2"/>
        <v>#DIV/0!</v>
      </c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</row>
    <row r="50" ht="12.75" customHeight="1">
      <c r="A50" s="239"/>
      <c r="B50" s="240"/>
      <c r="C50" s="240"/>
      <c r="D50" s="242"/>
      <c r="E50" s="242"/>
      <c r="F50" s="242"/>
      <c r="G50" s="242"/>
      <c r="H50" s="242"/>
      <c r="I50" s="242"/>
      <c r="J50" s="242"/>
      <c r="K50" s="239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</row>
    <row r="51" ht="12.7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</row>
    <row r="52" ht="12.7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</row>
    <row r="53" ht="12.7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</row>
    <row r="54" ht="12.7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</row>
    <row r="55" ht="12.7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</row>
    <row r="56" ht="12.7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</row>
    <row r="57" ht="12.7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</row>
    <row r="58" ht="12.7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</row>
    <row r="59" ht="12.7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</row>
    <row r="60" ht="12.7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</row>
    <row r="61" ht="12.7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</row>
    <row r="62" ht="12.7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</row>
    <row r="63" ht="12.7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</row>
    <row r="64" ht="12.7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</row>
    <row r="65" ht="12.7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</row>
    <row r="66" ht="12.7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</row>
    <row r="67" ht="12.7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</row>
    <row r="68" ht="12.7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</row>
    <row r="69" ht="12.7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</row>
    <row r="70" ht="12.7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</row>
    <row r="71" ht="12.7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</row>
    <row r="72" ht="12.7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</row>
    <row r="73" ht="12.7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</row>
    <row r="74" ht="12.7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</row>
    <row r="75" ht="12.7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</row>
    <row r="76" ht="12.7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</row>
    <row r="77" ht="12.7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</row>
    <row r="78" ht="12.7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</row>
    <row r="79" ht="12.7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</row>
    <row r="80" ht="12.7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</row>
    <row r="81" ht="12.7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</row>
    <row r="82" ht="12.7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</row>
    <row r="83" ht="12.7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</row>
    <row r="84" ht="12.7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</row>
    <row r="85" ht="12.7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</row>
    <row r="86" ht="12.7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</row>
    <row r="87" ht="12.7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</row>
    <row r="88" ht="12.7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</row>
    <row r="89" ht="12.7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</row>
    <row r="90" ht="12.7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</row>
    <row r="91" ht="12.7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</row>
    <row r="92" ht="12.7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</row>
    <row r="93" ht="12.7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</row>
    <row r="94" ht="12.7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</row>
    <row r="95" ht="12.7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</row>
    <row r="96" ht="12.7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</row>
    <row r="97" ht="12.7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</row>
    <row r="98" ht="12.7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</row>
    <row r="99" ht="12.7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</row>
    <row r="100" ht="12.7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</row>
    <row r="101" ht="12.7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</row>
    <row r="102" ht="12.7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</row>
    <row r="103" ht="12.7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</row>
    <row r="104" ht="12.7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</row>
    <row r="105" ht="12.7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</row>
    <row r="106" ht="12.7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</row>
    <row r="107" ht="12.7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</row>
    <row r="108" ht="12.7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</row>
    <row r="109" ht="12.7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</row>
    <row r="110" ht="12.7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</row>
    <row r="111" ht="12.7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</row>
    <row r="112" ht="12.7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</row>
    <row r="113" ht="12.7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</row>
    <row r="114" ht="12.7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</row>
    <row r="115" ht="12.7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</row>
    <row r="116" ht="12.7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</row>
    <row r="117" ht="12.7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</row>
    <row r="118" ht="12.7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</row>
    <row r="119" ht="12.7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</row>
    <row r="120" ht="12.7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</row>
    <row r="121" ht="12.7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</row>
    <row r="122" ht="12.7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</row>
    <row r="123" ht="12.7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</row>
    <row r="124" ht="12.7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</row>
    <row r="125" ht="12.7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</row>
    <row r="126" ht="12.7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</row>
    <row r="127" ht="12.7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</row>
    <row r="128" ht="12.7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</row>
    <row r="129" ht="12.7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</row>
    <row r="130" ht="12.7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</row>
    <row r="131" ht="12.7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</row>
    <row r="132" ht="12.7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</row>
    <row r="133" ht="12.7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</row>
    <row r="134" ht="12.7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</row>
    <row r="135" ht="12.7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</row>
    <row r="136" ht="12.7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</row>
    <row r="137" ht="12.7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</row>
    <row r="138" ht="12.7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</row>
    <row r="139" ht="12.7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</row>
    <row r="140" ht="12.7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</row>
    <row r="141" ht="12.7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</row>
    <row r="142" ht="12.7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</row>
    <row r="143" ht="12.7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</row>
    <row r="144" ht="12.7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</row>
    <row r="145" ht="12.7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</row>
    <row r="146" ht="12.7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</row>
    <row r="147" ht="12.7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</row>
    <row r="148" ht="12.7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</row>
    <row r="149" ht="12.7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</row>
    <row r="150" ht="12.7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</row>
    <row r="151" ht="12.7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</row>
    <row r="152" ht="12.7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</row>
    <row r="153" ht="12.7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</row>
    <row r="154" ht="12.7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</row>
    <row r="155" ht="12.7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</row>
    <row r="156" ht="12.7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</row>
    <row r="157" ht="12.7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</row>
    <row r="158" ht="12.7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</row>
    <row r="159" ht="12.7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</row>
    <row r="160" ht="12.7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</row>
    <row r="161" ht="12.7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</row>
    <row r="162" ht="12.7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</row>
    <row r="163" ht="12.7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</row>
    <row r="164" ht="12.7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</row>
    <row r="165" ht="12.7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</row>
    <row r="166" ht="12.7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</row>
    <row r="167" ht="12.7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</row>
    <row r="168" ht="12.7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</row>
    <row r="169" ht="12.7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</row>
    <row r="170" ht="12.7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</row>
    <row r="171" ht="12.7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</row>
    <row r="172" ht="12.7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</row>
    <row r="173" ht="12.7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</row>
    <row r="174" ht="12.7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</row>
    <row r="175" ht="12.7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</row>
    <row r="176" ht="12.7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</row>
    <row r="177" ht="12.7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</row>
    <row r="178" ht="12.7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</row>
    <row r="179" ht="12.7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</row>
    <row r="180" ht="12.7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</row>
    <row r="181" ht="12.7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</row>
    <row r="182" ht="12.7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</row>
    <row r="183" ht="12.7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</row>
    <row r="184" ht="12.7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</row>
    <row r="185" ht="12.7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</row>
    <row r="186" ht="12.7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</row>
    <row r="187" ht="12.7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</row>
    <row r="188" ht="12.7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</row>
    <row r="189" ht="12.7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</row>
    <row r="190" ht="12.7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</row>
    <row r="191" ht="12.7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</row>
    <row r="192" ht="12.7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</row>
    <row r="193" ht="12.7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</row>
    <row r="194" ht="12.7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</row>
    <row r="195" ht="12.7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</row>
    <row r="196" ht="12.7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</row>
    <row r="197" ht="12.7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</row>
    <row r="198" ht="12.7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</row>
    <row r="199" ht="12.7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</row>
    <row r="200" ht="12.7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</row>
    <row r="201" ht="12.7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</row>
    <row r="202" ht="12.7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</row>
    <row r="203" ht="12.7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</row>
    <row r="204" ht="12.7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</row>
    <row r="205" ht="12.7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</row>
    <row r="206" ht="12.7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</row>
    <row r="207" ht="12.7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</row>
    <row r="208" ht="12.7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</row>
    <row r="209" ht="12.7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</row>
    <row r="210" ht="12.7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</row>
    <row r="211" ht="12.7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</row>
    <row r="212" ht="12.7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</row>
    <row r="213" ht="12.7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</row>
    <row r="214" ht="12.7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</row>
    <row r="215" ht="12.7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</row>
    <row r="216" ht="12.7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</row>
    <row r="217" ht="12.7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</row>
    <row r="218" ht="12.7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</row>
    <row r="219" ht="12.7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  <c r="AB219" s="228"/>
    </row>
    <row r="220" ht="12.75" customHeight="1">
      <c r="A220" s="228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  <c r="AB220" s="228"/>
    </row>
    <row r="221" ht="12.75" customHeight="1">
      <c r="A221" s="228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  <c r="AB221" s="228"/>
    </row>
    <row r="222" ht="12.75" customHeight="1">
      <c r="A222" s="228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  <c r="AB222" s="228"/>
    </row>
    <row r="223" ht="12.75" customHeight="1">
      <c r="A223" s="228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  <c r="AB223" s="228"/>
    </row>
    <row r="224" ht="12.75" customHeight="1">
      <c r="A224" s="228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  <c r="AB224" s="228"/>
    </row>
    <row r="225" ht="12.75" customHeight="1">
      <c r="A225" s="228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  <c r="AB225" s="228"/>
    </row>
    <row r="226" ht="12.75" customHeight="1">
      <c r="A226" s="228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  <c r="AB226" s="228"/>
    </row>
    <row r="227" ht="12.75" customHeight="1">
      <c r="A227" s="228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  <c r="AB227" s="228"/>
    </row>
    <row r="228" ht="12.75" customHeight="1">
      <c r="A228" s="228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  <c r="AB228" s="228"/>
    </row>
    <row r="229" ht="12.75" customHeight="1">
      <c r="A229" s="228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  <c r="AB229" s="228"/>
    </row>
    <row r="230" ht="12.75" customHeight="1">
      <c r="A230" s="228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  <c r="AB230" s="228"/>
    </row>
    <row r="231" ht="12.75" customHeight="1">
      <c r="A231" s="228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  <c r="AB231" s="228"/>
    </row>
    <row r="232" ht="12.75" customHeight="1">
      <c r="A232" s="228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  <c r="AB232" s="228"/>
    </row>
    <row r="233" ht="12.75" customHeight="1">
      <c r="A233" s="228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  <c r="AB233" s="228"/>
    </row>
    <row r="234" ht="12.75" customHeight="1">
      <c r="A234" s="228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  <c r="AB234" s="228"/>
    </row>
    <row r="235" ht="12.75" customHeight="1">
      <c r="A235" s="228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  <c r="AB235" s="228"/>
    </row>
    <row r="236" ht="12.75" customHeight="1">
      <c r="A236" s="228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  <c r="AB236" s="228"/>
    </row>
    <row r="237" ht="12.75" customHeight="1">
      <c r="A237" s="228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  <c r="AB237" s="228"/>
    </row>
    <row r="238" ht="12.75" customHeight="1">
      <c r="A238" s="228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  <c r="AB238" s="228"/>
    </row>
    <row r="239" ht="12.75" customHeight="1">
      <c r="A239" s="228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  <c r="AB239" s="228"/>
    </row>
    <row r="240" ht="12.75" customHeight="1">
      <c r="A240" s="228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  <c r="AB240" s="228"/>
    </row>
    <row r="241" ht="12.75" customHeight="1">
      <c r="A241" s="228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  <c r="AB241" s="228"/>
    </row>
    <row r="242" ht="12.75" customHeight="1">
      <c r="A242" s="228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  <c r="AB242" s="228"/>
    </row>
    <row r="243" ht="12.75" customHeight="1">
      <c r="A243" s="228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  <c r="AB243" s="228"/>
    </row>
    <row r="244" ht="12.75" customHeight="1">
      <c r="A244" s="228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  <c r="AB244" s="228"/>
    </row>
    <row r="245" ht="12.75" customHeight="1">
      <c r="A245" s="228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  <c r="AB245" s="228"/>
    </row>
    <row r="246" ht="12.75" customHeight="1">
      <c r="A246" s="228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  <c r="AB246" s="228"/>
    </row>
    <row r="247" ht="12.75" customHeight="1">
      <c r="A247" s="228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  <c r="AB247" s="228"/>
    </row>
    <row r="248" ht="12.75" customHeight="1">
      <c r="A248" s="228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  <c r="AB248" s="228"/>
    </row>
    <row r="249" ht="12.75" customHeight="1">
      <c r="A249" s="228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  <c r="AB249" s="228"/>
    </row>
    <row r="250" ht="12.75" customHeight="1">
      <c r="A250" s="228"/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  <c r="AB250" s="228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4">
    <mergeCell ref="A1:K1"/>
    <mergeCell ref="A2:K2"/>
    <mergeCell ref="A3:J3"/>
    <mergeCell ref="A4:F4"/>
    <mergeCell ref="G4:J4"/>
    <mergeCell ref="A5:F5"/>
    <mergeCell ref="G5:J5"/>
    <mergeCell ref="A6:F6"/>
    <mergeCell ref="G6:J6"/>
    <mergeCell ref="A7:F7"/>
    <mergeCell ref="G7:J7"/>
    <mergeCell ref="A8:F8"/>
    <mergeCell ref="G8:J8"/>
    <mergeCell ref="G9:J9"/>
    <mergeCell ref="A13:F13"/>
    <mergeCell ref="G13:J13"/>
    <mergeCell ref="A16:K16"/>
    <mergeCell ref="A9:F9"/>
    <mergeCell ref="A10:F10"/>
    <mergeCell ref="G10:J10"/>
    <mergeCell ref="A11:F11"/>
    <mergeCell ref="G11:J11"/>
    <mergeCell ref="A12:F12"/>
    <mergeCell ref="G12:J12"/>
  </mergeCells>
  <printOptions horizontalCentered="1"/>
  <pageMargins bottom="0.7480314960629921" footer="0.0" header="0.0" left="0.64" right="0.7086614173228347" top="0.94"/>
  <pageSetup fitToHeight="0" paperSize="9"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1.88"/>
    <col customWidth="1" min="3" max="3" width="22.5"/>
    <col customWidth="1" min="4" max="4" width="13.63"/>
    <col customWidth="1" min="5" max="5" width="6.5"/>
    <col customWidth="1" min="6" max="6" width="11.38"/>
    <col customWidth="1" min="7" max="7" width="6.38"/>
    <col customWidth="1" min="8" max="8" width="11.25"/>
    <col customWidth="1" min="9" max="9" width="6.5"/>
    <col customWidth="1" min="10" max="10" width="13.25"/>
    <col customWidth="1" min="11" max="11" width="6.88"/>
    <col customWidth="1" min="12" max="12" width="10.13"/>
    <col customWidth="1" min="13" max="13" width="6.63"/>
    <col customWidth="1" min="14" max="14" width="10.13"/>
    <col customWidth="1" min="15" max="15" width="9.0"/>
    <col customWidth="1" min="16" max="16" width="15.38"/>
    <col customWidth="1" min="17" max="17" width="13.88"/>
    <col customWidth="1" min="18" max="20" width="9.0"/>
    <col customWidth="1" min="21" max="21" width="15.63"/>
    <col customWidth="1" min="22" max="22" width="9.0"/>
    <col customWidth="1" min="23" max="23" width="27.63"/>
    <col customWidth="1" min="24" max="27" width="9.0"/>
  </cols>
  <sheetData>
    <row r="1" ht="18.0" customHeight="1">
      <c r="A1" s="67" t="s">
        <v>103</v>
      </c>
      <c r="P1" s="271" t="s">
        <v>218</v>
      </c>
      <c r="Q1" s="272" t="s">
        <v>140</v>
      </c>
      <c r="R1" s="272" t="s">
        <v>141</v>
      </c>
      <c r="S1" s="272" t="s">
        <v>142</v>
      </c>
      <c r="T1" s="272" t="s">
        <v>143</v>
      </c>
      <c r="U1" s="272" t="s">
        <v>219</v>
      </c>
      <c r="V1" s="271" t="s">
        <v>92</v>
      </c>
      <c r="W1" s="271" t="s">
        <v>220</v>
      </c>
    </row>
    <row r="2" ht="18.0" customHeight="1">
      <c r="A2" s="69" t="str">
        <f>'Master Data'!C15</f>
        <v>Fakultas …</v>
      </c>
      <c r="P2" s="89"/>
      <c r="Q2" s="89"/>
      <c r="R2" s="89"/>
      <c r="S2" s="89"/>
      <c r="T2" s="89"/>
      <c r="U2" s="89"/>
      <c r="V2" s="89"/>
      <c r="W2" s="89"/>
    </row>
    <row r="3" ht="18.0" customHeight="1">
      <c r="A3" s="69" t="str">
        <f>'Master Data'!C16</f>
        <v>Jurusan …</v>
      </c>
      <c r="O3" s="51"/>
      <c r="P3" s="273" t="str">
        <f>'Matriks Asesmen'!B2</f>
        <v>CPMK A</v>
      </c>
      <c r="Q3" s="273">
        <f t="shared" ref="Q3:U3" si="1">COUNTIF($F$11:$F$43,Q1)</f>
        <v>10</v>
      </c>
      <c r="R3" s="273">
        <f t="shared" si="1"/>
        <v>18</v>
      </c>
      <c r="S3" s="273">
        <f t="shared" si="1"/>
        <v>1</v>
      </c>
      <c r="T3" s="273">
        <f t="shared" si="1"/>
        <v>0</v>
      </c>
      <c r="U3" s="273">
        <f t="shared" si="1"/>
        <v>3</v>
      </c>
      <c r="V3" s="273">
        <f t="shared" ref="V3:V7" si="3">SUM(Q3:U3)</f>
        <v>32</v>
      </c>
      <c r="W3" s="274">
        <f t="shared" ref="W3:W7" si="4">SUM(Q3:T3)/V3</f>
        <v>0.90625</v>
      </c>
      <c r="X3" s="51"/>
      <c r="Y3" s="51"/>
      <c r="Z3" s="51"/>
      <c r="AA3" s="51"/>
    </row>
    <row r="4" ht="18.0" customHeight="1">
      <c r="A4" s="69" t="str">
        <f>'Master Data'!C17</f>
        <v>Program Studi …</v>
      </c>
      <c r="O4" s="51"/>
      <c r="P4" s="273" t="str">
        <f>'Matriks Asesmen'!C2</f>
        <v>CPMK B</v>
      </c>
      <c r="Q4" s="273">
        <f t="shared" ref="Q4:U4" si="2">COUNTIF($H$11:$H$43,Q1)</f>
        <v>25</v>
      </c>
      <c r="R4" s="273">
        <f t="shared" si="2"/>
        <v>3</v>
      </c>
      <c r="S4" s="273">
        <f t="shared" si="2"/>
        <v>1</v>
      </c>
      <c r="T4" s="273">
        <f t="shared" si="2"/>
        <v>0</v>
      </c>
      <c r="U4" s="273">
        <f t="shared" si="2"/>
        <v>3</v>
      </c>
      <c r="V4" s="273">
        <f t="shared" si="3"/>
        <v>32</v>
      </c>
      <c r="W4" s="274">
        <f t="shared" si="4"/>
        <v>0.90625</v>
      </c>
      <c r="X4" s="51"/>
      <c r="Y4" s="51"/>
      <c r="Z4" s="51"/>
      <c r="AA4" s="51"/>
    </row>
    <row r="5" ht="12.0" customHeight="1">
      <c r="A5" s="275"/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51"/>
      <c r="P5" s="273" t="str">
        <f>'Matriks Asesmen'!D2</f>
        <v>CPMK C</v>
      </c>
      <c r="Q5" s="273">
        <f t="shared" ref="Q5:U5" si="5">COUNTIF($J$11:$J$43,Q1)</f>
        <v>22</v>
      </c>
      <c r="R5" s="273">
        <f t="shared" si="5"/>
        <v>5</v>
      </c>
      <c r="S5" s="273">
        <f t="shared" si="5"/>
        <v>2</v>
      </c>
      <c r="T5" s="273">
        <f t="shared" si="5"/>
        <v>0</v>
      </c>
      <c r="U5" s="273">
        <f t="shared" si="5"/>
        <v>3</v>
      </c>
      <c r="V5" s="273">
        <f t="shared" si="3"/>
        <v>32</v>
      </c>
      <c r="W5" s="274">
        <f t="shared" si="4"/>
        <v>0.90625</v>
      </c>
      <c r="X5" s="51"/>
      <c r="Y5" s="51"/>
      <c r="Z5" s="51"/>
      <c r="AA5" s="51"/>
    </row>
    <row r="6" ht="15.0" customHeight="1">
      <c r="A6" s="74" t="str">
        <f>"Tahun Akademik: " &amp;'Master Data'!C3</f>
        <v>Tahun Akademik: </v>
      </c>
      <c r="B6" s="72"/>
      <c r="C6" s="37"/>
      <c r="D6" s="276" t="s">
        <v>221</v>
      </c>
      <c r="E6" s="76"/>
      <c r="F6" s="76"/>
      <c r="G6" s="76"/>
      <c r="H6" s="76"/>
      <c r="I6" s="77"/>
      <c r="J6" s="74" t="str">
        <f>"Semester: "&amp;ROMAN('Master Data'!C7)&amp;" / "&amp;IF(MOD('Master Data'!C7,2),"Ganjil","Genap")</f>
        <v>#VALUE!</v>
      </c>
      <c r="K6" s="72"/>
      <c r="L6" s="72"/>
      <c r="M6" s="72"/>
      <c r="N6" s="37"/>
      <c r="O6" s="228"/>
      <c r="P6" s="273" t="str">
        <f>'Matriks Asesmen'!E2</f>
        <v>CPMK D</v>
      </c>
      <c r="Q6" s="273">
        <f t="shared" ref="Q6:U6" si="6">COUNTIF($L$11:$L$43,Q1)</f>
        <v>0</v>
      </c>
      <c r="R6" s="273">
        <f t="shared" si="6"/>
        <v>0</v>
      </c>
      <c r="S6" s="273">
        <f t="shared" si="6"/>
        <v>0</v>
      </c>
      <c r="T6" s="273">
        <f t="shared" si="6"/>
        <v>0</v>
      </c>
      <c r="U6" s="273">
        <f t="shared" si="6"/>
        <v>3</v>
      </c>
      <c r="V6" s="273">
        <f t="shared" si="3"/>
        <v>3</v>
      </c>
      <c r="W6" s="274">
        <f t="shared" si="4"/>
        <v>0</v>
      </c>
      <c r="X6" s="228"/>
      <c r="Y6" s="228"/>
      <c r="Z6" s="228"/>
      <c r="AA6" s="228"/>
    </row>
    <row r="7" ht="15.0" customHeight="1">
      <c r="A7" s="74" t="str">
        <f>"Nama MK: "&amp;'Master Data'!C4</f>
        <v>Nama MK: </v>
      </c>
      <c r="B7" s="72"/>
      <c r="C7" s="37"/>
      <c r="D7" s="277"/>
      <c r="I7" s="81"/>
      <c r="J7" s="74" t="str">
        <f>"Kode: "&amp;'Master Data'!C5</f>
        <v>Kode: </v>
      </c>
      <c r="K7" s="72"/>
      <c r="L7" s="72"/>
      <c r="M7" s="72"/>
      <c r="N7" s="37"/>
      <c r="O7" s="228"/>
      <c r="P7" s="273" t="str">
        <f>'Matriks Asesmen'!F2</f>
        <v>CPMK E</v>
      </c>
      <c r="Q7" s="273">
        <f t="shared" ref="Q7:U7" si="7">COUNTIF($N$11:$N$43,Q1)</f>
        <v>0</v>
      </c>
      <c r="R7" s="273">
        <f t="shared" si="7"/>
        <v>0</v>
      </c>
      <c r="S7" s="273">
        <f t="shared" si="7"/>
        <v>0</v>
      </c>
      <c r="T7" s="273">
        <f t="shared" si="7"/>
        <v>0</v>
      </c>
      <c r="U7" s="273">
        <f t="shared" si="7"/>
        <v>3</v>
      </c>
      <c r="V7" s="273">
        <f t="shared" si="3"/>
        <v>3</v>
      </c>
      <c r="W7" s="274">
        <f t="shared" si="4"/>
        <v>0</v>
      </c>
      <c r="X7" s="228"/>
      <c r="Y7" s="228"/>
      <c r="Z7" s="228"/>
      <c r="AA7" s="228"/>
    </row>
    <row r="8" ht="15.0" customHeight="1">
      <c r="A8" s="278" t="str">
        <f>"Kelas: "&amp;'Master Data'!C8</f>
        <v>Kelas: </v>
      </c>
      <c r="D8" s="90"/>
      <c r="E8" s="84"/>
      <c r="F8" s="84"/>
      <c r="G8" s="84"/>
      <c r="H8" s="84"/>
      <c r="I8" s="85"/>
      <c r="J8" s="74" t="str">
        <f>"SKS : "&amp;'Master Data'!C6</f>
        <v>SKS : </v>
      </c>
      <c r="K8" s="72"/>
      <c r="L8" s="72"/>
      <c r="M8" s="72"/>
      <c r="N8" s="37"/>
      <c r="O8" s="228"/>
      <c r="P8" s="228"/>
      <c r="Q8" s="279"/>
      <c r="R8" s="228"/>
      <c r="S8" s="228"/>
      <c r="T8" s="228"/>
      <c r="U8" s="228"/>
      <c r="V8" s="228"/>
      <c r="W8" s="228"/>
      <c r="X8" s="228"/>
      <c r="Y8" s="228"/>
      <c r="Z8" s="228"/>
      <c r="AA8" s="228"/>
    </row>
    <row r="9" ht="7.5" customHeight="1">
      <c r="A9" s="74"/>
      <c r="B9" s="280"/>
      <c r="C9" s="280"/>
      <c r="D9" s="280"/>
      <c r="E9" s="280"/>
      <c r="F9" s="280"/>
      <c r="G9" s="280"/>
      <c r="H9" s="280"/>
      <c r="I9" s="281"/>
      <c r="J9" s="280"/>
      <c r="K9" s="280"/>
      <c r="L9" s="280"/>
      <c r="M9" s="280"/>
      <c r="N9" s="282"/>
      <c r="O9" s="228"/>
      <c r="P9" s="228"/>
      <c r="Q9" s="279"/>
      <c r="R9" s="228"/>
      <c r="S9" s="228"/>
      <c r="T9" s="228"/>
      <c r="U9" s="228"/>
      <c r="V9" s="228"/>
      <c r="W9" s="228"/>
      <c r="X9" s="228"/>
      <c r="Y9" s="228"/>
      <c r="Z9" s="228"/>
      <c r="AA9" s="228"/>
    </row>
    <row r="10" ht="30.0" customHeight="1">
      <c r="A10" s="283" t="s">
        <v>82</v>
      </c>
      <c r="B10" s="283" t="s">
        <v>83</v>
      </c>
      <c r="C10" s="283" t="s">
        <v>84</v>
      </c>
      <c r="D10" s="284" t="str">
        <f>'7.Rekap Nilai'!D10</f>
        <v>Jumlah Minimal Presensi</v>
      </c>
      <c r="E10" s="285" t="str">
        <f>'Matriks Asesmen'!B2</f>
        <v>CPMK A</v>
      </c>
      <c r="F10" s="285" t="s">
        <v>222</v>
      </c>
      <c r="G10" s="286" t="str">
        <f>'Matriks Asesmen'!C2</f>
        <v>CPMK B</v>
      </c>
      <c r="H10" s="286" t="s">
        <v>222</v>
      </c>
      <c r="I10" s="287" t="str">
        <f>'Matriks Asesmen'!D2</f>
        <v>CPMK C</v>
      </c>
      <c r="J10" s="287" t="s">
        <v>222</v>
      </c>
      <c r="K10" s="288" t="str">
        <f>'Matriks Asesmen'!E2</f>
        <v>CPMK D</v>
      </c>
      <c r="L10" s="288" t="s">
        <v>222</v>
      </c>
      <c r="M10" s="289" t="str">
        <f>'Matriks Asesmen'!F2</f>
        <v>CPMK E</v>
      </c>
      <c r="N10" s="289" t="s">
        <v>222</v>
      </c>
      <c r="O10" s="228"/>
      <c r="X10" s="228"/>
      <c r="Y10" s="228"/>
      <c r="Z10" s="228"/>
      <c r="AA10" s="228"/>
    </row>
    <row r="11" ht="12.75" customHeight="1">
      <c r="A11" s="12">
        <v>1.0</v>
      </c>
      <c r="B11" s="290" t="str">
        <f>'Master Data'!B21</f>
        <v/>
      </c>
      <c r="C11" s="290" t="str">
        <f>'Master Data'!C21</f>
        <v/>
      </c>
      <c r="D11" s="291" t="str">
        <f>'7.Rekap Nilai'!D12</f>
        <v>TIDAK BISA UAS</v>
      </c>
      <c r="E11" s="292">
        <f>'8.CPMK A'!J17</f>
        <v>51.93333333</v>
      </c>
      <c r="F11" s="102" t="str">
        <f t="shared" ref="F11:F42" si="8">IF($D11="OK",IF(E11&gt;=75,"Sangat Baik",IF(E11&gt;=65,"Baik",IF(E11&gt;=55,"Cukup","Kurang"))),"Tidak Lulus CPMK")</f>
        <v>Tidak Lulus CPMK</v>
      </c>
      <c r="G11" s="292">
        <f>'9.CPMK B'!J17</f>
        <v>63.55714286</v>
      </c>
      <c r="H11" s="102" t="str">
        <f t="shared" ref="H11:H42" si="9">IF($D11="OK",IF(G11&gt;=75,"Sangat Baik",IF(G11&gt;=65,"Baik",IF(G11&gt;=55,"Cukup","Kurang"))),"Tidak Lulus CPMK")</f>
        <v>Tidak Lulus CPMK</v>
      </c>
      <c r="I11" s="292">
        <f>'10.CPMK C'!J17</f>
        <v>71.66666667</v>
      </c>
      <c r="J11" s="102" t="str">
        <f t="shared" ref="J11:J42" si="10">IF($D11="OK",IF(I11&gt;=75,"Sangat Baik",IF(I11&gt;=65,"Baik",IF(I11&gt;=55,"Cukup","Kurang"))),"Tidak Lulus CPMK")</f>
        <v>Tidak Lulus CPMK</v>
      </c>
      <c r="K11" s="293" t="str">
        <f>'11.CPMK D'!J18</f>
        <v>#DIV/0!</v>
      </c>
      <c r="L11" s="102" t="str">
        <f t="shared" ref="L11:L42" si="11">IF($D11="OK",IF(K11&gt;=75,"Sangat Baik",IF(K11&gt;=65,"Baik",IF(K11&gt;=55,"Cukup","Kurang"))),"Tidak Lulus CPMK")</f>
        <v>Tidak Lulus CPMK</v>
      </c>
      <c r="M11" s="290" t="str">
        <f>'12.CPMK E'!J18</f>
        <v>#DIV/0!</v>
      </c>
      <c r="N11" s="102" t="str">
        <f t="shared" ref="N11:N42" si="12">IF($D11="OK",IF(M11&gt;=75,"Sangat Baik",IF(M11&gt;=65,"Baik",IF(M11&gt;=55,"Cukup","Kurang"))),"Tidak Lulus CPMK")</f>
        <v>Tidak Lulus CPMK</v>
      </c>
      <c r="O11" s="228"/>
      <c r="X11" s="228"/>
      <c r="Y11" s="228"/>
      <c r="Z11" s="228"/>
      <c r="AA11" s="228"/>
    </row>
    <row r="12" ht="12.75" customHeight="1">
      <c r="A12" s="12">
        <v>2.0</v>
      </c>
      <c r="B12" s="290" t="str">
        <f>'Master Data'!B22</f>
        <v/>
      </c>
      <c r="C12" s="290" t="str">
        <f>'Master Data'!C22</f>
        <v/>
      </c>
      <c r="D12" s="291" t="str">
        <f>'7.Rekap Nilai'!D13</f>
        <v>OK</v>
      </c>
      <c r="E12" s="292">
        <f>'8.CPMK A'!J18</f>
        <v>74.16666667</v>
      </c>
      <c r="F12" s="102" t="str">
        <f t="shared" si="8"/>
        <v>Baik</v>
      </c>
      <c r="G12" s="292">
        <f>'9.CPMK B'!J18</f>
        <v>79.57142857</v>
      </c>
      <c r="H12" s="102" t="str">
        <f t="shared" si="9"/>
        <v>Sangat Baik</v>
      </c>
      <c r="I12" s="292">
        <f>'10.CPMK C'!J18</f>
        <v>76.66666667</v>
      </c>
      <c r="J12" s="102" t="str">
        <f t="shared" si="10"/>
        <v>Sangat Baik</v>
      </c>
      <c r="K12" s="293" t="str">
        <f>'11.CPMK D'!J19</f>
        <v>#DIV/0!</v>
      </c>
      <c r="L12" s="102" t="str">
        <f t="shared" si="11"/>
        <v>#DIV/0!</v>
      </c>
      <c r="M12" s="290" t="str">
        <f>'12.CPMK E'!J19</f>
        <v>#DIV/0!</v>
      </c>
      <c r="N12" s="102" t="str">
        <f t="shared" si="12"/>
        <v>#DIV/0!</v>
      </c>
      <c r="O12" s="228"/>
      <c r="X12" s="228"/>
      <c r="Y12" s="228"/>
      <c r="Z12" s="228"/>
      <c r="AA12" s="228"/>
    </row>
    <row r="13" ht="12.75" customHeight="1">
      <c r="A13" s="12">
        <v>3.0</v>
      </c>
      <c r="B13" s="290" t="str">
        <f>'Master Data'!B23</f>
        <v/>
      </c>
      <c r="C13" s="290" t="str">
        <f>'Master Data'!C23</f>
        <v/>
      </c>
      <c r="D13" s="291" t="str">
        <f>'7.Rekap Nilai'!D14</f>
        <v>OK</v>
      </c>
      <c r="E13" s="292">
        <f>'8.CPMK A'!J19</f>
        <v>55.26666667</v>
      </c>
      <c r="F13" s="102" t="str">
        <f t="shared" si="8"/>
        <v>Cukup</v>
      </c>
      <c r="G13" s="292">
        <f>'9.CPMK B'!J19</f>
        <v>60.84285714</v>
      </c>
      <c r="H13" s="102" t="str">
        <f t="shared" si="9"/>
        <v>Cukup</v>
      </c>
      <c r="I13" s="292">
        <f>'10.CPMK C'!J19</f>
        <v>57.33333333</v>
      </c>
      <c r="J13" s="102" t="str">
        <f t="shared" si="10"/>
        <v>Cukup</v>
      </c>
      <c r="K13" s="293" t="str">
        <f>'11.CPMK D'!J20</f>
        <v>#DIV/0!</v>
      </c>
      <c r="L13" s="102" t="str">
        <f t="shared" si="11"/>
        <v>#DIV/0!</v>
      </c>
      <c r="M13" s="290" t="str">
        <f>'12.CPMK E'!J20</f>
        <v>#DIV/0!</v>
      </c>
      <c r="N13" s="102" t="str">
        <f t="shared" si="12"/>
        <v>#DIV/0!</v>
      </c>
      <c r="O13" s="228"/>
      <c r="X13" s="228"/>
      <c r="Y13" s="228"/>
      <c r="Z13" s="228"/>
      <c r="AA13" s="228"/>
    </row>
    <row r="14" ht="12.75" customHeight="1">
      <c r="A14" s="12">
        <v>4.0</v>
      </c>
      <c r="B14" s="290" t="str">
        <f>'Master Data'!B24</f>
        <v/>
      </c>
      <c r="C14" s="290" t="str">
        <f>'Master Data'!C24</f>
        <v/>
      </c>
      <c r="D14" s="291" t="str">
        <f>'7.Rekap Nilai'!D15</f>
        <v>OK</v>
      </c>
      <c r="E14" s="292">
        <f>'8.CPMK A'!J20</f>
        <v>73.33333333</v>
      </c>
      <c r="F14" s="102" t="str">
        <f t="shared" si="8"/>
        <v>Baik</v>
      </c>
      <c r="G14" s="292">
        <f>'9.CPMK B'!J20</f>
        <v>77.14285714</v>
      </c>
      <c r="H14" s="102" t="str">
        <f t="shared" si="9"/>
        <v>Sangat Baik</v>
      </c>
      <c r="I14" s="292">
        <f>'10.CPMK C'!J20</f>
        <v>76.66666667</v>
      </c>
      <c r="J14" s="102" t="str">
        <f t="shared" si="10"/>
        <v>Sangat Baik</v>
      </c>
      <c r="K14" s="293" t="str">
        <f>'11.CPMK D'!J21</f>
        <v>#DIV/0!</v>
      </c>
      <c r="L14" s="102" t="str">
        <f t="shared" si="11"/>
        <v>#DIV/0!</v>
      </c>
      <c r="M14" s="290" t="str">
        <f>'12.CPMK E'!J21</f>
        <v>#DIV/0!</v>
      </c>
      <c r="N14" s="102" t="str">
        <f t="shared" si="12"/>
        <v>#DIV/0!</v>
      </c>
      <c r="O14" s="228"/>
      <c r="X14" s="228"/>
      <c r="Y14" s="228"/>
      <c r="Z14" s="228"/>
      <c r="AA14" s="228"/>
    </row>
    <row r="15" ht="12.75" customHeight="1">
      <c r="A15" s="12">
        <v>5.0</v>
      </c>
      <c r="B15" s="290" t="str">
        <f>'Master Data'!B25</f>
        <v/>
      </c>
      <c r="C15" s="290" t="str">
        <f>'Master Data'!C25</f>
        <v/>
      </c>
      <c r="D15" s="291" t="str">
        <f>'7.Rekap Nilai'!D16</f>
        <v>OK</v>
      </c>
      <c r="E15" s="292">
        <f>'8.CPMK A'!J21</f>
        <v>76.2</v>
      </c>
      <c r="F15" s="102" t="str">
        <f t="shared" si="8"/>
        <v>Sangat Baik</v>
      </c>
      <c r="G15" s="292">
        <f>'9.CPMK B'!J21</f>
        <v>82.54285714</v>
      </c>
      <c r="H15" s="102" t="str">
        <f t="shared" si="9"/>
        <v>Sangat Baik</v>
      </c>
      <c r="I15" s="292">
        <f>'10.CPMK C'!J21</f>
        <v>80</v>
      </c>
      <c r="J15" s="102" t="str">
        <f t="shared" si="10"/>
        <v>Sangat Baik</v>
      </c>
      <c r="K15" s="293" t="str">
        <f>'11.CPMK D'!J22</f>
        <v>#DIV/0!</v>
      </c>
      <c r="L15" s="102" t="str">
        <f t="shared" si="11"/>
        <v>#DIV/0!</v>
      </c>
      <c r="M15" s="290" t="str">
        <f>'12.CPMK E'!J22</f>
        <v>#DIV/0!</v>
      </c>
      <c r="N15" s="102" t="str">
        <f t="shared" si="12"/>
        <v>#DIV/0!</v>
      </c>
      <c r="O15" s="228"/>
      <c r="X15" s="228"/>
      <c r="Y15" s="228"/>
      <c r="Z15" s="228"/>
      <c r="AA15" s="228"/>
    </row>
    <row r="16" ht="12.75" customHeight="1">
      <c r="A16" s="12">
        <v>6.0</v>
      </c>
      <c r="B16" s="290" t="str">
        <f>'Master Data'!B26</f>
        <v/>
      </c>
      <c r="C16" s="290" t="str">
        <f>'Master Data'!C26</f>
        <v/>
      </c>
      <c r="D16" s="291" t="str">
        <f>'7.Rekap Nilai'!D17</f>
        <v>OK</v>
      </c>
      <c r="E16" s="292">
        <f>'8.CPMK A'!J22</f>
        <v>74.16666667</v>
      </c>
      <c r="F16" s="102" t="str">
        <f t="shared" si="8"/>
        <v>Baik</v>
      </c>
      <c r="G16" s="292">
        <f>'9.CPMK B'!J22</f>
        <v>77.14285714</v>
      </c>
      <c r="H16" s="102" t="str">
        <f t="shared" si="9"/>
        <v>Sangat Baik</v>
      </c>
      <c r="I16" s="292">
        <f>'10.CPMK C'!J22</f>
        <v>76.66666667</v>
      </c>
      <c r="J16" s="102" t="str">
        <f t="shared" si="10"/>
        <v>Sangat Baik</v>
      </c>
      <c r="K16" s="293" t="str">
        <f>'11.CPMK D'!J23</f>
        <v>#DIV/0!</v>
      </c>
      <c r="L16" s="102" t="str">
        <f t="shared" si="11"/>
        <v>#DIV/0!</v>
      </c>
      <c r="M16" s="290" t="str">
        <f>'12.CPMK E'!J23</f>
        <v>#DIV/0!</v>
      </c>
      <c r="N16" s="102" t="str">
        <f t="shared" si="12"/>
        <v>#DIV/0!</v>
      </c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</row>
    <row r="17" ht="12.75" customHeight="1">
      <c r="A17" s="12">
        <v>7.0</v>
      </c>
      <c r="B17" s="290" t="str">
        <f>'Master Data'!B27</f>
        <v/>
      </c>
      <c r="C17" s="290" t="str">
        <f>'Master Data'!C27</f>
        <v/>
      </c>
      <c r="D17" s="291" t="str">
        <f>'7.Rekap Nilai'!D18</f>
        <v>OK</v>
      </c>
      <c r="E17" s="292">
        <f>'8.CPMK A'!J23</f>
        <v>68.03333333</v>
      </c>
      <c r="F17" s="102" t="str">
        <f t="shared" si="8"/>
        <v>Baik</v>
      </c>
      <c r="G17" s="292">
        <f>'9.CPMK B'!J23</f>
        <v>70.97142857</v>
      </c>
      <c r="H17" s="102" t="str">
        <f t="shared" si="9"/>
        <v>Baik</v>
      </c>
      <c r="I17" s="292">
        <f>'10.CPMK C'!J23</f>
        <v>80</v>
      </c>
      <c r="J17" s="102" t="str">
        <f t="shared" si="10"/>
        <v>Sangat Baik</v>
      </c>
      <c r="K17" s="293" t="str">
        <f>'11.CPMK D'!J24</f>
        <v>#DIV/0!</v>
      </c>
      <c r="L17" s="102" t="str">
        <f t="shared" si="11"/>
        <v>#DIV/0!</v>
      </c>
      <c r="M17" s="290" t="str">
        <f>'12.CPMK E'!J24</f>
        <v>#DIV/0!</v>
      </c>
      <c r="N17" s="102" t="str">
        <f t="shared" si="12"/>
        <v>#DIV/0!</v>
      </c>
      <c r="O17" s="228"/>
      <c r="X17" s="228"/>
      <c r="Y17" s="228"/>
      <c r="Z17" s="228"/>
      <c r="AA17" s="228"/>
    </row>
    <row r="18" ht="12.75" customHeight="1">
      <c r="A18" s="12">
        <v>8.0</v>
      </c>
      <c r="B18" s="290" t="str">
        <f>'Master Data'!B28</f>
        <v/>
      </c>
      <c r="C18" s="290" t="str">
        <f>'Master Data'!C28</f>
        <v/>
      </c>
      <c r="D18" s="291" t="str">
        <f>'7.Rekap Nilai'!D19</f>
        <v>OK</v>
      </c>
      <c r="E18" s="292">
        <f>'8.CPMK A'!J24</f>
        <v>72.76666667</v>
      </c>
      <c r="F18" s="102" t="str">
        <f t="shared" si="8"/>
        <v>Baik</v>
      </c>
      <c r="G18" s="292">
        <f>'9.CPMK B'!J24</f>
        <v>80.7</v>
      </c>
      <c r="H18" s="102" t="str">
        <f t="shared" si="9"/>
        <v>Sangat Baik</v>
      </c>
      <c r="I18" s="292">
        <f>'10.CPMK C'!J24</f>
        <v>76.66666667</v>
      </c>
      <c r="J18" s="102" t="str">
        <f t="shared" si="10"/>
        <v>Sangat Baik</v>
      </c>
      <c r="K18" s="293" t="str">
        <f>'11.CPMK D'!J25</f>
        <v>#DIV/0!</v>
      </c>
      <c r="L18" s="102" t="str">
        <f t="shared" si="11"/>
        <v>#DIV/0!</v>
      </c>
      <c r="M18" s="290" t="str">
        <f>'12.CPMK E'!J25</f>
        <v>#DIV/0!</v>
      </c>
      <c r="N18" s="102" t="str">
        <f t="shared" si="12"/>
        <v>#DIV/0!</v>
      </c>
      <c r="O18" s="228"/>
      <c r="X18" s="228"/>
      <c r="Y18" s="228"/>
      <c r="Z18" s="228"/>
      <c r="AA18" s="228"/>
    </row>
    <row r="19" ht="12.75" customHeight="1">
      <c r="A19" s="12">
        <v>9.0</v>
      </c>
      <c r="B19" s="290" t="str">
        <f>'Master Data'!B29</f>
        <v/>
      </c>
      <c r="C19" s="290" t="str">
        <f>'Master Data'!C29</f>
        <v/>
      </c>
      <c r="D19" s="291" t="str">
        <f>'7.Rekap Nilai'!D20</f>
        <v>OK</v>
      </c>
      <c r="E19" s="292">
        <f>'8.CPMK A'!J25</f>
        <v>69.83333333</v>
      </c>
      <c r="F19" s="102" t="str">
        <f t="shared" si="8"/>
        <v>Baik</v>
      </c>
      <c r="G19" s="292">
        <f>'9.CPMK B'!J25</f>
        <v>72</v>
      </c>
      <c r="H19" s="102" t="str">
        <f t="shared" si="9"/>
        <v>Baik</v>
      </c>
      <c r="I19" s="292">
        <f>'10.CPMK C'!J25</f>
        <v>64.66666667</v>
      </c>
      <c r="J19" s="102" t="str">
        <f t="shared" si="10"/>
        <v>Cukup</v>
      </c>
      <c r="K19" s="293" t="str">
        <f>'11.CPMK D'!J26</f>
        <v>#DIV/0!</v>
      </c>
      <c r="L19" s="102" t="str">
        <f t="shared" si="11"/>
        <v>#DIV/0!</v>
      </c>
      <c r="M19" s="290" t="str">
        <f>'12.CPMK E'!J26</f>
        <v>#DIV/0!</v>
      </c>
      <c r="N19" s="102" t="str">
        <f t="shared" si="12"/>
        <v>#DIV/0!</v>
      </c>
      <c r="O19" s="228"/>
      <c r="X19" s="228"/>
      <c r="Y19" s="228"/>
      <c r="Z19" s="228"/>
      <c r="AA19" s="228"/>
    </row>
    <row r="20" ht="12.75" customHeight="1">
      <c r="A20" s="12">
        <v>10.0</v>
      </c>
      <c r="B20" s="290" t="str">
        <f>'Master Data'!B30</f>
        <v/>
      </c>
      <c r="C20" s="290" t="str">
        <f>'Master Data'!C30</f>
        <v/>
      </c>
      <c r="D20" s="291" t="str">
        <f>'7.Rekap Nilai'!D21</f>
        <v>OK</v>
      </c>
      <c r="E20" s="292">
        <f>'8.CPMK A'!J26</f>
        <v>73</v>
      </c>
      <c r="F20" s="102" t="str">
        <f t="shared" si="8"/>
        <v>Baik</v>
      </c>
      <c r="G20" s="292">
        <f>'9.CPMK B'!J26</f>
        <v>78.14285714</v>
      </c>
      <c r="H20" s="102" t="str">
        <f t="shared" si="9"/>
        <v>Sangat Baik</v>
      </c>
      <c r="I20" s="292">
        <f>'10.CPMK C'!J26</f>
        <v>73.33333333</v>
      </c>
      <c r="J20" s="102" t="str">
        <f t="shared" si="10"/>
        <v>Baik</v>
      </c>
      <c r="K20" s="293" t="str">
        <f>'11.CPMK D'!J27</f>
        <v>#DIV/0!</v>
      </c>
      <c r="L20" s="102" t="str">
        <f t="shared" si="11"/>
        <v>#DIV/0!</v>
      </c>
      <c r="M20" s="290" t="str">
        <f>'12.CPMK E'!J27</f>
        <v>#DIV/0!</v>
      </c>
      <c r="N20" s="102" t="str">
        <f t="shared" si="12"/>
        <v>#DIV/0!</v>
      </c>
      <c r="O20" s="228"/>
      <c r="X20" s="228"/>
      <c r="Y20" s="228"/>
      <c r="Z20" s="228"/>
      <c r="AA20" s="228"/>
    </row>
    <row r="21" ht="12.75" customHeight="1">
      <c r="A21" s="12">
        <v>11.0</v>
      </c>
      <c r="B21" s="290" t="str">
        <f>'Master Data'!B31</f>
        <v/>
      </c>
      <c r="C21" s="290" t="str">
        <f>'Master Data'!C31</f>
        <v/>
      </c>
      <c r="D21" s="291" t="str">
        <f>'7.Rekap Nilai'!D22</f>
        <v>OK</v>
      </c>
      <c r="E21" s="292">
        <f>'8.CPMK A'!J27</f>
        <v>83.6</v>
      </c>
      <c r="F21" s="102" t="str">
        <f t="shared" si="8"/>
        <v>Sangat Baik</v>
      </c>
      <c r="G21" s="292">
        <f>'9.CPMK B'!J27</f>
        <v>82.84285714</v>
      </c>
      <c r="H21" s="102" t="str">
        <f t="shared" si="9"/>
        <v>Sangat Baik</v>
      </c>
      <c r="I21" s="292">
        <f>'10.CPMK C'!J27</f>
        <v>80</v>
      </c>
      <c r="J21" s="102" t="str">
        <f t="shared" si="10"/>
        <v>Sangat Baik</v>
      </c>
      <c r="K21" s="293" t="str">
        <f>'11.CPMK D'!J28</f>
        <v>#DIV/0!</v>
      </c>
      <c r="L21" s="102" t="str">
        <f t="shared" si="11"/>
        <v>#DIV/0!</v>
      </c>
      <c r="M21" s="290" t="str">
        <f>'12.CPMK E'!J28</f>
        <v>#DIV/0!</v>
      </c>
      <c r="N21" s="102" t="str">
        <f t="shared" si="12"/>
        <v>#DIV/0!</v>
      </c>
      <c r="O21" s="228"/>
      <c r="X21" s="228"/>
      <c r="Y21" s="228"/>
      <c r="Z21" s="228"/>
      <c r="AA21" s="228"/>
    </row>
    <row r="22" ht="12.75" customHeight="1">
      <c r="A22" s="12">
        <v>12.0</v>
      </c>
      <c r="B22" s="290" t="str">
        <f>'Master Data'!B32</f>
        <v/>
      </c>
      <c r="C22" s="290" t="str">
        <f>'Master Data'!C32</f>
        <v/>
      </c>
      <c r="D22" s="291" t="str">
        <f>'7.Rekap Nilai'!D23</f>
        <v>OK</v>
      </c>
      <c r="E22" s="292">
        <f>'8.CPMK A'!J28</f>
        <v>70</v>
      </c>
      <c r="F22" s="102" t="str">
        <f t="shared" si="8"/>
        <v>Baik</v>
      </c>
      <c r="G22" s="292">
        <f>'9.CPMK B'!J28</f>
        <v>79.28571429</v>
      </c>
      <c r="H22" s="102" t="str">
        <f t="shared" si="9"/>
        <v>Sangat Baik</v>
      </c>
      <c r="I22" s="292">
        <f>'10.CPMK C'!J28</f>
        <v>76.66666667</v>
      </c>
      <c r="J22" s="102" t="str">
        <f t="shared" si="10"/>
        <v>Sangat Baik</v>
      </c>
      <c r="K22" s="293" t="str">
        <f>'11.CPMK D'!J29</f>
        <v>#DIV/0!</v>
      </c>
      <c r="L22" s="102" t="str">
        <f t="shared" si="11"/>
        <v>#DIV/0!</v>
      </c>
      <c r="M22" s="290" t="str">
        <f>'12.CPMK E'!J29</f>
        <v>#DIV/0!</v>
      </c>
      <c r="N22" s="102" t="str">
        <f t="shared" si="12"/>
        <v>#DIV/0!</v>
      </c>
      <c r="O22" s="228"/>
      <c r="X22" s="228"/>
      <c r="Y22" s="228"/>
      <c r="Z22" s="228"/>
      <c r="AA22" s="228"/>
    </row>
    <row r="23" ht="12.75" customHeight="1">
      <c r="A23" s="12">
        <v>13.0</v>
      </c>
      <c r="B23" s="290" t="str">
        <f>'Master Data'!B33</f>
        <v/>
      </c>
      <c r="C23" s="290" t="str">
        <f>'Master Data'!C33</f>
        <v/>
      </c>
      <c r="D23" s="291" t="str">
        <f>'7.Rekap Nilai'!D24</f>
        <v>OK</v>
      </c>
      <c r="E23" s="292">
        <f>'8.CPMK A'!J29</f>
        <v>69.93333333</v>
      </c>
      <c r="F23" s="102" t="str">
        <f t="shared" si="8"/>
        <v>Baik</v>
      </c>
      <c r="G23" s="292">
        <f>'9.CPMK B'!J29</f>
        <v>71.7</v>
      </c>
      <c r="H23" s="102" t="str">
        <f t="shared" si="9"/>
        <v>Baik</v>
      </c>
      <c r="I23" s="292">
        <f>'10.CPMK C'!J29</f>
        <v>80</v>
      </c>
      <c r="J23" s="102" t="str">
        <f t="shared" si="10"/>
        <v>Sangat Baik</v>
      </c>
      <c r="K23" s="293" t="str">
        <f>'11.CPMK D'!J30</f>
        <v>#DIV/0!</v>
      </c>
      <c r="L23" s="102" t="str">
        <f t="shared" si="11"/>
        <v>#DIV/0!</v>
      </c>
      <c r="M23" s="290" t="str">
        <f>'12.CPMK E'!J30</f>
        <v>#DIV/0!</v>
      </c>
      <c r="N23" s="102" t="str">
        <f t="shared" si="12"/>
        <v>#DIV/0!</v>
      </c>
      <c r="O23" s="228"/>
    </row>
    <row r="24" ht="12.75" customHeight="1">
      <c r="A24" s="12">
        <v>14.0</v>
      </c>
      <c r="B24" s="290" t="str">
        <f>'Master Data'!B34</f>
        <v/>
      </c>
      <c r="C24" s="290" t="str">
        <f>'Master Data'!C34</f>
        <v/>
      </c>
      <c r="D24" s="291" t="str">
        <f>'7.Rekap Nilai'!D25</f>
        <v>OK</v>
      </c>
      <c r="E24" s="292">
        <f>'8.CPMK A'!J30</f>
        <v>73.86666667</v>
      </c>
      <c r="F24" s="102" t="str">
        <f t="shared" si="8"/>
        <v>Baik</v>
      </c>
      <c r="G24" s="292">
        <f>'9.CPMK B'!J30</f>
        <v>81.4</v>
      </c>
      <c r="H24" s="102" t="str">
        <f t="shared" si="9"/>
        <v>Sangat Baik</v>
      </c>
      <c r="I24" s="292">
        <f>'10.CPMK C'!J30</f>
        <v>80</v>
      </c>
      <c r="J24" s="102" t="str">
        <f t="shared" si="10"/>
        <v>Sangat Baik</v>
      </c>
      <c r="K24" s="293" t="str">
        <f>'11.CPMK D'!J31</f>
        <v>#DIV/0!</v>
      </c>
      <c r="L24" s="102" t="str">
        <f t="shared" si="11"/>
        <v>#DIV/0!</v>
      </c>
      <c r="M24" s="290" t="str">
        <f>'12.CPMK E'!J31</f>
        <v>#DIV/0!</v>
      </c>
      <c r="N24" s="102" t="str">
        <f t="shared" si="12"/>
        <v>#DIV/0!</v>
      </c>
      <c r="O24" s="228"/>
      <c r="X24" s="228"/>
      <c r="Y24" s="228"/>
      <c r="Z24" s="228"/>
      <c r="AA24" s="228"/>
    </row>
    <row r="25" ht="12.75" customHeight="1">
      <c r="A25" s="12">
        <v>15.0</v>
      </c>
      <c r="B25" s="290" t="str">
        <f>'Master Data'!B35</f>
        <v/>
      </c>
      <c r="C25" s="290" t="str">
        <f>'Master Data'!C35</f>
        <v/>
      </c>
      <c r="D25" s="291" t="str">
        <f>'7.Rekap Nilai'!D26</f>
        <v>OK</v>
      </c>
      <c r="E25" s="292">
        <f>'8.CPMK A'!J31</f>
        <v>73.03333333</v>
      </c>
      <c r="F25" s="102" t="str">
        <f t="shared" si="8"/>
        <v>Baik</v>
      </c>
      <c r="G25" s="292">
        <f>'9.CPMK B'!J31</f>
        <v>79.97142857</v>
      </c>
      <c r="H25" s="102" t="str">
        <f t="shared" si="9"/>
        <v>Sangat Baik</v>
      </c>
      <c r="I25" s="292">
        <f>'10.CPMK C'!J31</f>
        <v>76.66666667</v>
      </c>
      <c r="J25" s="102" t="str">
        <f t="shared" si="10"/>
        <v>Sangat Baik</v>
      </c>
      <c r="K25" s="293" t="str">
        <f>'11.CPMK D'!J32</f>
        <v>#DIV/0!</v>
      </c>
      <c r="L25" s="102" t="str">
        <f t="shared" si="11"/>
        <v>#DIV/0!</v>
      </c>
      <c r="M25" s="290" t="str">
        <f>'12.CPMK E'!J32</f>
        <v>#DIV/0!</v>
      </c>
      <c r="N25" s="102" t="str">
        <f t="shared" si="12"/>
        <v>#DIV/0!</v>
      </c>
    </row>
    <row r="26" ht="12.75" customHeight="1">
      <c r="A26" s="12">
        <v>16.0</v>
      </c>
      <c r="B26" s="290" t="str">
        <f>'Master Data'!B36</f>
        <v/>
      </c>
      <c r="C26" s="290" t="str">
        <f>'Master Data'!C36</f>
        <v/>
      </c>
      <c r="D26" s="291" t="str">
        <f>'7.Rekap Nilai'!D27</f>
        <v>OK</v>
      </c>
      <c r="E26" s="292">
        <f>'8.CPMK A'!J32</f>
        <v>71.36666667</v>
      </c>
      <c r="F26" s="102" t="str">
        <f t="shared" si="8"/>
        <v>Baik</v>
      </c>
      <c r="G26" s="292">
        <f>'9.CPMK B'!J32</f>
        <v>77.82857143</v>
      </c>
      <c r="H26" s="102" t="str">
        <f t="shared" si="9"/>
        <v>Sangat Baik</v>
      </c>
      <c r="I26" s="292">
        <f>'10.CPMK C'!J32</f>
        <v>76.66666667</v>
      </c>
      <c r="J26" s="102" t="str">
        <f t="shared" si="10"/>
        <v>Sangat Baik</v>
      </c>
      <c r="K26" s="293" t="str">
        <f>'11.CPMK D'!J33</f>
        <v>#DIV/0!</v>
      </c>
      <c r="L26" s="102" t="str">
        <f t="shared" si="11"/>
        <v>#DIV/0!</v>
      </c>
      <c r="M26" s="290" t="str">
        <f>'12.CPMK E'!J33</f>
        <v>#DIV/0!</v>
      </c>
      <c r="N26" s="102" t="str">
        <f t="shared" si="12"/>
        <v>#DIV/0!</v>
      </c>
    </row>
    <row r="27" ht="12.75" customHeight="1">
      <c r="A27" s="12">
        <v>17.0</v>
      </c>
      <c r="B27" s="290" t="str">
        <f>'Master Data'!B37</f>
        <v/>
      </c>
      <c r="C27" s="290" t="str">
        <f>'Master Data'!C37</f>
        <v/>
      </c>
      <c r="D27" s="291" t="str">
        <f>'7.Rekap Nilai'!D28</f>
        <v>OK</v>
      </c>
      <c r="E27" s="292">
        <f>'8.CPMK A'!J33</f>
        <v>74.33333333</v>
      </c>
      <c r="F27" s="102" t="str">
        <f t="shared" si="8"/>
        <v>Baik</v>
      </c>
      <c r="G27" s="292">
        <f>'9.CPMK B'!J33</f>
        <v>81.28571429</v>
      </c>
      <c r="H27" s="102" t="str">
        <f t="shared" si="9"/>
        <v>Sangat Baik</v>
      </c>
      <c r="I27" s="292">
        <f>'10.CPMK C'!J33</f>
        <v>76.66666667</v>
      </c>
      <c r="J27" s="102" t="str">
        <f t="shared" si="10"/>
        <v>Sangat Baik</v>
      </c>
      <c r="K27" s="293" t="str">
        <f>'11.CPMK D'!J34</f>
        <v>#DIV/0!</v>
      </c>
      <c r="L27" s="102" t="str">
        <f t="shared" si="11"/>
        <v>#DIV/0!</v>
      </c>
      <c r="M27" s="290" t="str">
        <f>'12.CPMK E'!J34</f>
        <v>#DIV/0!</v>
      </c>
      <c r="N27" s="102" t="str">
        <f t="shared" si="12"/>
        <v>#DIV/0!</v>
      </c>
    </row>
    <row r="28" ht="12.75" customHeight="1">
      <c r="A28" s="12">
        <v>18.0</v>
      </c>
      <c r="B28" s="290" t="str">
        <f>'Master Data'!B38</f>
        <v/>
      </c>
      <c r="C28" s="290" t="str">
        <f>'Master Data'!C38</f>
        <v/>
      </c>
      <c r="D28" s="291" t="str">
        <f>'7.Rekap Nilai'!D29</f>
        <v>OK</v>
      </c>
      <c r="E28" s="292">
        <f>'8.CPMK A'!J34</f>
        <v>76.33333333</v>
      </c>
      <c r="F28" s="102" t="str">
        <f t="shared" si="8"/>
        <v>Sangat Baik</v>
      </c>
      <c r="G28" s="292">
        <f>'9.CPMK B'!J34</f>
        <v>81.42857143</v>
      </c>
      <c r="H28" s="102" t="str">
        <f t="shared" si="9"/>
        <v>Sangat Baik</v>
      </c>
      <c r="I28" s="292">
        <f>'10.CPMK C'!J34</f>
        <v>80</v>
      </c>
      <c r="J28" s="102" t="str">
        <f t="shared" si="10"/>
        <v>Sangat Baik</v>
      </c>
      <c r="K28" s="293" t="str">
        <f>'11.CPMK D'!J35</f>
        <v>#DIV/0!</v>
      </c>
      <c r="L28" s="102" t="str">
        <f t="shared" si="11"/>
        <v>#DIV/0!</v>
      </c>
      <c r="M28" s="290" t="str">
        <f>'12.CPMK E'!J35</f>
        <v>#DIV/0!</v>
      </c>
      <c r="N28" s="102" t="str">
        <f t="shared" si="12"/>
        <v>#DIV/0!</v>
      </c>
    </row>
    <row r="29" ht="12.75" customHeight="1">
      <c r="A29" s="12">
        <v>19.0</v>
      </c>
      <c r="B29" s="290" t="str">
        <f>'Master Data'!B39</f>
        <v/>
      </c>
      <c r="C29" s="290" t="str">
        <f>'Master Data'!C39</f>
        <v/>
      </c>
      <c r="D29" s="291" t="str">
        <f>'7.Rekap Nilai'!D30</f>
        <v>OK</v>
      </c>
      <c r="E29" s="292">
        <f>'8.CPMK A'!J35</f>
        <v>83.06666667</v>
      </c>
      <c r="F29" s="102" t="str">
        <f t="shared" si="8"/>
        <v>Sangat Baik</v>
      </c>
      <c r="G29" s="292">
        <f>'9.CPMK B'!J35</f>
        <v>85.01428571</v>
      </c>
      <c r="H29" s="102" t="str">
        <f t="shared" si="9"/>
        <v>Sangat Baik</v>
      </c>
      <c r="I29" s="292">
        <f>'10.CPMK C'!J35</f>
        <v>86.66666667</v>
      </c>
      <c r="J29" s="102" t="str">
        <f t="shared" si="10"/>
        <v>Sangat Baik</v>
      </c>
      <c r="K29" s="293" t="str">
        <f>'11.CPMK D'!J36</f>
        <v>#DIV/0!</v>
      </c>
      <c r="L29" s="102" t="str">
        <f t="shared" si="11"/>
        <v>#DIV/0!</v>
      </c>
      <c r="M29" s="290" t="str">
        <f>'12.CPMK E'!J36</f>
        <v>#DIV/0!</v>
      </c>
      <c r="N29" s="102" t="str">
        <f t="shared" si="12"/>
        <v>#DIV/0!</v>
      </c>
    </row>
    <row r="30" ht="12.75" customHeight="1">
      <c r="A30" s="12">
        <v>20.0</v>
      </c>
      <c r="B30" s="290" t="str">
        <f>'Master Data'!B40</f>
        <v/>
      </c>
      <c r="C30" s="290" t="str">
        <f>'Master Data'!C40</f>
        <v/>
      </c>
      <c r="D30" s="291" t="str">
        <f>'7.Rekap Nilai'!D31</f>
        <v>TIDAK BISA UAS</v>
      </c>
      <c r="E30" s="292">
        <f>'8.CPMK A'!J36</f>
        <v>0</v>
      </c>
      <c r="F30" s="102" t="str">
        <f t="shared" si="8"/>
        <v>Tidak Lulus CPMK</v>
      </c>
      <c r="G30" s="292">
        <f>'9.CPMK B'!J36</f>
        <v>0</v>
      </c>
      <c r="H30" s="102" t="str">
        <f t="shared" si="9"/>
        <v>Tidak Lulus CPMK</v>
      </c>
      <c r="I30" s="292">
        <f>'10.CPMK C'!J36</f>
        <v>0</v>
      </c>
      <c r="J30" s="102" t="str">
        <f t="shared" si="10"/>
        <v>Tidak Lulus CPMK</v>
      </c>
      <c r="K30" s="293" t="str">
        <f>'11.CPMK D'!J37</f>
        <v>#DIV/0!</v>
      </c>
      <c r="L30" s="102" t="str">
        <f t="shared" si="11"/>
        <v>Tidak Lulus CPMK</v>
      </c>
      <c r="M30" s="290" t="str">
        <f>'12.CPMK E'!J37</f>
        <v>#DIV/0!</v>
      </c>
      <c r="N30" s="102" t="str">
        <f t="shared" si="12"/>
        <v>Tidak Lulus CPMK</v>
      </c>
    </row>
    <row r="31" ht="12.0" customHeight="1">
      <c r="A31" s="12">
        <v>21.0</v>
      </c>
      <c r="B31" s="290" t="str">
        <f>'Master Data'!B41</f>
        <v/>
      </c>
      <c r="C31" s="290" t="str">
        <f>'Master Data'!C41</f>
        <v/>
      </c>
      <c r="D31" s="291" t="str">
        <f>'7.Rekap Nilai'!D32</f>
        <v>OK</v>
      </c>
      <c r="E31" s="292">
        <f>'8.CPMK A'!J37</f>
        <v>77.2</v>
      </c>
      <c r="F31" s="102" t="str">
        <f t="shared" si="8"/>
        <v>Sangat Baik</v>
      </c>
      <c r="G31" s="292">
        <f>'9.CPMK B'!J37</f>
        <v>79.25714286</v>
      </c>
      <c r="H31" s="102" t="str">
        <f t="shared" si="9"/>
        <v>Sangat Baik</v>
      </c>
      <c r="I31" s="292">
        <f>'10.CPMK C'!J37</f>
        <v>80</v>
      </c>
      <c r="J31" s="102" t="str">
        <f t="shared" si="10"/>
        <v>Sangat Baik</v>
      </c>
      <c r="K31" s="293" t="str">
        <f>'11.CPMK D'!J38</f>
        <v>#DIV/0!</v>
      </c>
      <c r="L31" s="102" t="str">
        <f t="shared" si="11"/>
        <v>#DIV/0!</v>
      </c>
      <c r="M31" s="290" t="str">
        <f>'12.CPMK E'!J38</f>
        <v>#DIV/0!</v>
      </c>
      <c r="N31" s="102" t="str">
        <f t="shared" si="12"/>
        <v>#DIV/0!</v>
      </c>
    </row>
    <row r="32" ht="12.75" customHeight="1">
      <c r="A32" s="12">
        <v>22.0</v>
      </c>
      <c r="B32" s="290" t="str">
        <f>'Master Data'!B42</f>
        <v/>
      </c>
      <c r="C32" s="290" t="str">
        <f>'Master Data'!C42</f>
        <v/>
      </c>
      <c r="D32" s="291" t="str">
        <f>'7.Rekap Nilai'!D33</f>
        <v>OK</v>
      </c>
      <c r="E32" s="292">
        <f>'8.CPMK A'!J38</f>
        <v>68.33333333</v>
      </c>
      <c r="F32" s="102" t="str">
        <f t="shared" si="8"/>
        <v>Baik</v>
      </c>
      <c r="G32" s="292">
        <f>'9.CPMK B'!J38</f>
        <v>78.14285714</v>
      </c>
      <c r="H32" s="102" t="str">
        <f t="shared" si="9"/>
        <v>Sangat Baik</v>
      </c>
      <c r="I32" s="292">
        <f>'10.CPMK C'!J38</f>
        <v>73.33333333</v>
      </c>
      <c r="J32" s="102" t="str">
        <f t="shared" si="10"/>
        <v>Baik</v>
      </c>
      <c r="K32" s="293" t="str">
        <f>'11.CPMK D'!J39</f>
        <v>#DIV/0!</v>
      </c>
      <c r="L32" s="102" t="str">
        <f t="shared" si="11"/>
        <v>#DIV/0!</v>
      </c>
      <c r="M32" s="290" t="str">
        <f>'12.CPMK E'!J39</f>
        <v>#DIV/0!</v>
      </c>
      <c r="N32" s="102" t="str">
        <f t="shared" si="12"/>
        <v>#DIV/0!</v>
      </c>
    </row>
    <row r="33" ht="12.75" customHeight="1">
      <c r="A33" s="12">
        <v>23.0</v>
      </c>
      <c r="B33" s="290" t="str">
        <f>'Master Data'!B43</f>
        <v/>
      </c>
      <c r="C33" s="290" t="str">
        <f>'Master Data'!C43</f>
        <v/>
      </c>
      <c r="D33" s="291" t="str">
        <f>'7.Rekap Nilai'!D34</f>
        <v>OK</v>
      </c>
      <c r="E33" s="292">
        <f>'8.CPMK A'!J39</f>
        <v>79.23333333</v>
      </c>
      <c r="F33" s="102" t="str">
        <f t="shared" si="8"/>
        <v>Sangat Baik</v>
      </c>
      <c r="G33" s="292">
        <f>'9.CPMK B'!J39</f>
        <v>84.44285714</v>
      </c>
      <c r="H33" s="102" t="str">
        <f t="shared" si="9"/>
        <v>Sangat Baik</v>
      </c>
      <c r="I33" s="292">
        <f>'10.CPMK C'!J39</f>
        <v>80</v>
      </c>
      <c r="J33" s="102" t="str">
        <f t="shared" si="10"/>
        <v>Sangat Baik</v>
      </c>
      <c r="K33" s="293" t="str">
        <f>'11.CPMK D'!J40</f>
        <v>#DIV/0!</v>
      </c>
      <c r="L33" s="102" t="str">
        <f t="shared" si="11"/>
        <v>#DIV/0!</v>
      </c>
      <c r="M33" s="290" t="str">
        <f>'12.CPMK E'!J40</f>
        <v>#DIV/0!</v>
      </c>
      <c r="N33" s="102" t="str">
        <f t="shared" si="12"/>
        <v>#DIV/0!</v>
      </c>
    </row>
    <row r="34" ht="12.75" customHeight="1">
      <c r="A34" s="12">
        <v>24.0</v>
      </c>
      <c r="B34" s="290" t="str">
        <f>'Master Data'!B44</f>
        <v/>
      </c>
      <c r="C34" s="290" t="str">
        <f>'Master Data'!C44</f>
        <v/>
      </c>
      <c r="D34" s="291" t="str">
        <f>'7.Rekap Nilai'!D35</f>
        <v>OK</v>
      </c>
      <c r="E34" s="292">
        <f>'8.CPMK A'!J40</f>
        <v>72.76666667</v>
      </c>
      <c r="F34" s="102" t="str">
        <f t="shared" si="8"/>
        <v>Baik</v>
      </c>
      <c r="G34" s="292">
        <f>'9.CPMK B'!J40</f>
        <v>80.7</v>
      </c>
      <c r="H34" s="102" t="str">
        <f t="shared" si="9"/>
        <v>Sangat Baik</v>
      </c>
      <c r="I34" s="292">
        <f>'10.CPMK C'!J40</f>
        <v>80</v>
      </c>
      <c r="J34" s="102" t="str">
        <f t="shared" si="10"/>
        <v>Sangat Baik</v>
      </c>
      <c r="K34" s="293" t="str">
        <f>'11.CPMK D'!J41</f>
        <v>#DIV/0!</v>
      </c>
      <c r="L34" s="102" t="str">
        <f t="shared" si="11"/>
        <v>#DIV/0!</v>
      </c>
      <c r="M34" s="290" t="str">
        <f>'12.CPMK E'!J41</f>
        <v>#DIV/0!</v>
      </c>
      <c r="N34" s="102" t="str">
        <f t="shared" si="12"/>
        <v>#DIV/0!</v>
      </c>
      <c r="P34" s="228"/>
      <c r="Q34" s="228"/>
      <c r="R34" s="228"/>
      <c r="S34" s="228"/>
      <c r="T34" s="228"/>
      <c r="U34" s="228"/>
      <c r="V34" s="228"/>
      <c r="W34" s="228"/>
    </row>
    <row r="35" ht="12.75" customHeight="1">
      <c r="A35" s="12">
        <v>25.0</v>
      </c>
      <c r="B35" s="290" t="str">
        <f>'Master Data'!B45</f>
        <v/>
      </c>
      <c r="C35" s="290" t="str">
        <f>'Master Data'!C45</f>
        <v/>
      </c>
      <c r="D35" s="291" t="str">
        <f>'7.Rekap Nilai'!D36</f>
        <v>OK</v>
      </c>
      <c r="E35" s="292">
        <f>'8.CPMK A'!J41</f>
        <v>67.1</v>
      </c>
      <c r="F35" s="102" t="str">
        <f t="shared" si="8"/>
        <v>Baik</v>
      </c>
      <c r="G35" s="292">
        <f>'9.CPMK B'!J41</f>
        <v>75.12857143</v>
      </c>
      <c r="H35" s="102" t="str">
        <f t="shared" si="9"/>
        <v>Sangat Baik</v>
      </c>
      <c r="I35" s="292">
        <f>'10.CPMK C'!J41</f>
        <v>68.66666667</v>
      </c>
      <c r="J35" s="102" t="str">
        <f t="shared" si="10"/>
        <v>Baik</v>
      </c>
      <c r="K35" s="293" t="str">
        <f>'11.CPMK D'!J42</f>
        <v>#DIV/0!</v>
      </c>
      <c r="L35" s="102" t="str">
        <f t="shared" si="11"/>
        <v>#DIV/0!</v>
      </c>
      <c r="M35" s="290" t="str">
        <f>'12.CPMK E'!J42</f>
        <v>#DIV/0!</v>
      </c>
      <c r="N35" s="102" t="str">
        <f t="shared" si="12"/>
        <v>#DIV/0!</v>
      </c>
      <c r="P35" s="228"/>
      <c r="Q35" s="228"/>
      <c r="R35" s="228"/>
      <c r="S35" s="228"/>
      <c r="T35" s="228"/>
      <c r="U35" s="228"/>
      <c r="V35" s="228"/>
      <c r="W35" s="228"/>
    </row>
    <row r="36" ht="12.75" customHeight="1">
      <c r="A36" s="12">
        <v>26.0</v>
      </c>
      <c r="B36" s="290" t="str">
        <f>'Master Data'!B46</f>
        <v/>
      </c>
      <c r="C36" s="290" t="str">
        <f>'Master Data'!C46</f>
        <v/>
      </c>
      <c r="D36" s="291" t="str">
        <f>'7.Rekap Nilai'!D37</f>
        <v>OK</v>
      </c>
      <c r="E36" s="292">
        <f>'8.CPMK A'!J42</f>
        <v>80.83333333</v>
      </c>
      <c r="F36" s="102" t="str">
        <f t="shared" si="8"/>
        <v>Sangat Baik</v>
      </c>
      <c r="G36" s="292">
        <f>'9.CPMK B'!J42</f>
        <v>83.57142857</v>
      </c>
      <c r="H36" s="102" t="str">
        <f t="shared" si="9"/>
        <v>Sangat Baik</v>
      </c>
      <c r="I36" s="292">
        <f>'10.CPMK C'!J42</f>
        <v>80</v>
      </c>
      <c r="J36" s="102" t="str">
        <f t="shared" si="10"/>
        <v>Sangat Baik</v>
      </c>
      <c r="K36" s="293" t="str">
        <f>'11.CPMK D'!J43</f>
        <v>#DIV/0!</v>
      </c>
      <c r="L36" s="102" t="str">
        <f t="shared" si="11"/>
        <v>#DIV/0!</v>
      </c>
      <c r="M36" s="290" t="str">
        <f>'12.CPMK E'!J43</f>
        <v>#DIV/0!</v>
      </c>
      <c r="N36" s="102" t="str">
        <f t="shared" si="12"/>
        <v>#DIV/0!</v>
      </c>
      <c r="P36" s="228"/>
      <c r="Q36" s="228"/>
      <c r="R36" s="228"/>
      <c r="S36" s="228"/>
      <c r="T36" s="228"/>
      <c r="U36" s="228"/>
      <c r="V36" s="228"/>
      <c r="W36" s="228"/>
    </row>
    <row r="37" ht="12.75" customHeight="1">
      <c r="A37" s="12">
        <v>27.0</v>
      </c>
      <c r="B37" s="290" t="str">
        <f>'Master Data'!B47</f>
        <v/>
      </c>
      <c r="C37" s="290" t="str">
        <f>'Master Data'!C47</f>
        <v/>
      </c>
      <c r="D37" s="291" t="str">
        <f>'7.Rekap Nilai'!D38</f>
        <v>OK</v>
      </c>
      <c r="E37" s="292">
        <f>'8.CPMK A'!J43</f>
        <v>74.43333333</v>
      </c>
      <c r="F37" s="102" t="str">
        <f t="shared" si="8"/>
        <v>Baik</v>
      </c>
      <c r="G37" s="292">
        <f>'9.CPMK B'!J43</f>
        <v>77.12857143</v>
      </c>
      <c r="H37" s="102" t="str">
        <f t="shared" si="9"/>
        <v>Sangat Baik</v>
      </c>
      <c r="I37" s="292">
        <f>'10.CPMK C'!J43</f>
        <v>73.33333333</v>
      </c>
      <c r="J37" s="102" t="str">
        <f t="shared" si="10"/>
        <v>Baik</v>
      </c>
      <c r="K37" s="293" t="str">
        <f>'11.CPMK D'!J44</f>
        <v>#DIV/0!</v>
      </c>
      <c r="L37" s="102" t="str">
        <f t="shared" si="11"/>
        <v>#DIV/0!</v>
      </c>
      <c r="M37" s="290" t="str">
        <f>'12.CPMK E'!J44</f>
        <v>#DIV/0!</v>
      </c>
      <c r="N37" s="102" t="str">
        <f t="shared" si="12"/>
        <v>#DIV/0!</v>
      </c>
      <c r="P37" s="228"/>
      <c r="Q37" s="228"/>
      <c r="R37" s="228"/>
      <c r="S37" s="228"/>
      <c r="T37" s="228"/>
      <c r="U37" s="228"/>
      <c r="V37" s="228"/>
      <c r="W37" s="228"/>
    </row>
    <row r="38" ht="12.75" customHeight="1">
      <c r="A38" s="12">
        <v>28.0</v>
      </c>
      <c r="B38" s="290" t="str">
        <f>'Master Data'!B48</f>
        <v/>
      </c>
      <c r="C38" s="290" t="str">
        <f>'Master Data'!C48</f>
        <v/>
      </c>
      <c r="D38" s="291" t="str">
        <f>'7.Rekap Nilai'!D39</f>
        <v>OK</v>
      </c>
      <c r="E38" s="292">
        <f>'8.CPMK A'!J44</f>
        <v>75.06666667</v>
      </c>
      <c r="F38" s="102" t="str">
        <f t="shared" si="8"/>
        <v>Sangat Baik</v>
      </c>
      <c r="G38" s="292">
        <f>'9.CPMK B'!J44</f>
        <v>79.3</v>
      </c>
      <c r="H38" s="102" t="str">
        <f t="shared" si="9"/>
        <v>Sangat Baik</v>
      </c>
      <c r="I38" s="292">
        <f>'10.CPMK C'!J44</f>
        <v>73.33333333</v>
      </c>
      <c r="J38" s="102" t="str">
        <f t="shared" si="10"/>
        <v>Baik</v>
      </c>
      <c r="K38" s="293" t="str">
        <f>'11.CPMK D'!J45</f>
        <v>#DIV/0!</v>
      </c>
      <c r="L38" s="102" t="str">
        <f t="shared" si="11"/>
        <v>#DIV/0!</v>
      </c>
      <c r="M38" s="290" t="str">
        <f>'12.CPMK E'!J45</f>
        <v>#DIV/0!</v>
      </c>
      <c r="N38" s="102" t="str">
        <f t="shared" si="12"/>
        <v>#DIV/0!</v>
      </c>
      <c r="P38" s="228"/>
      <c r="Q38" s="228"/>
      <c r="R38" s="228"/>
      <c r="S38" s="228"/>
      <c r="T38" s="228"/>
      <c r="U38" s="228"/>
      <c r="V38" s="228"/>
      <c r="W38" s="228"/>
    </row>
    <row r="39" ht="12.75" customHeight="1">
      <c r="A39" s="12">
        <v>29.0</v>
      </c>
      <c r="B39" s="290" t="str">
        <f>'Master Data'!B49</f>
        <v/>
      </c>
      <c r="C39" s="290" t="str">
        <f>'Master Data'!C49</f>
        <v/>
      </c>
      <c r="D39" s="291" t="str">
        <f>'7.Rekap Nilai'!D40</f>
        <v>OK</v>
      </c>
      <c r="E39" s="292">
        <f>'8.CPMK A'!J45</f>
        <v>70.43333333</v>
      </c>
      <c r="F39" s="102" t="str">
        <f t="shared" si="8"/>
        <v>Baik</v>
      </c>
      <c r="G39" s="292">
        <f>'9.CPMK B'!J45</f>
        <v>77.98571429</v>
      </c>
      <c r="H39" s="102" t="str">
        <f t="shared" si="9"/>
        <v>Sangat Baik</v>
      </c>
      <c r="I39" s="292">
        <f>'10.CPMK C'!J45</f>
        <v>75.33333333</v>
      </c>
      <c r="J39" s="102" t="str">
        <f t="shared" si="10"/>
        <v>Sangat Baik</v>
      </c>
      <c r="K39" s="293" t="str">
        <f>'11.CPMK D'!J46</f>
        <v>#DIV/0!</v>
      </c>
      <c r="L39" s="102" t="str">
        <f t="shared" si="11"/>
        <v>#DIV/0!</v>
      </c>
      <c r="M39" s="290" t="str">
        <f>'12.CPMK E'!J46</f>
        <v>#DIV/0!</v>
      </c>
      <c r="N39" s="102" t="str">
        <f t="shared" si="12"/>
        <v>#DIV/0!</v>
      </c>
      <c r="P39" s="228"/>
      <c r="Q39" s="228"/>
      <c r="R39" s="228"/>
      <c r="S39" s="228"/>
      <c r="T39" s="228"/>
      <c r="U39" s="228"/>
      <c r="V39" s="228"/>
      <c r="W39" s="228"/>
    </row>
    <row r="40" ht="12.75" customHeight="1">
      <c r="A40" s="12">
        <v>30.0</v>
      </c>
      <c r="B40" s="290" t="str">
        <f>'Master Data'!B50</f>
        <v/>
      </c>
      <c r="C40" s="290" t="str">
        <f>'Master Data'!C50</f>
        <v/>
      </c>
      <c r="D40" s="291" t="str">
        <f>'7.Rekap Nilai'!D41</f>
        <v>OK</v>
      </c>
      <c r="E40" s="292">
        <f>'8.CPMK A'!J46</f>
        <v>77.5</v>
      </c>
      <c r="F40" s="102" t="str">
        <f t="shared" si="8"/>
        <v>Sangat Baik</v>
      </c>
      <c r="G40" s="292">
        <f>'9.CPMK B'!J46</f>
        <v>80</v>
      </c>
      <c r="H40" s="102" t="str">
        <f t="shared" si="9"/>
        <v>Sangat Baik</v>
      </c>
      <c r="I40" s="292">
        <f>'10.CPMK C'!J46</f>
        <v>76.66666667</v>
      </c>
      <c r="J40" s="102" t="str">
        <f t="shared" si="10"/>
        <v>Sangat Baik</v>
      </c>
      <c r="K40" s="293" t="str">
        <f>'11.CPMK D'!J47</f>
        <v>#DIV/0!</v>
      </c>
      <c r="L40" s="102" t="str">
        <f t="shared" si="11"/>
        <v>#DIV/0!</v>
      </c>
      <c r="M40" s="290" t="str">
        <f>'12.CPMK E'!J47</f>
        <v>#DIV/0!</v>
      </c>
      <c r="N40" s="102" t="str">
        <f t="shared" si="12"/>
        <v>#DIV/0!</v>
      </c>
      <c r="P40" s="228"/>
      <c r="Q40" s="228"/>
      <c r="R40" s="228"/>
      <c r="S40" s="228"/>
      <c r="T40" s="228"/>
      <c r="U40" s="228"/>
      <c r="V40" s="228"/>
      <c r="W40" s="228"/>
    </row>
    <row r="41" ht="12.75" customHeight="1">
      <c r="A41" s="12">
        <v>31.0</v>
      </c>
      <c r="B41" s="290" t="str">
        <f>'Master Data'!B51</f>
        <v/>
      </c>
      <c r="C41" s="290" t="str">
        <f>'Master Data'!C51</f>
        <v/>
      </c>
      <c r="D41" s="291" t="str">
        <f>'7.Rekap Nilai'!D42</f>
        <v>TIDAK BISA UAS</v>
      </c>
      <c r="E41" s="292">
        <f>'8.CPMK A'!J47</f>
        <v>30</v>
      </c>
      <c r="F41" s="102" t="str">
        <f t="shared" si="8"/>
        <v>Tidak Lulus CPMK</v>
      </c>
      <c r="G41" s="292">
        <f>'9.CPMK B'!J47</f>
        <v>32.85714286</v>
      </c>
      <c r="H41" s="102" t="str">
        <f t="shared" si="9"/>
        <v>Tidak Lulus CPMK</v>
      </c>
      <c r="I41" s="292">
        <f>'10.CPMK C'!J47</f>
        <v>26.66666667</v>
      </c>
      <c r="J41" s="102" t="str">
        <f t="shared" si="10"/>
        <v>Tidak Lulus CPMK</v>
      </c>
      <c r="K41" s="293" t="str">
        <f>'11.CPMK D'!J48</f>
        <v>#DIV/0!</v>
      </c>
      <c r="L41" s="102" t="str">
        <f t="shared" si="11"/>
        <v>Tidak Lulus CPMK</v>
      </c>
      <c r="M41" s="290" t="str">
        <f>'12.CPMK E'!J48</f>
        <v>#DIV/0!</v>
      </c>
      <c r="N41" s="102" t="str">
        <f t="shared" si="12"/>
        <v>Tidak Lulus CPMK</v>
      </c>
      <c r="P41" s="228"/>
      <c r="Q41" s="228"/>
      <c r="R41" s="228"/>
      <c r="S41" s="228"/>
      <c r="T41" s="228"/>
      <c r="U41" s="228"/>
      <c r="V41" s="228"/>
      <c r="W41" s="228"/>
    </row>
    <row r="42" ht="12.75" customHeight="1">
      <c r="A42" s="12">
        <v>32.0</v>
      </c>
      <c r="B42" s="290" t="str">
        <f>'Master Data'!B52</f>
        <v/>
      </c>
      <c r="C42" s="290" t="str">
        <f>'Master Data'!C52</f>
        <v/>
      </c>
      <c r="D42" s="291" t="str">
        <f>'7.Rekap Nilai'!D43</f>
        <v>OK</v>
      </c>
      <c r="E42" s="292">
        <f>'8.CPMK A'!J48</f>
        <v>75.06666667</v>
      </c>
      <c r="F42" s="102" t="str">
        <f t="shared" si="8"/>
        <v>Sangat Baik</v>
      </c>
      <c r="G42" s="292">
        <f>'9.CPMK B'!J48</f>
        <v>82.58571429</v>
      </c>
      <c r="H42" s="102" t="str">
        <f t="shared" si="9"/>
        <v>Sangat Baik</v>
      </c>
      <c r="I42" s="292">
        <f>'10.CPMK C'!J48</f>
        <v>80</v>
      </c>
      <c r="J42" s="102" t="str">
        <f t="shared" si="10"/>
        <v>Sangat Baik</v>
      </c>
      <c r="K42" s="293" t="str">
        <f>'11.CPMK D'!J49</f>
        <v>#DIV/0!</v>
      </c>
      <c r="L42" s="102" t="str">
        <f t="shared" si="11"/>
        <v>#DIV/0!</v>
      </c>
      <c r="M42" s="290" t="str">
        <f>'12.CPMK E'!J49</f>
        <v>#DIV/0!</v>
      </c>
      <c r="N42" s="102" t="str">
        <f t="shared" si="12"/>
        <v>#DIV/0!</v>
      </c>
      <c r="P42" s="228"/>
      <c r="Q42" s="228"/>
      <c r="R42" s="228"/>
      <c r="S42" s="228"/>
      <c r="T42" s="228"/>
      <c r="U42" s="228"/>
      <c r="V42" s="228"/>
      <c r="W42" s="228"/>
    </row>
    <row r="43" ht="12.75" customHeight="1">
      <c r="A43" s="12"/>
      <c r="B43" s="290"/>
      <c r="C43" s="290"/>
      <c r="D43" s="291"/>
      <c r="E43" s="292"/>
      <c r="F43" s="102"/>
      <c r="G43" s="292"/>
      <c r="H43" s="102"/>
      <c r="I43" s="292"/>
      <c r="J43" s="102"/>
      <c r="K43" s="293"/>
      <c r="L43" s="102"/>
      <c r="M43" s="290"/>
      <c r="N43" s="102"/>
      <c r="P43" s="228"/>
      <c r="Q43" s="228"/>
      <c r="R43" s="228"/>
      <c r="S43" s="228"/>
      <c r="T43" s="228"/>
      <c r="U43" s="228"/>
      <c r="V43" s="228"/>
      <c r="W43" s="228"/>
    </row>
    <row r="44" ht="12.7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</row>
    <row r="45" ht="12.7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</row>
    <row r="46" ht="12.7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</row>
    <row r="47" ht="12.7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</row>
    <row r="48" ht="12.7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</row>
    <row r="49" ht="12.7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</row>
    <row r="50" ht="12.7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</row>
    <row r="51" ht="12.7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</row>
    <row r="52" ht="12.7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</row>
    <row r="53" ht="12.7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</row>
    <row r="54" ht="12.7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</row>
    <row r="55" ht="12.7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</row>
    <row r="56" ht="12.7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</row>
    <row r="57" ht="12.7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</row>
    <row r="58" ht="12.7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</row>
    <row r="59" ht="12.7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</row>
    <row r="60" ht="12.7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</row>
    <row r="61" ht="12.7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</row>
    <row r="62" ht="12.7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</row>
    <row r="63" ht="12.7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</row>
    <row r="64" ht="12.7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</row>
    <row r="65" ht="12.7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</row>
    <row r="66" ht="12.7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</row>
    <row r="67" ht="12.7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</row>
    <row r="68" ht="12.7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</row>
    <row r="69" ht="12.7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</row>
    <row r="70" ht="12.7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</row>
    <row r="71" ht="12.7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</row>
    <row r="72" ht="12.7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</row>
    <row r="73" ht="12.7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</row>
    <row r="74" ht="12.7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</row>
    <row r="75" ht="12.7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</row>
    <row r="76" ht="12.7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</row>
    <row r="77" ht="12.7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</row>
    <row r="78" ht="12.7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</row>
    <row r="79" ht="12.7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</row>
    <row r="80" ht="12.7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</row>
    <row r="81" ht="12.7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</row>
    <row r="82" ht="12.7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</row>
    <row r="83" ht="12.7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</row>
    <row r="84" ht="12.7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</row>
    <row r="85" ht="12.7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</row>
    <row r="86" ht="12.7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</row>
    <row r="87" ht="12.7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</row>
    <row r="88" ht="12.7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</row>
    <row r="89" ht="12.7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</row>
    <row r="90" ht="12.7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</row>
    <row r="91" ht="12.7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</row>
    <row r="92" ht="12.7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</row>
    <row r="93" ht="12.7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</row>
    <row r="94" ht="12.7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</row>
    <row r="95" ht="12.7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</row>
    <row r="96" ht="12.7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</row>
    <row r="97" ht="12.7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</row>
    <row r="98" ht="12.7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</row>
    <row r="99" ht="12.7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</row>
    <row r="100" ht="12.7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</row>
    <row r="101" ht="12.7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</row>
    <row r="102" ht="12.7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</row>
    <row r="103" ht="12.7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</row>
    <row r="104" ht="12.7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</row>
    <row r="105" ht="12.7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</row>
    <row r="106" ht="12.7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</row>
    <row r="107" ht="12.7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</row>
    <row r="108" ht="12.7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</row>
    <row r="109" ht="12.7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</row>
    <row r="110" ht="12.7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</row>
    <row r="111" ht="12.7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</row>
    <row r="112" ht="12.7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</row>
    <row r="113" ht="12.7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</row>
    <row r="114" ht="12.7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</row>
    <row r="115" ht="12.7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</row>
    <row r="116" ht="12.7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</row>
    <row r="117" ht="12.7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</row>
    <row r="118" ht="12.7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</row>
    <row r="119" ht="12.7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</row>
    <row r="120" ht="12.7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</row>
    <row r="121" ht="12.7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</row>
    <row r="122" ht="12.7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</row>
    <row r="123" ht="12.7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</row>
    <row r="124" ht="12.7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</row>
    <row r="125" ht="12.7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</row>
    <row r="126" ht="12.7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</row>
    <row r="127" ht="12.7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</row>
    <row r="128" ht="12.7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</row>
    <row r="129" ht="12.7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</row>
    <row r="130" ht="12.7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</row>
    <row r="131" ht="12.7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</row>
    <row r="132" ht="12.7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</row>
    <row r="133" ht="12.7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</row>
    <row r="134" ht="12.7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</row>
    <row r="135" ht="12.7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</row>
    <row r="136" ht="12.7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</row>
    <row r="137" ht="12.7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</row>
    <row r="138" ht="12.7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</row>
    <row r="139" ht="12.7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</row>
    <row r="140" ht="12.7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</row>
    <row r="141" ht="12.7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</row>
    <row r="142" ht="12.7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</row>
    <row r="143" ht="12.7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</row>
    <row r="144" ht="12.7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</row>
    <row r="145" ht="12.7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</row>
    <row r="146" ht="12.7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</row>
    <row r="147" ht="12.7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</row>
    <row r="148" ht="12.7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</row>
    <row r="149" ht="12.7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</row>
    <row r="150" ht="12.7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</row>
    <row r="151" ht="12.7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</row>
    <row r="152" ht="12.7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</row>
    <row r="153" ht="12.7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</row>
    <row r="154" ht="12.7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</row>
    <row r="155" ht="12.7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</row>
    <row r="156" ht="12.7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</row>
    <row r="157" ht="12.7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</row>
    <row r="158" ht="12.7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</row>
    <row r="159" ht="12.7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</row>
    <row r="160" ht="12.7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</row>
    <row r="161" ht="12.7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</row>
    <row r="162" ht="12.7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</row>
    <row r="163" ht="12.7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</row>
    <row r="164" ht="12.7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</row>
    <row r="165" ht="12.7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</row>
    <row r="166" ht="12.7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</row>
    <row r="167" ht="12.7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</row>
    <row r="168" ht="12.7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</row>
    <row r="169" ht="12.7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</row>
    <row r="170" ht="12.7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</row>
    <row r="171" ht="12.7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</row>
    <row r="172" ht="12.7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</row>
    <row r="173" ht="12.7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</row>
    <row r="174" ht="12.7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</row>
    <row r="175" ht="12.7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</row>
    <row r="176" ht="12.7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</row>
    <row r="177" ht="12.7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</row>
    <row r="178" ht="12.7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</row>
    <row r="179" ht="12.7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</row>
    <row r="180" ht="12.7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</row>
    <row r="181" ht="12.7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</row>
    <row r="182" ht="12.7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</row>
    <row r="183" ht="12.7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</row>
    <row r="184" ht="12.7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</row>
    <row r="185" ht="12.7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</row>
    <row r="186" ht="12.7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</row>
    <row r="187" ht="12.7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</row>
    <row r="188" ht="12.7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</row>
    <row r="189" ht="12.7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</row>
    <row r="190" ht="12.7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</row>
    <row r="191" ht="12.7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</row>
    <row r="192" ht="12.7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</row>
    <row r="193" ht="12.7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</row>
    <row r="194" ht="12.7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</row>
    <row r="195" ht="12.7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</row>
    <row r="196" ht="12.7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</row>
    <row r="197" ht="12.7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</row>
    <row r="198" ht="12.7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</row>
    <row r="199" ht="12.7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</row>
    <row r="200" ht="12.7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</row>
    <row r="201" ht="12.7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</row>
    <row r="202" ht="12.7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</row>
    <row r="203" ht="12.7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</row>
    <row r="204" ht="12.7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</row>
    <row r="205" ht="12.7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</row>
    <row r="206" ht="12.7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</row>
    <row r="207" ht="12.7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</row>
    <row r="208" ht="12.7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</row>
    <row r="209" ht="12.7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</row>
    <row r="210" ht="12.7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</row>
    <row r="211" ht="12.7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</row>
    <row r="212" ht="12.7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</row>
    <row r="213" ht="12.7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</row>
    <row r="214" ht="12.7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</row>
    <row r="215" ht="12.7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</row>
    <row r="216" ht="12.7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</row>
    <row r="217" ht="12.7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</row>
    <row r="218" ht="12.7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</row>
    <row r="219" ht="12.7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</row>
    <row r="220" ht="12.75" customHeight="1">
      <c r="A220" s="228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</row>
    <row r="221" ht="12.75" customHeight="1">
      <c r="A221" s="228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</row>
    <row r="222" ht="12.75" customHeight="1">
      <c r="A222" s="228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</row>
    <row r="223" ht="12.75" customHeight="1">
      <c r="A223" s="228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</row>
    <row r="224" ht="12.75" customHeight="1">
      <c r="A224" s="228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</row>
    <row r="225" ht="12.75" customHeight="1">
      <c r="A225" s="228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</row>
    <row r="226" ht="12.75" customHeight="1">
      <c r="A226" s="228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</row>
    <row r="227" ht="12.75" customHeight="1">
      <c r="A227" s="228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</row>
    <row r="228" ht="12.75" customHeight="1">
      <c r="A228" s="228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</row>
    <row r="229" ht="12.75" customHeight="1">
      <c r="A229" s="228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</row>
    <row r="230" ht="12.75" customHeight="1">
      <c r="A230" s="228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</row>
    <row r="231" ht="12.75" customHeight="1">
      <c r="A231" s="228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</row>
    <row r="232" ht="12.75" customHeight="1">
      <c r="A232" s="228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</row>
    <row r="233" ht="12.75" customHeight="1">
      <c r="A233" s="228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</row>
    <row r="234" ht="12.75" customHeight="1">
      <c r="A234" s="228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</row>
    <row r="235" ht="12.75" customHeight="1">
      <c r="A235" s="228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</row>
    <row r="236" ht="12.75" customHeight="1">
      <c r="A236" s="228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</row>
    <row r="237" ht="12.75" customHeight="1">
      <c r="A237" s="228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</row>
    <row r="238" ht="12.75" customHeight="1">
      <c r="A238" s="228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</row>
    <row r="239" ht="12.75" customHeight="1">
      <c r="A239" s="228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</row>
    <row r="240" ht="12.75" customHeight="1">
      <c r="A240" s="228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</row>
    <row r="241" ht="12.75" customHeight="1">
      <c r="A241" s="228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</row>
    <row r="242" ht="12.75" customHeight="1">
      <c r="A242" s="228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</row>
    <row r="243" ht="12.75" customHeight="1">
      <c r="A243" s="228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</row>
    <row r="244" ht="12.75" customHeight="1">
      <c r="A244" s="228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</row>
    <row r="245" ht="12.75" customHeight="1">
      <c r="A245" s="228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</row>
    <row r="246" ht="12.75" customHeight="1">
      <c r="A246" s="228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</row>
    <row r="247" ht="12.75" customHeight="1">
      <c r="A247" s="228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</row>
    <row r="248" ht="12.75" customHeight="1">
      <c r="A248" s="228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</row>
    <row r="249" ht="12.75" customHeight="1">
      <c r="A249" s="228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</row>
    <row r="250" ht="12.75" customHeight="1">
      <c r="A250" s="228"/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</row>
    <row r="251" ht="12.75" customHeight="1">
      <c r="A251" s="228"/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  <c r="AA251" s="228"/>
    </row>
    <row r="252" ht="12.75" customHeight="1">
      <c r="A252" s="228"/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  <c r="AA252" s="228"/>
    </row>
    <row r="253" ht="12.75" customHeight="1">
      <c r="A253" s="228"/>
      <c r="B253" s="228"/>
      <c r="C253" s="228"/>
      <c r="D253" s="228"/>
      <c r="E253" s="228"/>
      <c r="F253" s="228"/>
      <c r="G253" s="228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  <c r="AA253" s="228"/>
    </row>
    <row r="254" ht="12.75" customHeight="1">
      <c r="A254" s="228"/>
      <c r="B254" s="228"/>
      <c r="C254" s="228"/>
      <c r="D254" s="228"/>
      <c r="E254" s="228"/>
      <c r="F254" s="228"/>
      <c r="G254" s="228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  <c r="AA254" s="228"/>
    </row>
    <row r="255" ht="12.75" customHeight="1">
      <c r="A255" s="228"/>
      <c r="B255" s="228"/>
      <c r="C255" s="228"/>
      <c r="D255" s="228"/>
      <c r="E255" s="228"/>
      <c r="F255" s="228"/>
      <c r="G255" s="228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  <c r="AA255" s="228"/>
    </row>
    <row r="256" ht="12.75" customHeight="1">
      <c r="A256" s="228"/>
      <c r="B256" s="228"/>
      <c r="C256" s="228"/>
      <c r="D256" s="228"/>
      <c r="E256" s="228"/>
      <c r="F256" s="228"/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</row>
    <row r="257" ht="12.75" customHeight="1">
      <c r="A257" s="228"/>
      <c r="B257" s="228"/>
      <c r="C257" s="228"/>
      <c r="D257" s="228"/>
      <c r="E257" s="228"/>
      <c r="F257" s="228"/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  <c r="AA257" s="228"/>
    </row>
    <row r="258" ht="12.75" customHeight="1">
      <c r="A258" s="228"/>
      <c r="B258" s="228"/>
      <c r="C258" s="228"/>
      <c r="D258" s="228"/>
      <c r="E258" s="228"/>
      <c r="F258" s="228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  <c r="AA258" s="228"/>
    </row>
    <row r="259" ht="12.75" customHeight="1">
      <c r="A259" s="228"/>
      <c r="B259" s="228"/>
      <c r="C259" s="228"/>
      <c r="D259" s="228"/>
      <c r="E259" s="228"/>
      <c r="F259" s="228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  <c r="AA259" s="228"/>
    </row>
    <row r="260" ht="12.75" customHeight="1">
      <c r="A260" s="228"/>
      <c r="B260" s="228"/>
      <c r="C260" s="228"/>
      <c r="D260" s="228"/>
      <c r="E260" s="228"/>
      <c r="F260" s="228"/>
      <c r="G260" s="228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  <c r="AA260" s="228"/>
    </row>
    <row r="261" ht="12.75" customHeight="1">
      <c r="A261" s="228"/>
      <c r="B261" s="228"/>
      <c r="C261" s="228"/>
      <c r="D261" s="228"/>
      <c r="E261" s="228"/>
      <c r="F261" s="228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  <c r="AA261" s="228"/>
    </row>
    <row r="262" ht="12.75" customHeight="1">
      <c r="A262" s="228"/>
      <c r="B262" s="228"/>
      <c r="C262" s="228"/>
      <c r="D262" s="228"/>
      <c r="E262" s="228"/>
      <c r="F262" s="228"/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  <c r="AA262" s="228"/>
    </row>
    <row r="263" ht="12.75" customHeight="1">
      <c r="A263" s="228"/>
      <c r="B263" s="228"/>
      <c r="C263" s="228"/>
      <c r="D263" s="228"/>
      <c r="E263" s="228"/>
      <c r="F263" s="228"/>
      <c r="G263" s="228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  <c r="AA263" s="228"/>
    </row>
    <row r="264" ht="12.75" customHeight="1">
      <c r="A264" s="228"/>
      <c r="B264" s="228"/>
      <c r="C264" s="228"/>
      <c r="D264" s="228"/>
      <c r="E264" s="228"/>
      <c r="F264" s="228"/>
      <c r="G264" s="228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  <c r="AA264" s="228"/>
    </row>
    <row r="265" ht="12.75" customHeight="1">
      <c r="A265" s="228"/>
      <c r="B265" s="228"/>
      <c r="C265" s="228"/>
      <c r="D265" s="228"/>
      <c r="E265" s="228"/>
      <c r="F265" s="228"/>
      <c r="G265" s="228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  <c r="AA265" s="228"/>
    </row>
    <row r="266" ht="12.75" customHeight="1">
      <c r="A266" s="228"/>
      <c r="B266" s="228"/>
      <c r="C266" s="228"/>
      <c r="D266" s="228"/>
      <c r="E266" s="228"/>
      <c r="F266" s="228"/>
      <c r="G266" s="228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  <c r="AA266" s="228"/>
    </row>
    <row r="267" ht="12.75" customHeight="1">
      <c r="A267" s="228"/>
      <c r="B267" s="228"/>
      <c r="C267" s="228"/>
      <c r="D267" s="228"/>
      <c r="E267" s="228"/>
      <c r="F267" s="228"/>
      <c r="G267" s="228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  <c r="AA267" s="228"/>
    </row>
    <row r="268" ht="12.75" customHeight="1">
      <c r="A268" s="228"/>
      <c r="B268" s="228"/>
      <c r="C268" s="228"/>
      <c r="D268" s="228"/>
      <c r="E268" s="228"/>
      <c r="F268" s="228"/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  <c r="AA268" s="228"/>
    </row>
    <row r="269" ht="12.75" customHeight="1">
      <c r="A269" s="228"/>
      <c r="B269" s="228"/>
      <c r="C269" s="228"/>
      <c r="D269" s="228"/>
      <c r="E269" s="228"/>
      <c r="F269" s="228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  <c r="AA269" s="228"/>
    </row>
    <row r="270" ht="12.75" customHeight="1">
      <c r="A270" s="228"/>
      <c r="B270" s="228"/>
      <c r="C270" s="228"/>
      <c r="D270" s="228"/>
      <c r="E270" s="228"/>
      <c r="F270" s="228"/>
      <c r="G270" s="228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  <c r="AA270" s="228"/>
    </row>
    <row r="271" ht="12.75" customHeight="1">
      <c r="A271" s="228"/>
      <c r="B271" s="228"/>
      <c r="C271" s="228"/>
      <c r="D271" s="228"/>
      <c r="E271" s="228"/>
      <c r="F271" s="228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  <c r="AA271" s="228"/>
    </row>
    <row r="272" ht="12.75" customHeight="1">
      <c r="A272" s="228"/>
      <c r="B272" s="228"/>
      <c r="C272" s="228"/>
      <c r="D272" s="228"/>
      <c r="E272" s="228"/>
      <c r="F272" s="228"/>
      <c r="G272" s="228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8"/>
      <c r="Z272" s="228"/>
      <c r="AA272" s="228"/>
    </row>
    <row r="273" ht="12.75" customHeight="1">
      <c r="A273" s="228"/>
      <c r="B273" s="228"/>
      <c r="C273" s="228"/>
      <c r="D273" s="228"/>
      <c r="E273" s="228"/>
      <c r="F273" s="228"/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  <c r="AA273" s="228"/>
    </row>
    <row r="274" ht="12.75" customHeight="1">
      <c r="A274" s="228"/>
      <c r="B274" s="228"/>
      <c r="C274" s="228"/>
      <c r="D274" s="228"/>
      <c r="E274" s="228"/>
      <c r="F274" s="228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8"/>
    </row>
    <row r="275" ht="12.75" customHeight="1">
      <c r="A275" s="228"/>
      <c r="B275" s="228"/>
      <c r="C275" s="228"/>
      <c r="D275" s="228"/>
      <c r="E275" s="228"/>
      <c r="F275" s="228"/>
      <c r="G275" s="228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8"/>
    </row>
    <row r="276" ht="12.75" customHeight="1">
      <c r="A276" s="228"/>
      <c r="B276" s="228"/>
      <c r="C276" s="228"/>
      <c r="D276" s="228"/>
      <c r="E276" s="228"/>
      <c r="F276" s="228"/>
      <c r="G276" s="228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  <c r="AA276" s="228"/>
    </row>
    <row r="277" ht="12.75" customHeight="1">
      <c r="A277" s="228"/>
      <c r="B277" s="228"/>
      <c r="C277" s="228"/>
      <c r="D277" s="228"/>
      <c r="E277" s="228"/>
      <c r="F277" s="228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  <c r="AA277" s="228"/>
    </row>
    <row r="278" ht="12.75" customHeight="1">
      <c r="A278" s="228"/>
      <c r="B278" s="228"/>
      <c r="C278" s="228"/>
      <c r="D278" s="228"/>
      <c r="E278" s="228"/>
      <c r="F278" s="228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8"/>
      <c r="Z278" s="228"/>
      <c r="AA278" s="228"/>
    </row>
    <row r="279" ht="12.75" customHeight="1">
      <c r="A279" s="228"/>
      <c r="B279" s="228"/>
      <c r="C279" s="228"/>
      <c r="D279" s="228"/>
      <c r="E279" s="228"/>
      <c r="F279" s="228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8"/>
      <c r="Z279" s="228"/>
      <c r="AA279" s="228"/>
    </row>
    <row r="280" ht="12.75" customHeight="1">
      <c r="A280" s="228"/>
      <c r="B280" s="228"/>
      <c r="C280" s="228"/>
      <c r="D280" s="228"/>
      <c r="E280" s="228"/>
      <c r="F280" s="228"/>
      <c r="G280" s="228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  <c r="AA280" s="228"/>
    </row>
    <row r="281" ht="12.75" customHeight="1">
      <c r="A281" s="228"/>
      <c r="B281" s="228"/>
      <c r="C281" s="228"/>
      <c r="D281" s="228"/>
      <c r="E281" s="228"/>
      <c r="F281" s="228"/>
      <c r="G281" s="228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  <c r="AA281" s="228"/>
    </row>
    <row r="282" ht="12.75" customHeight="1">
      <c r="A282" s="228"/>
      <c r="B282" s="228"/>
      <c r="C282" s="228"/>
      <c r="D282" s="228"/>
      <c r="E282" s="228"/>
      <c r="F282" s="228"/>
      <c r="G282" s="228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  <c r="AA282" s="228"/>
    </row>
    <row r="283" ht="12.75" customHeight="1">
      <c r="A283" s="228"/>
      <c r="B283" s="228"/>
      <c r="C283" s="228"/>
      <c r="D283" s="228"/>
      <c r="E283" s="228"/>
      <c r="F283" s="228"/>
      <c r="G283" s="228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  <c r="AA283" s="228"/>
    </row>
    <row r="284" ht="12.75" customHeight="1">
      <c r="A284" s="228"/>
      <c r="B284" s="228"/>
      <c r="C284" s="228"/>
      <c r="D284" s="228"/>
      <c r="E284" s="228"/>
      <c r="F284" s="228"/>
      <c r="G284" s="228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8"/>
      <c r="Z284" s="228"/>
      <c r="AA284" s="228"/>
    </row>
    <row r="285" ht="12.75" customHeight="1">
      <c r="A285" s="228"/>
      <c r="B285" s="228"/>
      <c r="C285" s="228"/>
      <c r="D285" s="228"/>
      <c r="E285" s="228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8"/>
      <c r="Z285" s="228"/>
      <c r="AA285" s="228"/>
    </row>
    <row r="286" ht="12.75" customHeight="1">
      <c r="A286" s="228"/>
      <c r="B286" s="228"/>
      <c r="C286" s="228"/>
      <c r="D286" s="228"/>
      <c r="E286" s="228"/>
      <c r="F286" s="228"/>
      <c r="G286" s="228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8"/>
      <c r="Z286" s="228"/>
      <c r="AA286" s="228"/>
    </row>
    <row r="287" ht="12.75" customHeight="1">
      <c r="A287" s="228"/>
      <c r="B287" s="228"/>
      <c r="C287" s="228"/>
      <c r="D287" s="228"/>
      <c r="E287" s="228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8"/>
      <c r="Z287" s="228"/>
      <c r="AA287" s="228"/>
    </row>
    <row r="288" ht="12.75" customHeight="1">
      <c r="A288" s="228"/>
      <c r="B288" s="228"/>
      <c r="C288" s="228"/>
      <c r="D288" s="228"/>
      <c r="E288" s="228"/>
      <c r="F288" s="228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8"/>
      <c r="Z288" s="228"/>
      <c r="AA288" s="228"/>
    </row>
    <row r="289" ht="12.75" customHeight="1">
      <c r="A289" s="228"/>
      <c r="B289" s="228"/>
      <c r="C289" s="228"/>
      <c r="D289" s="228"/>
      <c r="E289" s="228"/>
      <c r="F289" s="228"/>
      <c r="G289" s="228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8"/>
      <c r="Z289" s="228"/>
      <c r="AA289" s="228"/>
    </row>
    <row r="290" ht="12.75" customHeight="1">
      <c r="A290" s="228"/>
      <c r="B290" s="228"/>
      <c r="C290" s="228"/>
      <c r="D290" s="228"/>
      <c r="E290" s="228"/>
      <c r="F290" s="228"/>
      <c r="G290" s="228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8"/>
      <c r="Z290" s="228"/>
      <c r="AA290" s="228"/>
    </row>
    <row r="291" ht="12.75" customHeight="1">
      <c r="A291" s="228"/>
      <c r="B291" s="228"/>
      <c r="C291" s="228"/>
      <c r="D291" s="228"/>
      <c r="E291" s="228"/>
      <c r="F291" s="228"/>
      <c r="G291" s="228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8"/>
      <c r="Z291" s="228"/>
      <c r="AA291" s="228"/>
    </row>
    <row r="292" ht="12.75" customHeight="1">
      <c r="A292" s="228"/>
      <c r="B292" s="228"/>
      <c r="C292" s="228"/>
      <c r="D292" s="228"/>
      <c r="E292" s="228"/>
      <c r="F292" s="228"/>
      <c r="G292" s="228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8"/>
      <c r="Z292" s="228"/>
      <c r="AA292" s="228"/>
    </row>
    <row r="293" ht="12.75" customHeight="1">
      <c r="A293" s="228"/>
      <c r="B293" s="228"/>
      <c r="C293" s="228"/>
      <c r="D293" s="228"/>
      <c r="E293" s="228"/>
      <c r="F293" s="228"/>
      <c r="G293" s="228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8"/>
      <c r="Z293" s="228"/>
      <c r="AA293" s="228"/>
    </row>
    <row r="294" ht="12.75" customHeight="1">
      <c r="A294" s="228"/>
      <c r="B294" s="228"/>
      <c r="C294" s="228"/>
      <c r="D294" s="228"/>
      <c r="E294" s="228"/>
      <c r="F294" s="228"/>
      <c r="G294" s="228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/>
      <c r="AA294" s="228"/>
    </row>
    <row r="295" ht="12.75" customHeight="1">
      <c r="A295" s="228"/>
      <c r="B295" s="228"/>
      <c r="C295" s="228"/>
      <c r="D295" s="228"/>
      <c r="E295" s="228"/>
      <c r="F295" s="228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8"/>
      <c r="Z295" s="228"/>
      <c r="AA295" s="228"/>
    </row>
    <row r="296" ht="12.75" customHeight="1">
      <c r="A296" s="228"/>
      <c r="B296" s="228"/>
      <c r="C296" s="228"/>
      <c r="D296" s="228"/>
      <c r="E296" s="228"/>
      <c r="F296" s="228"/>
      <c r="G296" s="228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8"/>
      <c r="Z296" s="228"/>
      <c r="AA296" s="228"/>
    </row>
    <row r="297" ht="12.75" customHeight="1">
      <c r="A297" s="228"/>
      <c r="B297" s="228"/>
      <c r="C297" s="228"/>
      <c r="D297" s="228"/>
      <c r="E297" s="228"/>
      <c r="F297" s="228"/>
      <c r="G297" s="228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8"/>
      <c r="Z297" s="228"/>
      <c r="AA297" s="228"/>
    </row>
    <row r="298" ht="12.75" customHeight="1">
      <c r="A298" s="228"/>
      <c r="B298" s="228"/>
      <c r="C298" s="228"/>
      <c r="D298" s="228"/>
      <c r="E298" s="228"/>
      <c r="F298" s="228"/>
      <c r="G298" s="228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8"/>
      <c r="Z298" s="228"/>
      <c r="AA298" s="228"/>
    </row>
    <row r="299" ht="12.75" customHeight="1">
      <c r="A299" s="228"/>
      <c r="B299" s="228"/>
      <c r="C299" s="228"/>
      <c r="D299" s="228"/>
      <c r="E299" s="228"/>
      <c r="F299" s="228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8"/>
      <c r="Z299" s="228"/>
      <c r="AA299" s="228"/>
    </row>
    <row r="300" ht="12.75" customHeight="1">
      <c r="A300" s="228"/>
      <c r="B300" s="228"/>
      <c r="C300" s="228"/>
      <c r="D300" s="228"/>
      <c r="E300" s="228"/>
      <c r="F300" s="228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8"/>
      <c r="Z300" s="228"/>
      <c r="AA300" s="228"/>
    </row>
    <row r="301" ht="12.75" customHeight="1">
      <c r="A301" s="228"/>
      <c r="B301" s="228"/>
      <c r="C301" s="228"/>
      <c r="D301" s="228"/>
      <c r="E301" s="228"/>
      <c r="F301" s="228"/>
      <c r="G301" s="228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8"/>
      <c r="Z301" s="228"/>
      <c r="AA301" s="228"/>
    </row>
    <row r="302" ht="12.75" customHeight="1">
      <c r="A302" s="228"/>
      <c r="B302" s="228"/>
      <c r="C302" s="228"/>
      <c r="D302" s="228"/>
      <c r="E302" s="228"/>
      <c r="F302" s="228"/>
      <c r="G302" s="228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8"/>
      <c r="Z302" s="228"/>
      <c r="AA302" s="228"/>
    </row>
    <row r="303" ht="12.75" customHeight="1">
      <c r="A303" s="228"/>
      <c r="B303" s="228"/>
      <c r="C303" s="228"/>
      <c r="D303" s="228"/>
      <c r="E303" s="228"/>
      <c r="F303" s="228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  <c r="AA303" s="228"/>
    </row>
    <row r="304" ht="12.75" customHeight="1">
      <c r="A304" s="228"/>
      <c r="B304" s="228"/>
      <c r="C304" s="228"/>
      <c r="D304" s="228"/>
      <c r="E304" s="228"/>
      <c r="F304" s="228"/>
      <c r="G304" s="228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8"/>
      <c r="Z304" s="228"/>
      <c r="AA304" s="228"/>
    </row>
    <row r="305" ht="12.75" customHeight="1">
      <c r="A305" s="228"/>
      <c r="B305" s="228"/>
      <c r="C305" s="228"/>
      <c r="D305" s="228"/>
      <c r="E305" s="228"/>
      <c r="F305" s="228"/>
      <c r="G305" s="228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  <c r="AA305" s="228"/>
    </row>
    <row r="306" ht="12.75" customHeight="1">
      <c r="A306" s="228"/>
      <c r="B306" s="228"/>
      <c r="C306" s="228"/>
      <c r="D306" s="228"/>
      <c r="E306" s="228"/>
      <c r="F306" s="228"/>
      <c r="G306" s="228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8"/>
      <c r="Z306" s="228"/>
      <c r="AA306" s="228"/>
    </row>
    <row r="307" ht="12.75" customHeight="1">
      <c r="A307" s="228"/>
      <c r="B307" s="228"/>
      <c r="C307" s="228"/>
      <c r="D307" s="228"/>
      <c r="E307" s="228"/>
      <c r="F307" s="228"/>
      <c r="G307" s="228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8"/>
      <c r="Z307" s="228"/>
      <c r="AA307" s="228"/>
    </row>
    <row r="308" ht="12.75" customHeight="1">
      <c r="A308" s="228"/>
      <c r="B308" s="228"/>
      <c r="C308" s="228"/>
      <c r="D308" s="228"/>
      <c r="E308" s="228"/>
      <c r="F308" s="228"/>
      <c r="G308" s="228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8"/>
      <c r="Z308" s="228"/>
      <c r="AA308" s="228"/>
    </row>
    <row r="309" ht="12.75" customHeight="1">
      <c r="A309" s="228"/>
      <c r="B309" s="228"/>
      <c r="C309" s="228"/>
      <c r="D309" s="228"/>
      <c r="E309" s="228"/>
      <c r="F309" s="228"/>
      <c r="G309" s="228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8"/>
      <c r="Z309" s="228"/>
      <c r="AA309" s="228"/>
    </row>
    <row r="310" ht="12.75" customHeight="1">
      <c r="A310" s="228"/>
      <c r="B310" s="228"/>
      <c r="C310" s="228"/>
      <c r="D310" s="228"/>
      <c r="E310" s="228"/>
      <c r="F310" s="228"/>
      <c r="G310" s="228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8"/>
      <c r="Z310" s="228"/>
      <c r="AA310" s="228"/>
    </row>
    <row r="311" ht="12.75" customHeight="1">
      <c r="A311" s="228"/>
      <c r="B311" s="228"/>
      <c r="C311" s="228"/>
      <c r="D311" s="228"/>
      <c r="E311" s="228"/>
      <c r="F311" s="228"/>
      <c r="G311" s="228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8"/>
      <c r="Z311" s="228"/>
      <c r="AA311" s="228"/>
    </row>
    <row r="312" ht="12.75" customHeight="1">
      <c r="A312" s="228"/>
      <c r="B312" s="228"/>
      <c r="C312" s="228"/>
      <c r="D312" s="228"/>
      <c r="E312" s="228"/>
      <c r="F312" s="228"/>
      <c r="G312" s="228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8"/>
      <c r="Z312" s="228"/>
      <c r="AA312" s="228"/>
    </row>
    <row r="313" ht="12.75" customHeight="1">
      <c r="A313" s="228"/>
      <c r="B313" s="228"/>
      <c r="C313" s="228"/>
      <c r="D313" s="228"/>
      <c r="E313" s="228"/>
      <c r="F313" s="228"/>
      <c r="G313" s="228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8"/>
      <c r="Z313" s="228"/>
      <c r="AA313" s="228"/>
    </row>
    <row r="314" ht="12.75" customHeight="1">
      <c r="A314" s="228"/>
      <c r="B314" s="228"/>
      <c r="C314" s="228"/>
      <c r="D314" s="228"/>
      <c r="E314" s="228"/>
      <c r="F314" s="228"/>
      <c r="G314" s="228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8"/>
      <c r="Z314" s="228"/>
      <c r="AA314" s="228"/>
    </row>
    <row r="315" ht="12.75" customHeight="1">
      <c r="A315" s="228"/>
      <c r="B315" s="228"/>
      <c r="C315" s="228"/>
      <c r="D315" s="228"/>
      <c r="E315" s="228"/>
      <c r="F315" s="228"/>
      <c r="G315" s="228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8"/>
      <c r="Z315" s="228"/>
      <c r="AA315" s="228"/>
    </row>
    <row r="316" ht="12.75" customHeight="1">
      <c r="A316" s="228"/>
      <c r="B316" s="228"/>
      <c r="C316" s="228"/>
      <c r="D316" s="228"/>
      <c r="E316" s="228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8"/>
      <c r="Z316" s="228"/>
      <c r="AA316" s="228"/>
    </row>
    <row r="317" ht="12.75" customHeight="1">
      <c r="A317" s="228"/>
      <c r="B317" s="228"/>
      <c r="C317" s="228"/>
      <c r="D317" s="228"/>
      <c r="E317" s="228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  <c r="AA317" s="228"/>
    </row>
    <row r="318" ht="12.75" customHeight="1">
      <c r="A318" s="228"/>
      <c r="B318" s="228"/>
      <c r="C318" s="228"/>
      <c r="D318" s="228"/>
      <c r="E318" s="228"/>
      <c r="F318" s="228"/>
      <c r="G318" s="228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8"/>
      <c r="Z318" s="228"/>
      <c r="AA318" s="228"/>
    </row>
    <row r="319" ht="12.75" customHeight="1">
      <c r="A319" s="228"/>
      <c r="B319" s="228"/>
      <c r="C319" s="228"/>
      <c r="D319" s="228"/>
      <c r="E319" s="228"/>
      <c r="F319" s="228"/>
      <c r="G319" s="228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8"/>
      <c r="Z319" s="228"/>
      <c r="AA319" s="228"/>
    </row>
    <row r="320" ht="12.75" customHeight="1">
      <c r="A320" s="228"/>
      <c r="B320" s="228"/>
      <c r="C320" s="228"/>
      <c r="D320" s="228"/>
      <c r="E320" s="228"/>
      <c r="F320" s="228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8"/>
      <c r="Z320" s="228"/>
      <c r="AA320" s="228"/>
    </row>
    <row r="321" ht="12.75" customHeight="1">
      <c r="A321" s="228"/>
      <c r="B321" s="228"/>
      <c r="C321" s="228"/>
      <c r="D321" s="228"/>
      <c r="E321" s="228"/>
      <c r="F321" s="228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8"/>
      <c r="Z321" s="228"/>
      <c r="AA321" s="228"/>
    </row>
    <row r="322" ht="12.75" customHeight="1">
      <c r="A322" s="228"/>
      <c r="B322" s="228"/>
      <c r="C322" s="228"/>
      <c r="D322" s="228"/>
      <c r="E322" s="228"/>
      <c r="F322" s="228"/>
      <c r="G322" s="228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8"/>
      <c r="Z322" s="228"/>
      <c r="AA322" s="228"/>
    </row>
    <row r="323" ht="12.75" customHeight="1">
      <c r="A323" s="228"/>
      <c r="B323" s="228"/>
      <c r="C323" s="228"/>
      <c r="D323" s="228"/>
      <c r="E323" s="228"/>
      <c r="F323" s="228"/>
      <c r="G323" s="228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8"/>
      <c r="Z323" s="228"/>
      <c r="AA323" s="228"/>
    </row>
    <row r="324" ht="12.75" customHeight="1">
      <c r="A324" s="228"/>
      <c r="B324" s="228"/>
      <c r="C324" s="228"/>
      <c r="D324" s="228"/>
      <c r="E324" s="228"/>
      <c r="F324" s="228"/>
      <c r="G324" s="228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8"/>
      <c r="Z324" s="228"/>
      <c r="AA324" s="228"/>
    </row>
    <row r="325" ht="12.75" customHeight="1">
      <c r="A325" s="228"/>
      <c r="B325" s="228"/>
      <c r="C325" s="228"/>
      <c r="D325" s="228"/>
      <c r="E325" s="228"/>
      <c r="F325" s="228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8"/>
      <c r="Z325" s="228"/>
      <c r="AA325" s="228"/>
    </row>
    <row r="326" ht="12.75" customHeight="1">
      <c r="A326" s="228"/>
      <c r="B326" s="228"/>
      <c r="C326" s="228"/>
      <c r="D326" s="228"/>
      <c r="E326" s="228"/>
      <c r="F326" s="228"/>
      <c r="G326" s="228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8"/>
      <c r="Z326" s="228"/>
      <c r="AA326" s="228"/>
    </row>
    <row r="327" ht="12.75" customHeight="1">
      <c r="A327" s="228"/>
      <c r="B327" s="228"/>
      <c r="C327" s="228"/>
      <c r="D327" s="228"/>
      <c r="E327" s="228"/>
      <c r="F327" s="228"/>
      <c r="G327" s="228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8"/>
      <c r="Z327" s="228"/>
      <c r="AA327" s="228"/>
    </row>
    <row r="328" ht="12.75" customHeight="1">
      <c r="A328" s="228"/>
      <c r="B328" s="228"/>
      <c r="C328" s="228"/>
      <c r="D328" s="228"/>
      <c r="E328" s="228"/>
      <c r="F328" s="228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  <c r="AA328" s="228"/>
    </row>
    <row r="329" ht="12.75" customHeight="1">
      <c r="A329" s="228"/>
      <c r="B329" s="228"/>
      <c r="C329" s="228"/>
      <c r="D329" s="228"/>
      <c r="E329" s="228"/>
      <c r="F329" s="228"/>
      <c r="G329" s="228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8"/>
      <c r="Z329" s="228"/>
      <c r="AA329" s="228"/>
    </row>
    <row r="330" ht="12.75" customHeight="1">
      <c r="A330" s="228"/>
      <c r="B330" s="228"/>
      <c r="C330" s="228"/>
      <c r="D330" s="228"/>
      <c r="E330" s="228"/>
      <c r="F330" s="228"/>
      <c r="G330" s="228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8"/>
      <c r="Z330" s="228"/>
      <c r="AA330" s="228"/>
    </row>
    <row r="331" ht="12.75" customHeight="1">
      <c r="A331" s="228"/>
      <c r="B331" s="228"/>
      <c r="C331" s="228"/>
      <c r="D331" s="228"/>
      <c r="E331" s="228"/>
      <c r="F331" s="228"/>
      <c r="G331" s="228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8"/>
      <c r="Z331" s="228"/>
      <c r="AA331" s="228"/>
    </row>
    <row r="332" ht="12.75" customHeight="1">
      <c r="A332" s="228"/>
      <c r="B332" s="228"/>
      <c r="C332" s="228"/>
      <c r="D332" s="228"/>
      <c r="E332" s="228"/>
      <c r="F332" s="228"/>
      <c r="G332" s="228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8"/>
      <c r="Z332" s="228"/>
      <c r="AA332" s="228"/>
    </row>
    <row r="333" ht="12.75" customHeight="1">
      <c r="A333" s="228"/>
      <c r="B333" s="228"/>
      <c r="C333" s="228"/>
      <c r="D333" s="228"/>
      <c r="E333" s="228"/>
      <c r="F333" s="228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8"/>
      <c r="Z333" s="228"/>
      <c r="AA333" s="228"/>
    </row>
    <row r="334" ht="12.75" customHeight="1">
      <c r="A334" s="228"/>
      <c r="B334" s="228"/>
      <c r="C334" s="228"/>
      <c r="D334" s="228"/>
      <c r="E334" s="228"/>
      <c r="F334" s="228"/>
      <c r="G334" s="228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8"/>
      <c r="Z334" s="228"/>
      <c r="AA334" s="228"/>
    </row>
    <row r="335" ht="12.75" customHeight="1">
      <c r="A335" s="228"/>
      <c r="B335" s="228"/>
      <c r="C335" s="228"/>
      <c r="D335" s="228"/>
      <c r="E335" s="228"/>
      <c r="F335" s="228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8"/>
      <c r="Z335" s="228"/>
      <c r="AA335" s="228"/>
    </row>
    <row r="336" ht="12.75" customHeight="1">
      <c r="A336" s="228"/>
      <c r="B336" s="228"/>
      <c r="C336" s="228"/>
      <c r="D336" s="228"/>
      <c r="E336" s="228"/>
      <c r="F336" s="228"/>
      <c r="G336" s="228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8"/>
      <c r="Z336" s="228"/>
      <c r="AA336" s="228"/>
    </row>
    <row r="337" ht="12.75" customHeight="1">
      <c r="A337" s="228"/>
      <c r="B337" s="228"/>
      <c r="C337" s="228"/>
      <c r="D337" s="228"/>
      <c r="E337" s="228"/>
      <c r="F337" s="228"/>
      <c r="G337" s="228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8"/>
      <c r="Z337" s="228"/>
      <c r="AA337" s="228"/>
    </row>
    <row r="338" ht="12.75" customHeight="1">
      <c r="A338" s="228"/>
      <c r="B338" s="228"/>
      <c r="C338" s="228"/>
      <c r="D338" s="228"/>
      <c r="E338" s="228"/>
      <c r="F338" s="228"/>
      <c r="G338" s="228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8"/>
      <c r="Z338" s="228"/>
      <c r="AA338" s="228"/>
    </row>
    <row r="339" ht="12.75" customHeight="1">
      <c r="A339" s="228"/>
      <c r="B339" s="228"/>
      <c r="C339" s="228"/>
      <c r="D339" s="228"/>
      <c r="E339" s="228"/>
      <c r="F339" s="228"/>
      <c r="G339" s="228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8"/>
      <c r="Z339" s="228"/>
      <c r="AA339" s="228"/>
    </row>
    <row r="340" ht="12.75" customHeight="1">
      <c r="A340" s="228"/>
      <c r="B340" s="228"/>
      <c r="C340" s="228"/>
      <c r="D340" s="228"/>
      <c r="E340" s="228"/>
      <c r="F340" s="228"/>
      <c r="G340" s="228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8"/>
      <c r="Z340" s="228"/>
      <c r="AA340" s="228"/>
    </row>
    <row r="341" ht="12.75" customHeight="1">
      <c r="A341" s="228"/>
      <c r="B341" s="228"/>
      <c r="C341" s="228"/>
      <c r="D341" s="228"/>
      <c r="E341" s="228"/>
      <c r="F341" s="228"/>
      <c r="G341" s="228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8"/>
      <c r="Z341" s="228"/>
      <c r="AA341" s="228"/>
    </row>
    <row r="342" ht="12.75" customHeight="1">
      <c r="A342" s="228"/>
      <c r="B342" s="228"/>
      <c r="C342" s="228"/>
      <c r="D342" s="228"/>
      <c r="E342" s="228"/>
      <c r="F342" s="228"/>
      <c r="G342" s="228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  <c r="AA342" s="228"/>
    </row>
    <row r="343" ht="12.75" customHeight="1">
      <c r="A343" s="228"/>
      <c r="B343" s="228"/>
      <c r="C343" s="228"/>
      <c r="D343" s="228"/>
      <c r="E343" s="228"/>
      <c r="F343" s="228"/>
      <c r="G343" s="228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8"/>
      <c r="Z343" s="228"/>
      <c r="AA343" s="228"/>
    </row>
    <row r="344" ht="12.75" customHeight="1">
      <c r="A344" s="228"/>
      <c r="B344" s="228"/>
      <c r="C344" s="228"/>
      <c r="D344" s="228"/>
      <c r="E344" s="228"/>
      <c r="F344" s="228"/>
      <c r="G344" s="228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8"/>
      <c r="Z344" s="228"/>
      <c r="AA344" s="228"/>
    </row>
    <row r="345" ht="12.75" customHeight="1">
      <c r="A345" s="228"/>
      <c r="B345" s="228"/>
      <c r="C345" s="228"/>
      <c r="D345" s="228"/>
      <c r="E345" s="228"/>
      <c r="F345" s="228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8"/>
      <c r="Z345" s="228"/>
      <c r="AA345" s="228"/>
    </row>
    <row r="346" ht="12.75" customHeight="1">
      <c r="A346" s="228"/>
      <c r="B346" s="228"/>
      <c r="C346" s="228"/>
      <c r="D346" s="228"/>
      <c r="E346" s="228"/>
      <c r="F346" s="228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8"/>
      <c r="Z346" s="228"/>
      <c r="AA346" s="228"/>
    </row>
    <row r="347" ht="12.75" customHeight="1">
      <c r="A347" s="228"/>
      <c r="B347" s="228"/>
      <c r="C347" s="228"/>
      <c r="D347" s="228"/>
      <c r="E347" s="228"/>
      <c r="F347" s="228"/>
      <c r="G347" s="228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8"/>
      <c r="Z347" s="228"/>
      <c r="AA347" s="228"/>
    </row>
    <row r="348" ht="12.75" customHeight="1">
      <c r="A348" s="228"/>
      <c r="B348" s="228"/>
      <c r="C348" s="228"/>
      <c r="D348" s="228"/>
      <c r="E348" s="228"/>
      <c r="F348" s="228"/>
      <c r="G348" s="228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8"/>
      <c r="Z348" s="228"/>
      <c r="AA348" s="228"/>
    </row>
    <row r="349" ht="12.75" customHeight="1">
      <c r="A349" s="228"/>
      <c r="B349" s="228"/>
      <c r="C349" s="228"/>
      <c r="D349" s="228"/>
      <c r="E349" s="228"/>
      <c r="F349" s="228"/>
      <c r="G349" s="228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8"/>
      <c r="Z349" s="228"/>
      <c r="AA349" s="228"/>
    </row>
    <row r="350" ht="12.75" customHeight="1">
      <c r="A350" s="228"/>
      <c r="B350" s="228"/>
      <c r="C350" s="228"/>
      <c r="D350" s="228"/>
      <c r="E350" s="228"/>
      <c r="F350" s="228"/>
      <c r="G350" s="228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  <c r="AA350" s="228"/>
    </row>
    <row r="351" ht="12.75" customHeight="1">
      <c r="A351" s="228"/>
      <c r="B351" s="228"/>
      <c r="C351" s="228"/>
      <c r="D351" s="228"/>
      <c r="E351" s="228"/>
      <c r="F351" s="228"/>
      <c r="G351" s="228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8"/>
      <c r="Z351" s="228"/>
      <c r="AA351" s="228"/>
    </row>
    <row r="352" ht="12.75" customHeight="1">
      <c r="A352" s="228"/>
      <c r="B352" s="228"/>
      <c r="C352" s="228"/>
      <c r="D352" s="228"/>
      <c r="E352" s="228"/>
      <c r="F352" s="228"/>
      <c r="G352" s="228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8"/>
      <c r="Z352" s="228"/>
      <c r="AA352" s="228"/>
    </row>
    <row r="353" ht="12.75" customHeight="1">
      <c r="A353" s="228"/>
      <c r="B353" s="228"/>
      <c r="C353" s="228"/>
      <c r="D353" s="228"/>
      <c r="E353" s="228"/>
      <c r="F353" s="228"/>
      <c r="G353" s="228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8"/>
      <c r="Z353" s="228"/>
      <c r="AA353" s="228"/>
    </row>
    <row r="354" ht="12.75" customHeight="1">
      <c r="A354" s="228"/>
      <c r="B354" s="228"/>
      <c r="C354" s="228"/>
      <c r="D354" s="228"/>
      <c r="E354" s="228"/>
      <c r="F354" s="228"/>
      <c r="G354" s="228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8"/>
      <c r="Z354" s="228"/>
      <c r="AA354" s="228"/>
    </row>
    <row r="355" ht="12.75" customHeight="1">
      <c r="A355" s="228"/>
      <c r="B355" s="228"/>
      <c r="C355" s="228"/>
      <c r="D355" s="228"/>
      <c r="E355" s="228"/>
      <c r="F355" s="228"/>
      <c r="G355" s="228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8"/>
      <c r="Z355" s="228"/>
      <c r="AA355" s="228"/>
    </row>
    <row r="356" ht="12.75" customHeight="1">
      <c r="A356" s="228"/>
      <c r="B356" s="228"/>
      <c r="C356" s="228"/>
      <c r="D356" s="228"/>
      <c r="E356" s="228"/>
      <c r="F356" s="228"/>
      <c r="G356" s="228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8"/>
      <c r="Z356" s="228"/>
      <c r="AA356" s="228"/>
    </row>
    <row r="357" ht="12.75" customHeight="1">
      <c r="A357" s="228"/>
      <c r="B357" s="228"/>
      <c r="C357" s="228"/>
      <c r="D357" s="228"/>
      <c r="E357" s="228"/>
      <c r="F357" s="228"/>
      <c r="G357" s="228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8"/>
      <c r="Z357" s="228"/>
      <c r="AA357" s="228"/>
    </row>
    <row r="358" ht="12.75" customHeight="1">
      <c r="A358" s="228"/>
      <c r="B358" s="228"/>
      <c r="C358" s="228"/>
      <c r="D358" s="228"/>
      <c r="E358" s="228"/>
      <c r="F358" s="228"/>
      <c r="G358" s="228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8"/>
      <c r="Z358" s="228"/>
      <c r="AA358" s="228"/>
    </row>
    <row r="359" ht="12.75" customHeight="1">
      <c r="A359" s="228"/>
      <c r="B359" s="228"/>
      <c r="C359" s="228"/>
      <c r="D359" s="228"/>
      <c r="E359" s="228"/>
      <c r="F359" s="228"/>
      <c r="G359" s="228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8"/>
      <c r="Z359" s="228"/>
      <c r="AA359" s="228"/>
    </row>
    <row r="360" ht="12.75" customHeight="1">
      <c r="A360" s="228"/>
      <c r="B360" s="228"/>
      <c r="C360" s="228"/>
      <c r="D360" s="228"/>
      <c r="E360" s="228"/>
      <c r="F360" s="228"/>
      <c r="G360" s="228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8"/>
      <c r="Z360" s="228"/>
      <c r="AA360" s="228"/>
    </row>
    <row r="361" ht="12.75" customHeight="1">
      <c r="A361" s="228"/>
      <c r="B361" s="228"/>
      <c r="C361" s="228"/>
      <c r="D361" s="228"/>
      <c r="E361" s="228"/>
      <c r="F361" s="228"/>
      <c r="G361" s="228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  <c r="AA361" s="228"/>
    </row>
    <row r="362" ht="12.75" customHeight="1">
      <c r="A362" s="228"/>
      <c r="B362" s="228"/>
      <c r="C362" s="228"/>
      <c r="D362" s="228"/>
      <c r="E362" s="228"/>
      <c r="F362" s="228"/>
      <c r="G362" s="228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8"/>
      <c r="Z362" s="228"/>
      <c r="AA362" s="228"/>
    </row>
    <row r="363" ht="12.75" customHeight="1">
      <c r="A363" s="228"/>
      <c r="B363" s="228"/>
      <c r="C363" s="228"/>
      <c r="D363" s="228"/>
      <c r="E363" s="228"/>
      <c r="F363" s="228"/>
      <c r="G363" s="228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8"/>
      <c r="Z363" s="228"/>
      <c r="AA363" s="228"/>
    </row>
    <row r="364" ht="12.75" customHeight="1">
      <c r="A364" s="228"/>
      <c r="B364" s="228"/>
      <c r="C364" s="228"/>
      <c r="D364" s="228"/>
      <c r="E364" s="228"/>
      <c r="F364" s="228"/>
      <c r="G364" s="228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8"/>
      <c r="Z364" s="228"/>
      <c r="AA364" s="228"/>
    </row>
    <row r="365" ht="12.75" customHeight="1">
      <c r="A365" s="228"/>
      <c r="B365" s="228"/>
      <c r="C365" s="228"/>
      <c r="D365" s="228"/>
      <c r="E365" s="228"/>
      <c r="F365" s="228"/>
      <c r="G365" s="228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8"/>
      <c r="Z365" s="228"/>
      <c r="AA365" s="228"/>
    </row>
    <row r="366" ht="12.75" customHeight="1">
      <c r="A366" s="228"/>
      <c r="B366" s="228"/>
      <c r="C366" s="228"/>
      <c r="D366" s="228"/>
      <c r="E366" s="228"/>
      <c r="F366" s="228"/>
      <c r="G366" s="228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8"/>
      <c r="Z366" s="228"/>
      <c r="AA366" s="228"/>
    </row>
    <row r="367" ht="12.75" customHeight="1">
      <c r="A367" s="228"/>
      <c r="B367" s="228"/>
      <c r="C367" s="228"/>
      <c r="D367" s="228"/>
      <c r="E367" s="228"/>
      <c r="F367" s="228"/>
      <c r="G367" s="228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8"/>
      <c r="Z367" s="228"/>
      <c r="AA367" s="228"/>
    </row>
    <row r="368" ht="12.75" customHeight="1">
      <c r="A368" s="228"/>
      <c r="B368" s="228"/>
      <c r="C368" s="228"/>
      <c r="D368" s="228"/>
      <c r="E368" s="228"/>
      <c r="F368" s="228"/>
      <c r="G368" s="228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8"/>
      <c r="Z368" s="228"/>
      <c r="AA368" s="228"/>
    </row>
    <row r="369" ht="12.75" customHeight="1">
      <c r="A369" s="228"/>
      <c r="B369" s="228"/>
      <c r="C369" s="228"/>
      <c r="D369" s="228"/>
      <c r="E369" s="228"/>
      <c r="F369" s="228"/>
      <c r="G369" s="228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8"/>
      <c r="Z369" s="228"/>
      <c r="AA369" s="228"/>
    </row>
    <row r="370" ht="12.75" customHeight="1">
      <c r="A370" s="228"/>
      <c r="B370" s="228"/>
      <c r="C370" s="228"/>
      <c r="D370" s="228"/>
      <c r="E370" s="228"/>
      <c r="F370" s="228"/>
      <c r="G370" s="228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8"/>
      <c r="Z370" s="228"/>
      <c r="AA370" s="228"/>
    </row>
    <row r="371" ht="12.75" customHeight="1">
      <c r="A371" s="228"/>
      <c r="B371" s="228"/>
      <c r="C371" s="228"/>
      <c r="D371" s="228"/>
      <c r="E371" s="228"/>
      <c r="F371" s="228"/>
      <c r="G371" s="228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8"/>
      <c r="Z371" s="228"/>
      <c r="AA371" s="228"/>
    </row>
    <row r="372" ht="12.75" customHeight="1">
      <c r="A372" s="228"/>
      <c r="B372" s="228"/>
      <c r="C372" s="228"/>
      <c r="D372" s="228"/>
      <c r="E372" s="228"/>
      <c r="F372" s="228"/>
      <c r="G372" s="228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  <c r="AA372" s="228"/>
    </row>
    <row r="373" ht="12.75" customHeight="1">
      <c r="A373" s="228"/>
      <c r="B373" s="228"/>
      <c r="C373" s="228"/>
      <c r="D373" s="228"/>
      <c r="E373" s="228"/>
      <c r="F373" s="228"/>
      <c r="G373" s="228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  <c r="AA373" s="228"/>
    </row>
    <row r="374" ht="12.75" customHeight="1">
      <c r="A374" s="228"/>
      <c r="B374" s="228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  <c r="AA374" s="228"/>
    </row>
    <row r="375" ht="12.75" customHeight="1">
      <c r="A375" s="228"/>
      <c r="B375" s="228"/>
      <c r="C375" s="228"/>
      <c r="D375" s="228"/>
      <c r="E375" s="228"/>
      <c r="F375" s="228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  <c r="AA375" s="228"/>
    </row>
    <row r="376" ht="12.75" customHeight="1">
      <c r="A376" s="228"/>
      <c r="B376" s="228"/>
      <c r="C376" s="228"/>
      <c r="D376" s="228"/>
      <c r="E376" s="228"/>
      <c r="F376" s="228"/>
      <c r="G376" s="228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  <c r="AA376" s="228"/>
    </row>
    <row r="377" ht="12.75" customHeight="1">
      <c r="A377" s="228"/>
      <c r="B377" s="228"/>
      <c r="C377" s="228"/>
      <c r="D377" s="228"/>
      <c r="E377" s="228"/>
      <c r="F377" s="228"/>
      <c r="G377" s="228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  <c r="AA377" s="228"/>
    </row>
    <row r="378" ht="12.75" customHeight="1">
      <c r="A378" s="228"/>
      <c r="B378" s="228"/>
      <c r="C378" s="228"/>
      <c r="D378" s="228"/>
      <c r="E378" s="228"/>
      <c r="F378" s="228"/>
      <c r="G378" s="228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  <c r="AA378" s="228"/>
    </row>
    <row r="379" ht="12.75" customHeight="1">
      <c r="A379" s="228"/>
      <c r="B379" s="228"/>
      <c r="C379" s="228"/>
      <c r="D379" s="228"/>
      <c r="E379" s="228"/>
      <c r="F379" s="228"/>
      <c r="G379" s="228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8"/>
      <c r="Z379" s="228"/>
      <c r="AA379" s="228"/>
    </row>
    <row r="380" ht="12.75" customHeight="1">
      <c r="A380" s="228"/>
      <c r="B380" s="228"/>
      <c r="C380" s="228"/>
      <c r="D380" s="228"/>
      <c r="E380" s="228"/>
      <c r="F380" s="228"/>
      <c r="G380" s="228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8"/>
      <c r="Z380" s="228"/>
      <c r="AA380" s="228"/>
    </row>
    <row r="381" ht="12.75" customHeight="1">
      <c r="A381" s="228"/>
      <c r="B381" s="228"/>
      <c r="C381" s="228"/>
      <c r="D381" s="228"/>
      <c r="E381" s="228"/>
      <c r="F381" s="228"/>
      <c r="G381" s="228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8"/>
      <c r="Z381" s="228"/>
      <c r="AA381" s="228"/>
    </row>
    <row r="382" ht="12.75" customHeight="1">
      <c r="A382" s="228"/>
      <c r="B382" s="228"/>
      <c r="C382" s="228"/>
      <c r="D382" s="228"/>
      <c r="E382" s="228"/>
      <c r="F382" s="228"/>
      <c r="G382" s="228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  <c r="V382" s="228"/>
      <c r="W382" s="228"/>
      <c r="X382" s="228"/>
      <c r="Y382" s="228"/>
      <c r="Z382" s="228"/>
      <c r="AA382" s="228"/>
    </row>
    <row r="383" ht="12.75" customHeight="1">
      <c r="A383" s="228"/>
      <c r="B383" s="228"/>
      <c r="C383" s="228"/>
      <c r="D383" s="228"/>
      <c r="E383" s="228"/>
      <c r="F383" s="228"/>
      <c r="G383" s="228"/>
      <c r="H383" s="228"/>
      <c r="I383" s="228"/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  <c r="V383" s="228"/>
      <c r="W383" s="228"/>
      <c r="X383" s="228"/>
      <c r="Y383" s="228"/>
      <c r="Z383" s="228"/>
      <c r="AA383" s="228"/>
    </row>
    <row r="384" ht="12.75" customHeight="1">
      <c r="A384" s="228"/>
      <c r="B384" s="228"/>
      <c r="C384" s="228"/>
      <c r="D384" s="228"/>
      <c r="E384" s="228"/>
      <c r="F384" s="228"/>
      <c r="G384" s="228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  <c r="V384" s="228"/>
      <c r="W384" s="228"/>
      <c r="X384" s="228"/>
      <c r="Y384" s="228"/>
      <c r="Z384" s="228"/>
      <c r="AA384" s="228"/>
    </row>
    <row r="385" ht="12.75" customHeight="1">
      <c r="A385" s="228"/>
      <c r="B385" s="228"/>
      <c r="C385" s="228"/>
      <c r="D385" s="228"/>
      <c r="E385" s="228"/>
      <c r="F385" s="228"/>
      <c r="G385" s="228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8"/>
      <c r="Z385" s="228"/>
      <c r="AA385" s="228"/>
    </row>
    <row r="386" ht="12.75" customHeight="1">
      <c r="A386" s="228"/>
      <c r="B386" s="228"/>
      <c r="C386" s="228"/>
      <c r="D386" s="228"/>
      <c r="E386" s="228"/>
      <c r="F386" s="228"/>
      <c r="G386" s="228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8"/>
      <c r="Z386" s="228"/>
      <c r="AA386" s="228"/>
    </row>
    <row r="387" ht="12.75" customHeight="1">
      <c r="A387" s="228"/>
      <c r="B387" s="228"/>
      <c r="C387" s="228"/>
      <c r="D387" s="228"/>
      <c r="E387" s="228"/>
      <c r="F387" s="228"/>
      <c r="G387" s="228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8"/>
      <c r="Z387" s="228"/>
      <c r="AA387" s="228"/>
    </row>
    <row r="388" ht="12.75" customHeight="1">
      <c r="A388" s="228"/>
      <c r="B388" s="228"/>
      <c r="C388" s="228"/>
      <c r="D388" s="228"/>
      <c r="E388" s="228"/>
      <c r="F388" s="228"/>
      <c r="G388" s="228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8"/>
      <c r="Z388" s="228"/>
      <c r="AA388" s="228"/>
    </row>
    <row r="389" ht="12.75" customHeight="1">
      <c r="A389" s="228"/>
      <c r="B389" s="228"/>
      <c r="C389" s="228"/>
      <c r="D389" s="228"/>
      <c r="E389" s="228"/>
      <c r="F389" s="228"/>
      <c r="G389" s="228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  <c r="V389" s="228"/>
      <c r="W389" s="228"/>
      <c r="X389" s="228"/>
      <c r="Y389" s="228"/>
      <c r="Z389" s="228"/>
      <c r="AA389" s="228"/>
    </row>
    <row r="390" ht="12.75" customHeight="1">
      <c r="A390" s="228"/>
      <c r="B390" s="228"/>
      <c r="C390" s="228"/>
      <c r="D390" s="228"/>
      <c r="E390" s="228"/>
      <c r="F390" s="228"/>
      <c r="G390" s="228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  <c r="V390" s="228"/>
      <c r="W390" s="228"/>
      <c r="X390" s="228"/>
      <c r="Y390" s="228"/>
      <c r="Z390" s="228"/>
      <c r="AA390" s="228"/>
    </row>
    <row r="391" ht="12.75" customHeight="1">
      <c r="A391" s="228"/>
      <c r="B391" s="228"/>
      <c r="C391" s="228"/>
      <c r="D391" s="228"/>
      <c r="E391" s="228"/>
      <c r="F391" s="228"/>
      <c r="G391" s="228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  <c r="V391" s="228"/>
      <c r="W391" s="228"/>
      <c r="X391" s="228"/>
      <c r="Y391" s="228"/>
      <c r="Z391" s="228"/>
      <c r="AA391" s="228"/>
    </row>
    <row r="392" ht="12.75" customHeight="1">
      <c r="A392" s="228"/>
      <c r="B392" s="228"/>
      <c r="C392" s="228"/>
      <c r="D392" s="228"/>
      <c r="E392" s="228"/>
      <c r="F392" s="228"/>
      <c r="G392" s="228"/>
      <c r="H392" s="228"/>
      <c r="I392" s="228"/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8"/>
      <c r="Z392" s="228"/>
      <c r="AA392" s="228"/>
    </row>
    <row r="393" ht="12.75" customHeight="1">
      <c r="A393" s="228"/>
      <c r="B393" s="228"/>
      <c r="C393" s="228"/>
      <c r="D393" s="228"/>
      <c r="E393" s="228"/>
      <c r="F393" s="228"/>
      <c r="G393" s="228"/>
      <c r="H393" s="228"/>
      <c r="I393" s="228"/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8"/>
      <c r="Z393" s="228"/>
      <c r="AA393" s="228"/>
    </row>
    <row r="394" ht="12.75" customHeight="1">
      <c r="A394" s="228"/>
      <c r="B394" s="228"/>
      <c r="C394" s="228"/>
      <c r="D394" s="228"/>
      <c r="E394" s="228"/>
      <c r="F394" s="228"/>
      <c r="G394" s="228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8"/>
      <c r="Z394" s="228"/>
      <c r="AA394" s="228"/>
    </row>
    <row r="395" ht="12.75" customHeight="1">
      <c r="A395" s="228"/>
      <c r="B395" s="228"/>
      <c r="C395" s="228"/>
      <c r="D395" s="228"/>
      <c r="E395" s="228"/>
      <c r="F395" s="228"/>
      <c r="G395" s="228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8"/>
      <c r="Z395" s="228"/>
      <c r="AA395" s="228"/>
    </row>
    <row r="396" ht="12.75" customHeight="1">
      <c r="A396" s="228"/>
      <c r="B396" s="228"/>
      <c r="C396" s="228"/>
      <c r="D396" s="228"/>
      <c r="E396" s="228"/>
      <c r="F396" s="228"/>
      <c r="G396" s="228"/>
      <c r="H396" s="228"/>
      <c r="I396" s="228"/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  <c r="V396" s="228"/>
      <c r="W396" s="228"/>
      <c r="X396" s="228"/>
      <c r="Y396" s="228"/>
      <c r="Z396" s="228"/>
      <c r="AA396" s="228"/>
    </row>
    <row r="397" ht="12.75" customHeight="1">
      <c r="A397" s="228"/>
      <c r="B397" s="228"/>
      <c r="C397" s="228"/>
      <c r="D397" s="228"/>
      <c r="E397" s="228"/>
      <c r="F397" s="228"/>
      <c r="G397" s="228"/>
      <c r="H397" s="228"/>
      <c r="I397" s="228"/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  <c r="V397" s="228"/>
      <c r="W397" s="228"/>
      <c r="X397" s="228"/>
      <c r="Y397" s="228"/>
      <c r="Z397" s="228"/>
      <c r="AA397" s="228"/>
    </row>
    <row r="398" ht="12.75" customHeight="1">
      <c r="A398" s="228"/>
      <c r="B398" s="228"/>
      <c r="C398" s="228"/>
      <c r="D398" s="228"/>
      <c r="E398" s="228"/>
      <c r="F398" s="228"/>
      <c r="G398" s="228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  <c r="V398" s="228"/>
      <c r="W398" s="228"/>
      <c r="X398" s="228"/>
      <c r="Y398" s="228"/>
      <c r="Z398" s="228"/>
      <c r="AA398" s="228"/>
    </row>
    <row r="399" ht="12.75" customHeight="1">
      <c r="A399" s="228"/>
      <c r="B399" s="228"/>
      <c r="C399" s="228"/>
      <c r="D399" s="228"/>
      <c r="E399" s="228"/>
      <c r="F399" s="228"/>
      <c r="G399" s="228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8"/>
      <c r="Z399" s="228"/>
      <c r="AA399" s="228"/>
    </row>
    <row r="400" ht="12.75" customHeight="1">
      <c r="A400" s="228"/>
      <c r="B400" s="228"/>
      <c r="C400" s="228"/>
      <c r="D400" s="228"/>
      <c r="E400" s="228"/>
      <c r="F400" s="228"/>
      <c r="G400" s="228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  <c r="V400" s="228"/>
      <c r="W400" s="228"/>
      <c r="X400" s="228"/>
      <c r="Y400" s="228"/>
      <c r="Z400" s="228"/>
      <c r="AA400" s="228"/>
    </row>
    <row r="401" ht="12.75" customHeight="1">
      <c r="A401" s="228"/>
      <c r="B401" s="228"/>
      <c r="C401" s="228"/>
      <c r="D401" s="228"/>
      <c r="E401" s="228"/>
      <c r="F401" s="228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  <c r="AA401" s="228"/>
    </row>
    <row r="402" ht="12.75" customHeight="1">
      <c r="A402" s="228"/>
      <c r="B402" s="228"/>
      <c r="C402" s="228"/>
      <c r="D402" s="228"/>
      <c r="E402" s="228"/>
      <c r="F402" s="228"/>
      <c r="G402" s="228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  <c r="V402" s="228"/>
      <c r="W402" s="228"/>
      <c r="X402" s="228"/>
      <c r="Y402" s="228"/>
      <c r="Z402" s="228"/>
      <c r="AA402" s="228"/>
    </row>
    <row r="403" ht="12.75" customHeight="1">
      <c r="A403" s="228"/>
      <c r="B403" s="228"/>
      <c r="C403" s="228"/>
      <c r="D403" s="228"/>
      <c r="E403" s="228"/>
      <c r="F403" s="228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  <c r="V403" s="228"/>
      <c r="W403" s="228"/>
      <c r="X403" s="228"/>
      <c r="Y403" s="228"/>
      <c r="Z403" s="228"/>
      <c r="AA403" s="228"/>
    </row>
    <row r="404" ht="12.75" customHeight="1">
      <c r="A404" s="228"/>
      <c r="B404" s="228"/>
      <c r="C404" s="228"/>
      <c r="D404" s="228"/>
      <c r="E404" s="228"/>
      <c r="F404" s="228"/>
      <c r="G404" s="228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  <c r="V404" s="228"/>
      <c r="W404" s="228"/>
      <c r="X404" s="228"/>
      <c r="Y404" s="228"/>
      <c r="Z404" s="228"/>
      <c r="AA404" s="228"/>
    </row>
    <row r="405" ht="12.75" customHeight="1">
      <c r="A405" s="228"/>
      <c r="B405" s="228"/>
      <c r="C405" s="228"/>
      <c r="D405" s="228"/>
      <c r="E405" s="228"/>
      <c r="F405" s="228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  <c r="V405" s="228"/>
      <c r="W405" s="228"/>
      <c r="X405" s="228"/>
      <c r="Y405" s="228"/>
      <c r="Z405" s="228"/>
      <c r="AA405" s="228"/>
    </row>
    <row r="406" ht="12.75" customHeight="1">
      <c r="A406" s="228"/>
      <c r="B406" s="228"/>
      <c r="C406" s="228"/>
      <c r="D406" s="228"/>
      <c r="E406" s="228"/>
      <c r="F406" s="228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  <c r="V406" s="228"/>
      <c r="W406" s="228"/>
      <c r="X406" s="228"/>
      <c r="Y406" s="228"/>
      <c r="Z406" s="228"/>
      <c r="AA406" s="228"/>
    </row>
    <row r="407" ht="12.75" customHeight="1">
      <c r="A407" s="228"/>
      <c r="B407" s="228"/>
      <c r="C407" s="228"/>
      <c r="D407" s="228"/>
      <c r="E407" s="228"/>
      <c r="F407" s="228"/>
      <c r="G407" s="228"/>
      <c r="H407" s="228"/>
      <c r="I407" s="228"/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  <c r="V407" s="228"/>
      <c r="W407" s="228"/>
      <c r="X407" s="228"/>
      <c r="Y407" s="228"/>
      <c r="Z407" s="228"/>
      <c r="AA407" s="228"/>
    </row>
    <row r="408" ht="12.75" customHeight="1">
      <c r="A408" s="228"/>
      <c r="B408" s="228"/>
      <c r="C408" s="228"/>
      <c r="D408" s="228"/>
      <c r="E408" s="228"/>
      <c r="F408" s="228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  <c r="V408" s="228"/>
      <c r="W408" s="228"/>
      <c r="X408" s="228"/>
      <c r="Y408" s="228"/>
      <c r="Z408" s="228"/>
      <c r="AA408" s="228"/>
    </row>
    <row r="409" ht="12.75" customHeight="1">
      <c r="A409" s="228"/>
      <c r="B409" s="228"/>
      <c r="C409" s="228"/>
      <c r="D409" s="228"/>
      <c r="E409" s="228"/>
      <c r="F409" s="228"/>
      <c r="G409" s="228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  <c r="V409" s="228"/>
      <c r="W409" s="228"/>
      <c r="X409" s="228"/>
      <c r="Y409" s="228"/>
      <c r="Z409" s="228"/>
      <c r="AA409" s="228"/>
    </row>
    <row r="410" ht="12.75" customHeight="1">
      <c r="A410" s="228"/>
      <c r="B410" s="228"/>
      <c r="C410" s="228"/>
      <c r="D410" s="228"/>
      <c r="E410" s="228"/>
      <c r="F410" s="228"/>
      <c r="G410" s="228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  <c r="V410" s="228"/>
      <c r="W410" s="228"/>
      <c r="X410" s="228"/>
      <c r="Y410" s="228"/>
      <c r="Z410" s="228"/>
      <c r="AA410" s="228"/>
    </row>
    <row r="411" ht="12.75" customHeight="1">
      <c r="A411" s="228"/>
      <c r="B411" s="228"/>
      <c r="C411" s="228"/>
      <c r="D411" s="228"/>
      <c r="E411" s="228"/>
      <c r="F411" s="228"/>
      <c r="G411" s="228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  <c r="V411" s="228"/>
      <c r="W411" s="228"/>
      <c r="X411" s="228"/>
      <c r="Y411" s="228"/>
      <c r="Z411" s="228"/>
      <c r="AA411" s="228"/>
    </row>
    <row r="412" ht="12.75" customHeight="1">
      <c r="A412" s="228"/>
      <c r="B412" s="228"/>
      <c r="C412" s="228"/>
      <c r="D412" s="228"/>
      <c r="E412" s="228"/>
      <c r="F412" s="228"/>
      <c r="G412" s="228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  <c r="V412" s="228"/>
      <c r="W412" s="228"/>
      <c r="X412" s="228"/>
      <c r="Y412" s="228"/>
      <c r="Z412" s="228"/>
      <c r="AA412" s="228"/>
    </row>
    <row r="413" ht="12.75" customHeight="1">
      <c r="A413" s="228"/>
      <c r="B413" s="228"/>
      <c r="C413" s="228"/>
      <c r="D413" s="228"/>
      <c r="E413" s="228"/>
      <c r="F413" s="228"/>
      <c r="G413" s="228"/>
      <c r="H413" s="228"/>
      <c r="I413" s="228"/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  <c r="V413" s="228"/>
      <c r="W413" s="228"/>
      <c r="X413" s="228"/>
      <c r="Y413" s="228"/>
      <c r="Z413" s="228"/>
      <c r="AA413" s="228"/>
    </row>
    <row r="414" ht="12.75" customHeight="1">
      <c r="A414" s="228"/>
      <c r="B414" s="228"/>
      <c r="C414" s="228"/>
      <c r="D414" s="228"/>
      <c r="E414" s="228"/>
      <c r="F414" s="228"/>
      <c r="G414" s="228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  <c r="V414" s="228"/>
      <c r="W414" s="228"/>
      <c r="X414" s="228"/>
      <c r="Y414" s="228"/>
      <c r="Z414" s="228"/>
      <c r="AA414" s="228"/>
    </row>
    <row r="415" ht="12.75" customHeight="1">
      <c r="A415" s="228"/>
      <c r="B415" s="228"/>
      <c r="C415" s="228"/>
      <c r="D415" s="228"/>
      <c r="E415" s="228"/>
      <c r="F415" s="228"/>
      <c r="G415" s="228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  <c r="V415" s="228"/>
      <c r="W415" s="228"/>
      <c r="X415" s="228"/>
      <c r="Y415" s="228"/>
      <c r="Z415" s="228"/>
      <c r="AA415" s="228"/>
    </row>
    <row r="416" ht="12.75" customHeight="1">
      <c r="A416" s="228"/>
      <c r="B416" s="228"/>
      <c r="C416" s="228"/>
      <c r="D416" s="228"/>
      <c r="E416" s="228"/>
      <c r="F416" s="228"/>
      <c r="G416" s="228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  <c r="V416" s="228"/>
      <c r="W416" s="228"/>
      <c r="X416" s="228"/>
      <c r="Y416" s="228"/>
      <c r="Z416" s="228"/>
      <c r="AA416" s="228"/>
    </row>
    <row r="417" ht="12.75" customHeight="1">
      <c r="A417" s="228"/>
      <c r="B417" s="228"/>
      <c r="C417" s="228"/>
      <c r="D417" s="228"/>
      <c r="E417" s="228"/>
      <c r="F417" s="228"/>
      <c r="G417" s="228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8"/>
      <c r="Z417" s="228"/>
      <c r="AA417" s="228"/>
    </row>
    <row r="418" ht="12.75" customHeight="1">
      <c r="A418" s="228"/>
      <c r="B418" s="228"/>
      <c r="C418" s="228"/>
      <c r="D418" s="228"/>
      <c r="E418" s="228"/>
      <c r="F418" s="228"/>
      <c r="G418" s="228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  <c r="V418" s="228"/>
      <c r="W418" s="228"/>
      <c r="X418" s="228"/>
      <c r="Y418" s="228"/>
      <c r="Z418" s="228"/>
      <c r="AA418" s="228"/>
    </row>
    <row r="419" ht="12.75" customHeight="1">
      <c r="A419" s="228"/>
      <c r="B419" s="228"/>
      <c r="C419" s="228"/>
      <c r="D419" s="228"/>
      <c r="E419" s="228"/>
      <c r="F419" s="228"/>
      <c r="G419" s="228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  <c r="V419" s="228"/>
      <c r="W419" s="228"/>
      <c r="X419" s="228"/>
      <c r="Y419" s="228"/>
      <c r="Z419" s="228"/>
      <c r="AA419" s="228"/>
    </row>
    <row r="420" ht="12.75" customHeight="1">
      <c r="A420" s="228"/>
      <c r="B420" s="228"/>
      <c r="C420" s="228"/>
      <c r="D420" s="228"/>
      <c r="E420" s="228"/>
      <c r="F420" s="228"/>
      <c r="G420" s="228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  <c r="V420" s="228"/>
      <c r="W420" s="228"/>
      <c r="X420" s="228"/>
      <c r="Y420" s="228"/>
      <c r="Z420" s="228"/>
      <c r="AA420" s="228"/>
    </row>
    <row r="421" ht="12.75" customHeight="1">
      <c r="A421" s="228"/>
      <c r="B421" s="228"/>
      <c r="C421" s="228"/>
      <c r="D421" s="228"/>
      <c r="E421" s="228"/>
      <c r="F421" s="228"/>
      <c r="G421" s="228"/>
      <c r="H421" s="228"/>
      <c r="I421" s="228"/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  <c r="V421" s="228"/>
      <c r="W421" s="228"/>
      <c r="X421" s="228"/>
      <c r="Y421" s="228"/>
      <c r="Z421" s="228"/>
      <c r="AA421" s="228"/>
    </row>
    <row r="422" ht="12.75" customHeight="1">
      <c r="A422" s="228"/>
      <c r="B422" s="228"/>
      <c r="C422" s="228"/>
      <c r="D422" s="228"/>
      <c r="E422" s="228"/>
      <c r="F422" s="228"/>
      <c r="G422" s="228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  <c r="V422" s="228"/>
      <c r="W422" s="228"/>
      <c r="X422" s="228"/>
      <c r="Y422" s="228"/>
      <c r="Z422" s="228"/>
      <c r="AA422" s="228"/>
    </row>
    <row r="423" ht="12.75" customHeight="1">
      <c r="A423" s="228"/>
      <c r="B423" s="228"/>
      <c r="C423" s="228"/>
      <c r="D423" s="228"/>
      <c r="E423" s="228"/>
      <c r="F423" s="228"/>
      <c r="G423" s="228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  <c r="V423" s="228"/>
      <c r="W423" s="228"/>
      <c r="X423" s="228"/>
      <c r="Y423" s="228"/>
      <c r="Z423" s="228"/>
      <c r="AA423" s="228"/>
    </row>
    <row r="424" ht="12.75" customHeight="1">
      <c r="A424" s="228"/>
      <c r="B424" s="228"/>
      <c r="C424" s="228"/>
      <c r="D424" s="228"/>
      <c r="E424" s="228"/>
      <c r="F424" s="228"/>
      <c r="G424" s="228"/>
      <c r="H424" s="228"/>
      <c r="I424" s="228"/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8"/>
      <c r="Z424" s="228"/>
      <c r="AA424" s="228"/>
    </row>
    <row r="425" ht="12.75" customHeight="1">
      <c r="A425" s="228"/>
      <c r="B425" s="228"/>
      <c r="C425" s="228"/>
      <c r="D425" s="228"/>
      <c r="E425" s="228"/>
      <c r="F425" s="228"/>
      <c r="G425" s="228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  <c r="V425" s="228"/>
      <c r="W425" s="228"/>
      <c r="X425" s="228"/>
      <c r="Y425" s="228"/>
      <c r="Z425" s="228"/>
      <c r="AA425" s="228"/>
    </row>
    <row r="426" ht="12.75" customHeight="1">
      <c r="A426" s="228"/>
      <c r="B426" s="228"/>
      <c r="C426" s="228"/>
      <c r="D426" s="228"/>
      <c r="E426" s="228"/>
      <c r="F426" s="228"/>
      <c r="G426" s="228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  <c r="V426" s="228"/>
      <c r="W426" s="228"/>
      <c r="X426" s="228"/>
      <c r="Y426" s="228"/>
      <c r="Z426" s="228"/>
      <c r="AA426" s="228"/>
    </row>
    <row r="427" ht="12.75" customHeight="1">
      <c r="A427" s="228"/>
      <c r="B427" s="228"/>
      <c r="C427" s="228"/>
      <c r="D427" s="228"/>
      <c r="E427" s="228"/>
      <c r="F427" s="228"/>
      <c r="G427" s="228"/>
      <c r="H427" s="228"/>
      <c r="I427" s="228"/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  <c r="V427" s="228"/>
      <c r="W427" s="228"/>
      <c r="X427" s="228"/>
      <c r="Y427" s="228"/>
      <c r="Z427" s="228"/>
      <c r="AA427" s="228"/>
    </row>
    <row r="428" ht="12.75" customHeight="1">
      <c r="A428" s="228"/>
      <c r="B428" s="228"/>
      <c r="C428" s="228"/>
      <c r="D428" s="228"/>
      <c r="E428" s="228"/>
      <c r="F428" s="228"/>
      <c r="G428" s="228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  <c r="V428" s="228"/>
      <c r="W428" s="228"/>
      <c r="X428" s="228"/>
      <c r="Y428" s="228"/>
      <c r="Z428" s="228"/>
      <c r="AA428" s="228"/>
    </row>
    <row r="429" ht="12.75" customHeight="1">
      <c r="A429" s="228"/>
      <c r="B429" s="228"/>
      <c r="C429" s="228"/>
      <c r="D429" s="228"/>
      <c r="E429" s="228"/>
      <c r="F429" s="228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28"/>
      <c r="Z429" s="228"/>
      <c r="AA429" s="228"/>
    </row>
    <row r="430" ht="12.75" customHeight="1">
      <c r="A430" s="228"/>
      <c r="B430" s="228"/>
      <c r="C430" s="228"/>
      <c r="D430" s="228"/>
      <c r="E430" s="228"/>
      <c r="F430" s="228"/>
      <c r="G430" s="228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  <c r="V430" s="228"/>
      <c r="W430" s="228"/>
      <c r="X430" s="228"/>
      <c r="Y430" s="228"/>
      <c r="Z430" s="228"/>
      <c r="AA430" s="228"/>
    </row>
    <row r="431" ht="12.75" customHeight="1">
      <c r="A431" s="228"/>
      <c r="B431" s="228"/>
      <c r="C431" s="228"/>
      <c r="D431" s="228"/>
      <c r="E431" s="228"/>
      <c r="F431" s="228"/>
      <c r="G431" s="228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  <c r="V431" s="228"/>
      <c r="W431" s="228"/>
      <c r="X431" s="228"/>
      <c r="Y431" s="228"/>
      <c r="Z431" s="228"/>
      <c r="AA431" s="228"/>
    </row>
    <row r="432" ht="12.75" customHeight="1">
      <c r="A432" s="228"/>
      <c r="B432" s="228"/>
      <c r="C432" s="228"/>
      <c r="D432" s="228"/>
      <c r="E432" s="228"/>
      <c r="F432" s="228"/>
      <c r="G432" s="228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  <c r="V432" s="228"/>
      <c r="W432" s="228"/>
      <c r="X432" s="228"/>
      <c r="Y432" s="228"/>
      <c r="Z432" s="228"/>
      <c r="AA432" s="228"/>
    </row>
    <row r="433" ht="12.75" customHeight="1">
      <c r="A433" s="228"/>
      <c r="B433" s="228"/>
      <c r="C433" s="228"/>
      <c r="D433" s="228"/>
      <c r="E433" s="228"/>
      <c r="F433" s="228"/>
      <c r="G433" s="228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  <c r="V433" s="228"/>
      <c r="W433" s="228"/>
      <c r="X433" s="228"/>
      <c r="Y433" s="228"/>
      <c r="Z433" s="228"/>
      <c r="AA433" s="228"/>
    </row>
    <row r="434" ht="12.75" customHeight="1">
      <c r="A434" s="228"/>
      <c r="B434" s="228"/>
      <c r="C434" s="228"/>
      <c r="D434" s="228"/>
      <c r="E434" s="228"/>
      <c r="F434" s="228"/>
      <c r="G434" s="228"/>
      <c r="H434" s="228"/>
      <c r="I434" s="228"/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8"/>
      <c r="Z434" s="228"/>
      <c r="AA434" s="228"/>
    </row>
    <row r="435" ht="12.75" customHeight="1">
      <c r="A435" s="228"/>
      <c r="B435" s="228"/>
      <c r="C435" s="228"/>
      <c r="D435" s="228"/>
      <c r="E435" s="228"/>
      <c r="F435" s="228"/>
      <c r="G435" s="228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8"/>
      <c r="Z435" s="228"/>
      <c r="AA435" s="228"/>
    </row>
    <row r="436" ht="12.75" customHeight="1">
      <c r="A436" s="228"/>
      <c r="B436" s="228"/>
      <c r="C436" s="228"/>
      <c r="D436" s="228"/>
      <c r="E436" s="228"/>
      <c r="F436" s="228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  <c r="V436" s="228"/>
      <c r="W436" s="228"/>
      <c r="X436" s="228"/>
      <c r="Y436" s="228"/>
      <c r="Z436" s="228"/>
      <c r="AA436" s="228"/>
    </row>
    <row r="437" ht="12.75" customHeight="1">
      <c r="A437" s="228"/>
      <c r="B437" s="228"/>
      <c r="C437" s="228"/>
      <c r="D437" s="228"/>
      <c r="E437" s="228"/>
      <c r="F437" s="228"/>
      <c r="G437" s="228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  <c r="V437" s="228"/>
      <c r="W437" s="228"/>
      <c r="X437" s="228"/>
      <c r="Y437" s="228"/>
      <c r="Z437" s="228"/>
      <c r="AA437" s="228"/>
    </row>
    <row r="438" ht="12.75" customHeight="1">
      <c r="A438" s="228"/>
      <c r="B438" s="228"/>
      <c r="C438" s="228"/>
      <c r="D438" s="228"/>
      <c r="E438" s="228"/>
      <c r="F438" s="228"/>
      <c r="G438" s="228"/>
      <c r="H438" s="228"/>
      <c r="I438" s="228"/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  <c r="V438" s="228"/>
      <c r="W438" s="228"/>
      <c r="X438" s="228"/>
      <c r="Y438" s="228"/>
      <c r="Z438" s="228"/>
      <c r="AA438" s="228"/>
    </row>
    <row r="439" ht="12.75" customHeight="1">
      <c r="A439" s="228"/>
      <c r="B439" s="228"/>
      <c r="C439" s="228"/>
      <c r="D439" s="228"/>
      <c r="E439" s="228"/>
      <c r="F439" s="228"/>
      <c r="G439" s="228"/>
      <c r="H439" s="228"/>
      <c r="I439" s="228"/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  <c r="V439" s="228"/>
      <c r="W439" s="228"/>
      <c r="X439" s="228"/>
      <c r="Y439" s="228"/>
      <c r="Z439" s="228"/>
      <c r="AA439" s="228"/>
    </row>
    <row r="440" ht="12.75" customHeight="1">
      <c r="A440" s="228"/>
      <c r="B440" s="228"/>
      <c r="C440" s="228"/>
      <c r="D440" s="228"/>
      <c r="E440" s="228"/>
      <c r="F440" s="228"/>
      <c r="G440" s="228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  <c r="V440" s="228"/>
      <c r="W440" s="228"/>
      <c r="X440" s="228"/>
      <c r="Y440" s="228"/>
      <c r="Z440" s="228"/>
      <c r="AA440" s="228"/>
    </row>
    <row r="441" ht="12.75" customHeight="1">
      <c r="A441" s="228"/>
      <c r="B441" s="228"/>
      <c r="C441" s="228"/>
      <c r="D441" s="228"/>
      <c r="E441" s="228"/>
      <c r="F441" s="228"/>
      <c r="G441" s="228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  <c r="V441" s="228"/>
      <c r="W441" s="228"/>
      <c r="X441" s="228"/>
      <c r="Y441" s="228"/>
      <c r="Z441" s="228"/>
      <c r="AA441" s="228"/>
    </row>
    <row r="442" ht="12.75" customHeight="1">
      <c r="A442" s="228"/>
      <c r="B442" s="228"/>
      <c r="C442" s="228"/>
      <c r="D442" s="228"/>
      <c r="E442" s="228"/>
      <c r="F442" s="228"/>
      <c r="G442" s="228"/>
      <c r="H442" s="228"/>
      <c r="I442" s="228"/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8"/>
      <c r="Z442" s="228"/>
      <c r="AA442" s="228"/>
    </row>
    <row r="443" ht="12.75" customHeight="1">
      <c r="A443" s="228"/>
      <c r="B443" s="228"/>
      <c r="C443" s="228"/>
      <c r="D443" s="228"/>
      <c r="E443" s="228"/>
      <c r="F443" s="228"/>
      <c r="G443" s="228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  <c r="V443" s="228"/>
      <c r="W443" s="228"/>
      <c r="X443" s="228"/>
      <c r="Y443" s="228"/>
      <c r="Z443" s="228"/>
      <c r="AA443" s="228"/>
    </row>
    <row r="444" ht="12.75" customHeight="1">
      <c r="A444" s="228"/>
      <c r="B444" s="228"/>
      <c r="C444" s="228"/>
      <c r="D444" s="228"/>
      <c r="E444" s="228"/>
      <c r="F444" s="228"/>
      <c r="G444" s="228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  <c r="V444" s="228"/>
      <c r="W444" s="228"/>
      <c r="X444" s="228"/>
      <c r="Y444" s="228"/>
      <c r="Z444" s="228"/>
      <c r="AA444" s="228"/>
    </row>
    <row r="445" ht="12.75" customHeight="1">
      <c r="A445" s="228"/>
      <c r="B445" s="228"/>
      <c r="C445" s="228"/>
      <c r="D445" s="228"/>
      <c r="E445" s="228"/>
      <c r="F445" s="228"/>
      <c r="G445" s="228"/>
      <c r="H445" s="228"/>
      <c r="I445" s="228"/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  <c r="V445" s="228"/>
      <c r="W445" s="228"/>
      <c r="X445" s="228"/>
      <c r="Y445" s="228"/>
      <c r="Z445" s="228"/>
      <c r="AA445" s="228"/>
    </row>
    <row r="446" ht="12.75" customHeight="1">
      <c r="A446" s="228"/>
      <c r="B446" s="228"/>
      <c r="C446" s="228"/>
      <c r="D446" s="228"/>
      <c r="E446" s="228"/>
      <c r="F446" s="228"/>
      <c r="G446" s="228"/>
      <c r="H446" s="228"/>
      <c r="I446" s="228"/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  <c r="V446" s="228"/>
      <c r="W446" s="228"/>
      <c r="X446" s="228"/>
      <c r="Y446" s="228"/>
      <c r="Z446" s="228"/>
      <c r="AA446" s="228"/>
    </row>
    <row r="447" ht="12.75" customHeight="1">
      <c r="A447" s="228"/>
      <c r="B447" s="228"/>
      <c r="C447" s="228"/>
      <c r="D447" s="228"/>
      <c r="E447" s="228"/>
      <c r="F447" s="228"/>
      <c r="G447" s="228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/>
      <c r="Z447" s="228"/>
      <c r="AA447" s="228"/>
    </row>
    <row r="448" ht="12.75" customHeight="1">
      <c r="A448" s="228"/>
      <c r="B448" s="228"/>
      <c r="C448" s="228"/>
      <c r="D448" s="228"/>
      <c r="E448" s="228"/>
      <c r="F448" s="228"/>
      <c r="G448" s="228"/>
      <c r="H448" s="228"/>
      <c r="I448" s="228"/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  <c r="V448" s="228"/>
      <c r="W448" s="228"/>
      <c r="X448" s="228"/>
      <c r="Y448" s="228"/>
      <c r="Z448" s="228"/>
      <c r="AA448" s="228"/>
    </row>
    <row r="449" ht="12.75" customHeight="1">
      <c r="A449" s="228"/>
      <c r="B449" s="228"/>
      <c r="C449" s="228"/>
      <c r="D449" s="228"/>
      <c r="E449" s="228"/>
      <c r="F449" s="228"/>
      <c r="G449" s="228"/>
      <c r="H449" s="228"/>
      <c r="I449" s="228"/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  <c r="V449" s="228"/>
      <c r="W449" s="228"/>
      <c r="X449" s="228"/>
      <c r="Y449" s="228"/>
      <c r="Z449" s="228"/>
      <c r="AA449" s="228"/>
    </row>
    <row r="450" ht="12.75" customHeight="1">
      <c r="A450" s="228"/>
      <c r="B450" s="228"/>
      <c r="C450" s="228"/>
      <c r="D450" s="228"/>
      <c r="E450" s="228"/>
      <c r="F450" s="228"/>
      <c r="G450" s="228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  <c r="V450" s="228"/>
      <c r="W450" s="228"/>
      <c r="X450" s="228"/>
      <c r="Y450" s="228"/>
      <c r="Z450" s="228"/>
      <c r="AA450" s="228"/>
    </row>
    <row r="451" ht="12.75" customHeight="1">
      <c r="A451" s="228"/>
      <c r="B451" s="228"/>
      <c r="C451" s="228"/>
      <c r="D451" s="228"/>
      <c r="E451" s="228"/>
      <c r="F451" s="228"/>
      <c r="G451" s="228"/>
      <c r="H451" s="228"/>
      <c r="I451" s="228"/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  <c r="V451" s="228"/>
      <c r="W451" s="228"/>
      <c r="X451" s="228"/>
      <c r="Y451" s="228"/>
      <c r="Z451" s="228"/>
      <c r="AA451" s="228"/>
    </row>
    <row r="452" ht="12.75" customHeight="1">
      <c r="A452" s="228"/>
      <c r="B452" s="228"/>
      <c r="C452" s="228"/>
      <c r="D452" s="228"/>
      <c r="E452" s="228"/>
      <c r="F452" s="228"/>
      <c r="G452" s="228"/>
      <c r="H452" s="228"/>
      <c r="I452" s="228"/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  <c r="V452" s="228"/>
      <c r="W452" s="228"/>
      <c r="X452" s="228"/>
      <c r="Y452" s="228"/>
      <c r="Z452" s="228"/>
      <c r="AA452" s="228"/>
    </row>
    <row r="453" ht="12.75" customHeight="1">
      <c r="A453" s="228"/>
      <c r="B453" s="228"/>
      <c r="C453" s="228"/>
      <c r="D453" s="228"/>
      <c r="E453" s="228"/>
      <c r="F453" s="228"/>
      <c r="G453" s="228"/>
      <c r="H453" s="228"/>
      <c r="I453" s="228"/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  <c r="V453" s="228"/>
      <c r="W453" s="228"/>
      <c r="X453" s="228"/>
      <c r="Y453" s="228"/>
      <c r="Z453" s="228"/>
      <c r="AA453" s="228"/>
    </row>
    <row r="454" ht="12.75" customHeight="1">
      <c r="A454" s="228"/>
      <c r="B454" s="228"/>
      <c r="C454" s="228"/>
      <c r="D454" s="228"/>
      <c r="E454" s="228"/>
      <c r="F454" s="228"/>
      <c r="G454" s="228"/>
      <c r="H454" s="228"/>
      <c r="I454" s="228"/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  <c r="V454" s="228"/>
      <c r="W454" s="228"/>
      <c r="X454" s="228"/>
      <c r="Y454" s="228"/>
      <c r="Z454" s="228"/>
      <c r="AA454" s="228"/>
    </row>
    <row r="455" ht="12.75" customHeight="1">
      <c r="A455" s="228"/>
      <c r="B455" s="228"/>
      <c r="C455" s="228"/>
      <c r="D455" s="228"/>
      <c r="E455" s="228"/>
      <c r="F455" s="228"/>
      <c r="G455" s="228"/>
      <c r="H455" s="228"/>
      <c r="I455" s="228"/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  <c r="V455" s="228"/>
      <c r="W455" s="228"/>
      <c r="X455" s="228"/>
      <c r="Y455" s="228"/>
      <c r="Z455" s="228"/>
      <c r="AA455" s="228"/>
    </row>
    <row r="456" ht="12.75" customHeight="1">
      <c r="A456" s="228"/>
      <c r="B456" s="228"/>
      <c r="C456" s="228"/>
      <c r="D456" s="228"/>
      <c r="E456" s="228"/>
      <c r="F456" s="228"/>
      <c r="G456" s="228"/>
      <c r="H456" s="228"/>
      <c r="I456" s="228"/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  <c r="V456" s="228"/>
      <c r="W456" s="228"/>
      <c r="X456" s="228"/>
      <c r="Y456" s="228"/>
      <c r="Z456" s="228"/>
      <c r="AA456" s="228"/>
    </row>
    <row r="457" ht="12.75" customHeight="1">
      <c r="A457" s="228"/>
      <c r="B457" s="228"/>
      <c r="C457" s="228"/>
      <c r="D457" s="228"/>
      <c r="E457" s="228"/>
      <c r="F457" s="228"/>
      <c r="G457" s="228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  <c r="V457" s="228"/>
      <c r="W457" s="228"/>
      <c r="X457" s="228"/>
      <c r="Y457" s="228"/>
      <c r="Z457" s="228"/>
      <c r="AA457" s="228"/>
    </row>
    <row r="458" ht="12.75" customHeight="1">
      <c r="A458" s="228"/>
      <c r="B458" s="228"/>
      <c r="C458" s="228"/>
      <c r="D458" s="228"/>
      <c r="E458" s="228"/>
      <c r="F458" s="228"/>
      <c r="G458" s="228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  <c r="V458" s="228"/>
      <c r="W458" s="228"/>
      <c r="X458" s="228"/>
      <c r="Y458" s="228"/>
      <c r="Z458" s="228"/>
      <c r="AA458" s="228"/>
    </row>
    <row r="459" ht="12.75" customHeight="1">
      <c r="A459" s="228"/>
      <c r="B459" s="228"/>
      <c r="C459" s="228"/>
      <c r="D459" s="228"/>
      <c r="E459" s="228"/>
      <c r="F459" s="228"/>
      <c r="G459" s="228"/>
      <c r="H459" s="228"/>
      <c r="I459" s="228"/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  <c r="V459" s="228"/>
      <c r="W459" s="228"/>
      <c r="X459" s="228"/>
      <c r="Y459" s="228"/>
      <c r="Z459" s="228"/>
      <c r="AA459" s="228"/>
    </row>
    <row r="460" ht="12.75" customHeight="1">
      <c r="A460" s="228"/>
      <c r="B460" s="228"/>
      <c r="C460" s="228"/>
      <c r="D460" s="228"/>
      <c r="E460" s="228"/>
      <c r="F460" s="228"/>
      <c r="G460" s="228"/>
      <c r="H460" s="228"/>
      <c r="I460" s="228"/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  <c r="V460" s="228"/>
      <c r="W460" s="228"/>
      <c r="X460" s="228"/>
      <c r="Y460" s="228"/>
      <c r="Z460" s="228"/>
      <c r="AA460" s="228"/>
    </row>
    <row r="461" ht="12.75" customHeight="1">
      <c r="A461" s="228"/>
      <c r="B461" s="228"/>
      <c r="C461" s="228"/>
      <c r="D461" s="228"/>
      <c r="E461" s="228"/>
      <c r="F461" s="228"/>
      <c r="G461" s="228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  <c r="V461" s="228"/>
      <c r="W461" s="228"/>
      <c r="X461" s="228"/>
      <c r="Y461" s="228"/>
      <c r="Z461" s="228"/>
      <c r="AA461" s="228"/>
    </row>
    <row r="462" ht="12.75" customHeight="1">
      <c r="A462" s="228"/>
      <c r="B462" s="228"/>
      <c r="C462" s="228"/>
      <c r="D462" s="228"/>
      <c r="E462" s="228"/>
      <c r="F462" s="228"/>
      <c r="G462" s="228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  <c r="V462" s="228"/>
      <c r="W462" s="228"/>
      <c r="X462" s="228"/>
      <c r="Y462" s="228"/>
      <c r="Z462" s="228"/>
      <c r="AA462" s="228"/>
    </row>
    <row r="463" ht="12.75" customHeight="1">
      <c r="A463" s="228"/>
      <c r="B463" s="228"/>
      <c r="C463" s="228"/>
      <c r="D463" s="228"/>
      <c r="E463" s="228"/>
      <c r="F463" s="228"/>
      <c r="G463" s="228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8"/>
      <c r="Z463" s="228"/>
      <c r="AA463" s="228"/>
    </row>
    <row r="464" ht="12.75" customHeight="1">
      <c r="A464" s="228"/>
      <c r="B464" s="228"/>
      <c r="C464" s="228"/>
      <c r="D464" s="228"/>
      <c r="E464" s="228"/>
      <c r="F464" s="228"/>
      <c r="G464" s="228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  <c r="V464" s="228"/>
      <c r="W464" s="228"/>
      <c r="X464" s="228"/>
      <c r="Y464" s="228"/>
      <c r="Z464" s="228"/>
      <c r="AA464" s="228"/>
    </row>
    <row r="465" ht="12.75" customHeight="1">
      <c r="A465" s="228"/>
      <c r="B465" s="228"/>
      <c r="C465" s="228"/>
      <c r="D465" s="228"/>
      <c r="E465" s="228"/>
      <c r="F465" s="228"/>
      <c r="G465" s="228"/>
      <c r="H465" s="228"/>
      <c r="I465" s="228"/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  <c r="V465" s="228"/>
      <c r="W465" s="228"/>
      <c r="X465" s="228"/>
      <c r="Y465" s="228"/>
      <c r="Z465" s="228"/>
      <c r="AA465" s="228"/>
    </row>
    <row r="466" ht="12.75" customHeight="1">
      <c r="A466" s="228"/>
      <c r="B466" s="228"/>
      <c r="C466" s="228"/>
      <c r="D466" s="228"/>
      <c r="E466" s="228"/>
      <c r="F466" s="228"/>
      <c r="G466" s="228"/>
      <c r="H466" s="228"/>
      <c r="I466" s="228"/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  <c r="V466" s="228"/>
      <c r="W466" s="228"/>
      <c r="X466" s="228"/>
      <c r="Y466" s="228"/>
      <c r="Z466" s="228"/>
      <c r="AA466" s="228"/>
    </row>
    <row r="467" ht="12.75" customHeight="1">
      <c r="A467" s="228"/>
      <c r="B467" s="228"/>
      <c r="C467" s="228"/>
      <c r="D467" s="228"/>
      <c r="E467" s="228"/>
      <c r="F467" s="228"/>
      <c r="G467" s="228"/>
      <c r="H467" s="228"/>
      <c r="I467" s="228"/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  <c r="V467" s="228"/>
      <c r="W467" s="228"/>
      <c r="X467" s="228"/>
      <c r="Y467" s="228"/>
      <c r="Z467" s="228"/>
      <c r="AA467" s="228"/>
    </row>
    <row r="468" ht="12.75" customHeight="1">
      <c r="A468" s="228"/>
      <c r="B468" s="228"/>
      <c r="C468" s="228"/>
      <c r="D468" s="228"/>
      <c r="E468" s="228"/>
      <c r="F468" s="228"/>
      <c r="G468" s="228"/>
      <c r="H468" s="228"/>
      <c r="I468" s="228"/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  <c r="V468" s="228"/>
      <c r="W468" s="228"/>
      <c r="X468" s="228"/>
      <c r="Y468" s="228"/>
      <c r="Z468" s="228"/>
      <c r="AA468" s="228"/>
    </row>
    <row r="469" ht="12.75" customHeight="1">
      <c r="A469" s="228"/>
      <c r="B469" s="228"/>
      <c r="C469" s="228"/>
      <c r="D469" s="228"/>
      <c r="E469" s="228"/>
      <c r="F469" s="228"/>
      <c r="G469" s="228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  <c r="V469" s="228"/>
      <c r="W469" s="228"/>
      <c r="X469" s="228"/>
      <c r="Y469" s="228"/>
      <c r="Z469" s="228"/>
      <c r="AA469" s="228"/>
    </row>
    <row r="470" ht="12.75" customHeight="1">
      <c r="A470" s="228"/>
      <c r="B470" s="228"/>
      <c r="C470" s="228"/>
      <c r="D470" s="228"/>
      <c r="E470" s="228"/>
      <c r="F470" s="228"/>
      <c r="G470" s="228"/>
      <c r="H470" s="228"/>
      <c r="I470" s="228"/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  <c r="V470" s="228"/>
      <c r="W470" s="228"/>
      <c r="X470" s="228"/>
      <c r="Y470" s="228"/>
      <c r="Z470" s="228"/>
      <c r="AA470" s="228"/>
    </row>
    <row r="471" ht="12.75" customHeight="1">
      <c r="A471" s="228"/>
      <c r="B471" s="228"/>
      <c r="C471" s="228"/>
      <c r="D471" s="228"/>
      <c r="E471" s="228"/>
      <c r="F471" s="228"/>
      <c r="G471" s="228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  <c r="V471" s="228"/>
      <c r="W471" s="228"/>
      <c r="X471" s="228"/>
      <c r="Y471" s="228"/>
      <c r="Z471" s="228"/>
      <c r="AA471" s="228"/>
    </row>
    <row r="472" ht="12.75" customHeight="1">
      <c r="A472" s="228"/>
      <c r="B472" s="228"/>
      <c r="C472" s="228"/>
      <c r="D472" s="228"/>
      <c r="E472" s="228"/>
      <c r="F472" s="228"/>
      <c r="G472" s="228"/>
      <c r="H472" s="228"/>
      <c r="I472" s="228"/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  <c r="V472" s="228"/>
      <c r="W472" s="228"/>
      <c r="X472" s="228"/>
      <c r="Y472" s="228"/>
      <c r="Z472" s="228"/>
      <c r="AA472" s="228"/>
    </row>
    <row r="473" ht="12.75" customHeight="1">
      <c r="A473" s="228"/>
      <c r="B473" s="228"/>
      <c r="C473" s="228"/>
      <c r="D473" s="228"/>
      <c r="E473" s="228"/>
      <c r="F473" s="228"/>
      <c r="G473" s="228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  <c r="V473" s="228"/>
      <c r="W473" s="228"/>
      <c r="X473" s="228"/>
      <c r="Y473" s="228"/>
      <c r="Z473" s="228"/>
      <c r="AA473" s="228"/>
    </row>
    <row r="474" ht="12.75" customHeight="1">
      <c r="A474" s="228"/>
      <c r="B474" s="228"/>
      <c r="C474" s="228"/>
      <c r="D474" s="228"/>
      <c r="E474" s="228"/>
      <c r="F474" s="228"/>
      <c r="G474" s="228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  <c r="V474" s="228"/>
      <c r="W474" s="228"/>
      <c r="X474" s="228"/>
      <c r="Y474" s="228"/>
      <c r="Z474" s="228"/>
      <c r="AA474" s="228"/>
    </row>
    <row r="475" ht="12.75" customHeight="1">
      <c r="A475" s="228"/>
      <c r="B475" s="228"/>
      <c r="C475" s="228"/>
      <c r="D475" s="228"/>
      <c r="E475" s="228"/>
      <c r="F475" s="228"/>
      <c r="G475" s="228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  <c r="V475" s="228"/>
      <c r="W475" s="228"/>
      <c r="X475" s="228"/>
      <c r="Y475" s="228"/>
      <c r="Z475" s="228"/>
      <c r="AA475" s="228"/>
    </row>
    <row r="476" ht="12.75" customHeight="1">
      <c r="A476" s="228"/>
      <c r="B476" s="228"/>
      <c r="C476" s="228"/>
      <c r="D476" s="228"/>
      <c r="E476" s="228"/>
      <c r="F476" s="228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  <c r="V476" s="228"/>
      <c r="W476" s="228"/>
      <c r="X476" s="228"/>
      <c r="Y476" s="228"/>
      <c r="Z476" s="228"/>
      <c r="AA476" s="228"/>
    </row>
    <row r="477" ht="12.75" customHeight="1">
      <c r="A477" s="228"/>
      <c r="B477" s="228"/>
      <c r="C477" s="228"/>
      <c r="D477" s="228"/>
      <c r="E477" s="228"/>
      <c r="F477" s="228"/>
      <c r="G477" s="228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  <c r="V477" s="228"/>
      <c r="W477" s="228"/>
      <c r="X477" s="228"/>
      <c r="Y477" s="228"/>
      <c r="Z477" s="228"/>
      <c r="AA477" s="228"/>
    </row>
    <row r="478" ht="12.75" customHeight="1">
      <c r="A478" s="228"/>
      <c r="B478" s="228"/>
      <c r="C478" s="228"/>
      <c r="D478" s="228"/>
      <c r="E478" s="228"/>
      <c r="F478" s="228"/>
      <c r="G478" s="228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  <c r="V478" s="228"/>
      <c r="W478" s="228"/>
      <c r="X478" s="228"/>
      <c r="Y478" s="228"/>
      <c r="Z478" s="228"/>
      <c r="AA478" s="228"/>
    </row>
    <row r="479" ht="12.75" customHeight="1">
      <c r="A479" s="228"/>
      <c r="B479" s="228"/>
      <c r="C479" s="228"/>
      <c r="D479" s="228"/>
      <c r="E479" s="228"/>
      <c r="F479" s="228"/>
      <c r="G479" s="228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  <c r="V479" s="228"/>
      <c r="W479" s="228"/>
      <c r="X479" s="228"/>
      <c r="Y479" s="228"/>
      <c r="Z479" s="228"/>
      <c r="AA479" s="228"/>
    </row>
    <row r="480" ht="12.75" customHeight="1">
      <c r="A480" s="228"/>
      <c r="B480" s="228"/>
      <c r="C480" s="228"/>
      <c r="D480" s="228"/>
      <c r="E480" s="228"/>
      <c r="F480" s="228"/>
      <c r="G480" s="228"/>
      <c r="H480" s="228"/>
      <c r="I480" s="228"/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  <c r="V480" s="228"/>
      <c r="W480" s="228"/>
      <c r="X480" s="228"/>
      <c r="Y480" s="228"/>
      <c r="Z480" s="228"/>
      <c r="AA480" s="228"/>
    </row>
    <row r="481" ht="12.75" customHeight="1">
      <c r="A481" s="228"/>
      <c r="B481" s="228"/>
      <c r="C481" s="228"/>
      <c r="D481" s="228"/>
      <c r="E481" s="228"/>
      <c r="F481" s="228"/>
      <c r="G481" s="228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  <c r="V481" s="228"/>
      <c r="W481" s="228"/>
      <c r="X481" s="228"/>
      <c r="Y481" s="228"/>
      <c r="Z481" s="228"/>
      <c r="AA481" s="228"/>
    </row>
    <row r="482" ht="12.75" customHeight="1">
      <c r="A482" s="228"/>
      <c r="B482" s="228"/>
      <c r="C482" s="228"/>
      <c r="D482" s="228"/>
      <c r="E482" s="228"/>
      <c r="F482" s="228"/>
      <c r="G482" s="228"/>
      <c r="H482" s="228"/>
      <c r="I482" s="228"/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  <c r="V482" s="228"/>
      <c r="W482" s="228"/>
      <c r="X482" s="228"/>
      <c r="Y482" s="228"/>
      <c r="Z482" s="228"/>
      <c r="AA482" s="228"/>
    </row>
    <row r="483" ht="12.75" customHeight="1">
      <c r="A483" s="228"/>
      <c r="B483" s="228"/>
      <c r="C483" s="228"/>
      <c r="D483" s="228"/>
      <c r="E483" s="228"/>
      <c r="F483" s="228"/>
      <c r="G483" s="228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  <c r="V483" s="228"/>
      <c r="W483" s="228"/>
      <c r="X483" s="228"/>
      <c r="Y483" s="228"/>
      <c r="Z483" s="228"/>
      <c r="AA483" s="228"/>
    </row>
    <row r="484" ht="12.75" customHeight="1">
      <c r="A484" s="228"/>
      <c r="B484" s="228"/>
      <c r="C484" s="228"/>
      <c r="D484" s="228"/>
      <c r="E484" s="228"/>
      <c r="F484" s="228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  <c r="V484" s="228"/>
      <c r="W484" s="228"/>
      <c r="X484" s="228"/>
      <c r="Y484" s="228"/>
      <c r="Z484" s="228"/>
      <c r="AA484" s="228"/>
    </row>
    <row r="485" ht="12.75" customHeight="1">
      <c r="A485" s="228"/>
      <c r="B485" s="228"/>
      <c r="C485" s="228"/>
      <c r="D485" s="228"/>
      <c r="E485" s="228"/>
      <c r="F485" s="228"/>
      <c r="G485" s="228"/>
      <c r="H485" s="228"/>
      <c r="I485" s="228"/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  <c r="V485" s="228"/>
      <c r="W485" s="228"/>
      <c r="X485" s="228"/>
      <c r="Y485" s="228"/>
      <c r="Z485" s="228"/>
      <c r="AA485" s="228"/>
    </row>
    <row r="486" ht="12.75" customHeight="1">
      <c r="A486" s="228"/>
      <c r="B486" s="228"/>
      <c r="C486" s="228"/>
      <c r="D486" s="228"/>
      <c r="E486" s="228"/>
      <c r="F486" s="228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  <c r="V486" s="228"/>
      <c r="W486" s="228"/>
      <c r="X486" s="228"/>
      <c r="Y486" s="228"/>
      <c r="Z486" s="228"/>
      <c r="AA486" s="228"/>
    </row>
    <row r="487" ht="12.75" customHeight="1">
      <c r="A487" s="228"/>
      <c r="B487" s="228"/>
      <c r="C487" s="228"/>
      <c r="D487" s="228"/>
      <c r="E487" s="228"/>
      <c r="F487" s="228"/>
      <c r="G487" s="228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  <c r="V487" s="228"/>
      <c r="W487" s="228"/>
      <c r="X487" s="228"/>
      <c r="Y487" s="228"/>
      <c r="Z487" s="228"/>
      <c r="AA487" s="228"/>
    </row>
    <row r="488" ht="12.75" customHeight="1">
      <c r="A488" s="228"/>
      <c r="B488" s="228"/>
      <c r="C488" s="228"/>
      <c r="D488" s="228"/>
      <c r="E488" s="228"/>
      <c r="F488" s="228"/>
      <c r="G488" s="228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  <c r="V488" s="228"/>
      <c r="W488" s="228"/>
      <c r="X488" s="228"/>
      <c r="Y488" s="228"/>
      <c r="Z488" s="228"/>
      <c r="AA488" s="228"/>
    </row>
    <row r="489" ht="12.75" customHeight="1">
      <c r="A489" s="228"/>
      <c r="B489" s="228"/>
      <c r="C489" s="228"/>
      <c r="D489" s="228"/>
      <c r="E489" s="228"/>
      <c r="F489" s="228"/>
      <c r="G489" s="228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  <c r="V489" s="228"/>
      <c r="W489" s="228"/>
      <c r="X489" s="228"/>
      <c r="Y489" s="228"/>
      <c r="Z489" s="228"/>
      <c r="AA489" s="228"/>
    </row>
    <row r="490" ht="12.75" customHeight="1">
      <c r="A490" s="228"/>
      <c r="B490" s="228"/>
      <c r="C490" s="228"/>
      <c r="D490" s="228"/>
      <c r="E490" s="228"/>
      <c r="F490" s="228"/>
      <c r="G490" s="228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  <c r="V490" s="228"/>
      <c r="W490" s="228"/>
      <c r="X490" s="228"/>
      <c r="Y490" s="228"/>
      <c r="Z490" s="228"/>
      <c r="AA490" s="228"/>
    </row>
    <row r="491" ht="12.75" customHeight="1">
      <c r="A491" s="228"/>
      <c r="B491" s="228"/>
      <c r="C491" s="228"/>
      <c r="D491" s="228"/>
      <c r="E491" s="228"/>
      <c r="F491" s="228"/>
      <c r="G491" s="228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  <c r="V491" s="228"/>
      <c r="W491" s="228"/>
      <c r="X491" s="228"/>
      <c r="Y491" s="228"/>
      <c r="Z491" s="228"/>
      <c r="AA491" s="228"/>
    </row>
    <row r="492" ht="12.75" customHeight="1">
      <c r="A492" s="228"/>
      <c r="B492" s="228"/>
      <c r="C492" s="228"/>
      <c r="D492" s="228"/>
      <c r="E492" s="228"/>
      <c r="F492" s="228"/>
      <c r="G492" s="228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  <c r="V492" s="228"/>
      <c r="W492" s="228"/>
      <c r="X492" s="228"/>
      <c r="Y492" s="228"/>
      <c r="Z492" s="228"/>
      <c r="AA492" s="228"/>
    </row>
    <row r="493" ht="12.75" customHeight="1">
      <c r="A493" s="228"/>
      <c r="B493" s="228"/>
      <c r="C493" s="228"/>
      <c r="D493" s="228"/>
      <c r="E493" s="228"/>
      <c r="F493" s="228"/>
      <c r="G493" s="228"/>
      <c r="H493" s="228"/>
      <c r="I493" s="228"/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  <c r="V493" s="228"/>
      <c r="W493" s="228"/>
      <c r="X493" s="228"/>
      <c r="Y493" s="228"/>
      <c r="Z493" s="228"/>
      <c r="AA493" s="228"/>
    </row>
    <row r="494" ht="12.75" customHeight="1">
      <c r="A494" s="228"/>
      <c r="B494" s="228"/>
      <c r="C494" s="228"/>
      <c r="D494" s="228"/>
      <c r="E494" s="228"/>
      <c r="F494" s="228"/>
      <c r="G494" s="228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  <c r="V494" s="228"/>
      <c r="W494" s="228"/>
      <c r="X494" s="228"/>
      <c r="Y494" s="228"/>
      <c r="Z494" s="228"/>
      <c r="AA494" s="228"/>
    </row>
    <row r="495" ht="12.75" customHeight="1">
      <c r="A495" s="228"/>
      <c r="B495" s="228"/>
      <c r="C495" s="228"/>
      <c r="D495" s="228"/>
      <c r="E495" s="228"/>
      <c r="F495" s="228"/>
      <c r="G495" s="228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  <c r="V495" s="228"/>
      <c r="W495" s="228"/>
      <c r="X495" s="228"/>
      <c r="Y495" s="228"/>
      <c r="Z495" s="228"/>
      <c r="AA495" s="228"/>
    </row>
    <row r="496" ht="12.75" customHeight="1">
      <c r="A496" s="228"/>
      <c r="B496" s="228"/>
      <c r="C496" s="228"/>
      <c r="D496" s="228"/>
      <c r="E496" s="228"/>
      <c r="F496" s="228"/>
      <c r="G496" s="228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8"/>
      <c r="Z496" s="228"/>
      <c r="AA496" s="228"/>
    </row>
    <row r="497" ht="12.75" customHeight="1">
      <c r="A497" s="228"/>
      <c r="B497" s="228"/>
      <c r="C497" s="228"/>
      <c r="D497" s="228"/>
      <c r="E497" s="228"/>
      <c r="F497" s="228"/>
      <c r="G497" s="228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  <c r="V497" s="228"/>
      <c r="W497" s="228"/>
      <c r="X497" s="228"/>
      <c r="Y497" s="228"/>
      <c r="Z497" s="228"/>
      <c r="AA497" s="228"/>
    </row>
    <row r="498" ht="12.75" customHeight="1">
      <c r="A498" s="228"/>
      <c r="B498" s="228"/>
      <c r="C498" s="228"/>
      <c r="D498" s="228"/>
      <c r="E498" s="228"/>
      <c r="F498" s="228"/>
      <c r="G498" s="228"/>
      <c r="H498" s="228"/>
      <c r="I498" s="228"/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  <c r="V498" s="228"/>
      <c r="W498" s="228"/>
      <c r="X498" s="228"/>
      <c r="Y498" s="228"/>
      <c r="Z498" s="228"/>
      <c r="AA498" s="228"/>
    </row>
    <row r="499" ht="12.75" customHeight="1">
      <c r="A499" s="228"/>
      <c r="B499" s="228"/>
      <c r="C499" s="228"/>
      <c r="D499" s="228"/>
      <c r="E499" s="228"/>
      <c r="F499" s="228"/>
      <c r="G499" s="228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  <c r="V499" s="228"/>
      <c r="W499" s="228"/>
      <c r="X499" s="228"/>
      <c r="Y499" s="228"/>
      <c r="Z499" s="228"/>
      <c r="AA499" s="228"/>
    </row>
    <row r="500" ht="12.75" customHeight="1">
      <c r="A500" s="228"/>
      <c r="B500" s="228"/>
      <c r="C500" s="228"/>
      <c r="D500" s="228"/>
      <c r="E500" s="228"/>
      <c r="F500" s="228"/>
      <c r="G500" s="228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  <c r="V500" s="228"/>
      <c r="W500" s="228"/>
      <c r="X500" s="228"/>
      <c r="Y500" s="228"/>
      <c r="Z500" s="228"/>
      <c r="AA500" s="228"/>
    </row>
    <row r="501" ht="12.75" customHeight="1">
      <c r="A501" s="228"/>
      <c r="B501" s="228"/>
      <c r="C501" s="228"/>
      <c r="D501" s="228"/>
      <c r="E501" s="228"/>
      <c r="F501" s="228"/>
      <c r="G501" s="228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  <c r="V501" s="228"/>
      <c r="W501" s="228"/>
      <c r="X501" s="228"/>
      <c r="Y501" s="228"/>
      <c r="Z501" s="228"/>
      <c r="AA501" s="228"/>
    </row>
    <row r="502" ht="12.75" customHeight="1">
      <c r="A502" s="228"/>
      <c r="B502" s="228"/>
      <c r="C502" s="228"/>
      <c r="D502" s="228"/>
      <c r="E502" s="228"/>
      <c r="F502" s="228"/>
      <c r="G502" s="228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8"/>
      <c r="Z502" s="228"/>
      <c r="AA502" s="228"/>
    </row>
    <row r="503" ht="12.75" customHeight="1">
      <c r="A503" s="228"/>
      <c r="B503" s="228"/>
      <c r="C503" s="228"/>
      <c r="D503" s="228"/>
      <c r="E503" s="228"/>
      <c r="F503" s="228"/>
      <c r="G503" s="228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  <c r="V503" s="228"/>
      <c r="W503" s="228"/>
      <c r="X503" s="228"/>
      <c r="Y503" s="228"/>
      <c r="Z503" s="228"/>
      <c r="AA503" s="228"/>
    </row>
    <row r="504" ht="12.75" customHeight="1">
      <c r="A504" s="228"/>
      <c r="B504" s="228"/>
      <c r="C504" s="228"/>
      <c r="D504" s="228"/>
      <c r="E504" s="228"/>
      <c r="F504" s="228"/>
      <c r="G504" s="228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  <c r="V504" s="228"/>
      <c r="W504" s="228"/>
      <c r="X504" s="228"/>
      <c r="Y504" s="228"/>
      <c r="Z504" s="228"/>
      <c r="AA504" s="228"/>
    </row>
    <row r="505" ht="12.75" customHeight="1">
      <c r="A505" s="228"/>
      <c r="B505" s="228"/>
      <c r="C505" s="228"/>
      <c r="D505" s="228"/>
      <c r="E505" s="228"/>
      <c r="F505" s="228"/>
      <c r="G505" s="228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  <c r="V505" s="228"/>
      <c r="W505" s="228"/>
      <c r="X505" s="228"/>
      <c r="Y505" s="228"/>
      <c r="Z505" s="228"/>
      <c r="AA505" s="228"/>
    </row>
    <row r="506" ht="12.75" customHeight="1">
      <c r="A506" s="228"/>
      <c r="B506" s="228"/>
      <c r="C506" s="228"/>
      <c r="D506" s="228"/>
      <c r="E506" s="228"/>
      <c r="F506" s="228"/>
      <c r="G506" s="228"/>
      <c r="H506" s="228"/>
      <c r="I506" s="228"/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  <c r="V506" s="228"/>
      <c r="W506" s="228"/>
      <c r="X506" s="228"/>
      <c r="Y506" s="228"/>
      <c r="Z506" s="228"/>
      <c r="AA506" s="228"/>
    </row>
    <row r="507" ht="12.75" customHeight="1">
      <c r="A507" s="228"/>
      <c r="B507" s="228"/>
      <c r="C507" s="228"/>
      <c r="D507" s="228"/>
      <c r="E507" s="228"/>
      <c r="F507" s="228"/>
      <c r="G507" s="228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  <c r="V507" s="228"/>
      <c r="W507" s="228"/>
      <c r="X507" s="228"/>
      <c r="Y507" s="228"/>
      <c r="Z507" s="228"/>
      <c r="AA507" s="228"/>
    </row>
    <row r="508" ht="12.75" customHeight="1">
      <c r="A508" s="228"/>
      <c r="B508" s="228"/>
      <c r="C508" s="228"/>
      <c r="D508" s="228"/>
      <c r="E508" s="228"/>
      <c r="F508" s="228"/>
      <c r="G508" s="228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  <c r="V508" s="228"/>
      <c r="W508" s="228"/>
      <c r="X508" s="228"/>
      <c r="Y508" s="228"/>
      <c r="Z508" s="228"/>
      <c r="AA508" s="228"/>
    </row>
    <row r="509" ht="12.75" customHeight="1">
      <c r="A509" s="228"/>
      <c r="B509" s="228"/>
      <c r="C509" s="228"/>
      <c r="D509" s="228"/>
      <c r="E509" s="228"/>
      <c r="F509" s="228"/>
      <c r="G509" s="228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  <c r="V509" s="228"/>
      <c r="W509" s="228"/>
      <c r="X509" s="228"/>
      <c r="Y509" s="228"/>
      <c r="Z509" s="228"/>
      <c r="AA509" s="228"/>
    </row>
    <row r="510" ht="12.75" customHeight="1">
      <c r="A510" s="228"/>
      <c r="B510" s="228"/>
      <c r="C510" s="228"/>
      <c r="D510" s="228"/>
      <c r="E510" s="228"/>
      <c r="F510" s="228"/>
      <c r="G510" s="228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  <c r="V510" s="228"/>
      <c r="W510" s="228"/>
      <c r="X510" s="228"/>
      <c r="Y510" s="228"/>
      <c r="Z510" s="228"/>
      <c r="AA510" s="228"/>
    </row>
    <row r="511" ht="12.75" customHeight="1">
      <c r="A511" s="228"/>
      <c r="B511" s="228"/>
      <c r="C511" s="228"/>
      <c r="D511" s="228"/>
      <c r="E511" s="228"/>
      <c r="F511" s="228"/>
      <c r="G511" s="228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  <c r="V511" s="228"/>
      <c r="W511" s="228"/>
      <c r="X511" s="228"/>
      <c r="Y511" s="228"/>
      <c r="Z511" s="228"/>
      <c r="AA511" s="228"/>
    </row>
    <row r="512" ht="12.75" customHeight="1">
      <c r="A512" s="228"/>
      <c r="B512" s="228"/>
      <c r="C512" s="228"/>
      <c r="D512" s="228"/>
      <c r="E512" s="228"/>
      <c r="F512" s="228"/>
      <c r="G512" s="228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  <c r="V512" s="228"/>
      <c r="W512" s="228"/>
      <c r="X512" s="228"/>
      <c r="Y512" s="228"/>
      <c r="Z512" s="228"/>
      <c r="AA512" s="228"/>
    </row>
    <row r="513" ht="12.75" customHeight="1">
      <c r="A513" s="228"/>
      <c r="B513" s="228"/>
      <c r="C513" s="228"/>
      <c r="D513" s="228"/>
      <c r="E513" s="228"/>
      <c r="F513" s="228"/>
      <c r="G513" s="228"/>
      <c r="H513" s="228"/>
      <c r="I513" s="228"/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  <c r="V513" s="228"/>
      <c r="W513" s="228"/>
      <c r="X513" s="228"/>
      <c r="Y513" s="228"/>
      <c r="Z513" s="228"/>
      <c r="AA513" s="228"/>
    </row>
    <row r="514" ht="12.75" customHeight="1">
      <c r="A514" s="228"/>
      <c r="B514" s="228"/>
      <c r="C514" s="228"/>
      <c r="D514" s="228"/>
      <c r="E514" s="228"/>
      <c r="F514" s="228"/>
      <c r="G514" s="228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  <c r="V514" s="228"/>
      <c r="W514" s="228"/>
      <c r="X514" s="228"/>
      <c r="Y514" s="228"/>
      <c r="Z514" s="228"/>
      <c r="AA514" s="228"/>
    </row>
    <row r="515" ht="12.75" customHeight="1">
      <c r="A515" s="228"/>
      <c r="B515" s="228"/>
      <c r="C515" s="228"/>
      <c r="D515" s="228"/>
      <c r="E515" s="228"/>
      <c r="F515" s="228"/>
      <c r="G515" s="228"/>
      <c r="H515" s="228"/>
      <c r="I515" s="228"/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  <c r="V515" s="228"/>
      <c r="W515" s="228"/>
      <c r="X515" s="228"/>
      <c r="Y515" s="228"/>
      <c r="Z515" s="228"/>
      <c r="AA515" s="228"/>
    </row>
    <row r="516" ht="12.75" customHeight="1">
      <c r="A516" s="228"/>
      <c r="B516" s="228"/>
      <c r="C516" s="228"/>
      <c r="D516" s="228"/>
      <c r="E516" s="228"/>
      <c r="F516" s="228"/>
      <c r="G516" s="228"/>
      <c r="H516" s="228"/>
      <c r="I516" s="228"/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  <c r="V516" s="228"/>
      <c r="W516" s="228"/>
      <c r="X516" s="228"/>
      <c r="Y516" s="228"/>
      <c r="Z516" s="228"/>
      <c r="AA516" s="228"/>
    </row>
    <row r="517" ht="12.75" customHeight="1">
      <c r="A517" s="228"/>
      <c r="B517" s="228"/>
      <c r="C517" s="228"/>
      <c r="D517" s="228"/>
      <c r="E517" s="228"/>
      <c r="F517" s="228"/>
      <c r="G517" s="228"/>
      <c r="H517" s="228"/>
      <c r="I517" s="228"/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  <c r="V517" s="228"/>
      <c r="W517" s="228"/>
      <c r="X517" s="228"/>
      <c r="Y517" s="228"/>
      <c r="Z517" s="228"/>
      <c r="AA517" s="228"/>
    </row>
    <row r="518" ht="12.75" customHeight="1">
      <c r="A518" s="228"/>
      <c r="B518" s="228"/>
      <c r="C518" s="228"/>
      <c r="D518" s="228"/>
      <c r="E518" s="228"/>
      <c r="F518" s="228"/>
      <c r="G518" s="228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  <c r="V518" s="228"/>
      <c r="W518" s="228"/>
      <c r="X518" s="228"/>
      <c r="Y518" s="228"/>
      <c r="Z518" s="228"/>
      <c r="AA518" s="228"/>
    </row>
    <row r="519" ht="12.75" customHeight="1">
      <c r="A519" s="228"/>
      <c r="B519" s="228"/>
      <c r="C519" s="228"/>
      <c r="D519" s="228"/>
      <c r="E519" s="228"/>
      <c r="F519" s="228"/>
      <c r="G519" s="228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  <c r="V519" s="228"/>
      <c r="W519" s="228"/>
      <c r="X519" s="228"/>
      <c r="Y519" s="228"/>
      <c r="Z519" s="228"/>
      <c r="AA519" s="228"/>
    </row>
    <row r="520" ht="12.75" customHeight="1">
      <c r="A520" s="228"/>
      <c r="B520" s="228"/>
      <c r="C520" s="228"/>
      <c r="D520" s="228"/>
      <c r="E520" s="228"/>
      <c r="F520" s="228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  <c r="V520" s="228"/>
      <c r="W520" s="228"/>
      <c r="X520" s="228"/>
      <c r="Y520" s="228"/>
      <c r="Z520" s="228"/>
      <c r="AA520" s="228"/>
    </row>
    <row r="521" ht="12.75" customHeight="1">
      <c r="A521" s="228"/>
      <c r="B521" s="228"/>
      <c r="C521" s="228"/>
      <c r="D521" s="228"/>
      <c r="E521" s="228"/>
      <c r="F521" s="228"/>
      <c r="G521" s="228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8"/>
      <c r="Z521" s="228"/>
      <c r="AA521" s="228"/>
    </row>
    <row r="522" ht="12.75" customHeight="1">
      <c r="A522" s="228"/>
      <c r="B522" s="228"/>
      <c r="C522" s="228"/>
      <c r="D522" s="228"/>
      <c r="E522" s="228"/>
      <c r="F522" s="228"/>
      <c r="G522" s="228"/>
      <c r="H522" s="228"/>
      <c r="I522" s="228"/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  <c r="V522" s="228"/>
      <c r="W522" s="228"/>
      <c r="X522" s="228"/>
      <c r="Y522" s="228"/>
      <c r="Z522" s="228"/>
      <c r="AA522" s="228"/>
    </row>
    <row r="523" ht="12.75" customHeight="1">
      <c r="A523" s="228"/>
      <c r="B523" s="228"/>
      <c r="C523" s="228"/>
      <c r="D523" s="228"/>
      <c r="E523" s="228"/>
      <c r="F523" s="228"/>
      <c r="G523" s="228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  <c r="V523" s="228"/>
      <c r="W523" s="228"/>
      <c r="X523" s="228"/>
      <c r="Y523" s="228"/>
      <c r="Z523" s="228"/>
      <c r="AA523" s="228"/>
    </row>
    <row r="524" ht="12.75" customHeight="1">
      <c r="A524" s="228"/>
      <c r="B524" s="228"/>
      <c r="C524" s="228"/>
      <c r="D524" s="228"/>
      <c r="E524" s="228"/>
      <c r="F524" s="228"/>
      <c r="G524" s="228"/>
      <c r="H524" s="228"/>
      <c r="I524" s="228"/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  <c r="V524" s="228"/>
      <c r="W524" s="228"/>
      <c r="X524" s="228"/>
      <c r="Y524" s="228"/>
      <c r="Z524" s="228"/>
      <c r="AA524" s="228"/>
    </row>
    <row r="525" ht="12.75" customHeight="1">
      <c r="A525" s="228"/>
      <c r="B525" s="228"/>
      <c r="C525" s="228"/>
      <c r="D525" s="228"/>
      <c r="E525" s="228"/>
      <c r="F525" s="228"/>
      <c r="G525" s="228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  <c r="V525" s="228"/>
      <c r="W525" s="228"/>
      <c r="X525" s="228"/>
      <c r="Y525" s="228"/>
      <c r="Z525" s="228"/>
      <c r="AA525" s="228"/>
    </row>
    <row r="526" ht="12.75" customHeight="1">
      <c r="A526" s="228"/>
      <c r="B526" s="228"/>
      <c r="C526" s="228"/>
      <c r="D526" s="228"/>
      <c r="E526" s="228"/>
      <c r="F526" s="228"/>
      <c r="G526" s="228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  <c r="V526" s="228"/>
      <c r="W526" s="228"/>
      <c r="X526" s="228"/>
      <c r="Y526" s="228"/>
      <c r="Z526" s="228"/>
      <c r="AA526" s="228"/>
    </row>
    <row r="527" ht="12.75" customHeight="1">
      <c r="A527" s="228"/>
      <c r="B527" s="228"/>
      <c r="C527" s="228"/>
      <c r="D527" s="228"/>
      <c r="E527" s="228"/>
      <c r="F527" s="228"/>
      <c r="G527" s="228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  <c r="V527" s="228"/>
      <c r="W527" s="228"/>
      <c r="X527" s="228"/>
      <c r="Y527" s="228"/>
      <c r="Z527" s="228"/>
      <c r="AA527" s="228"/>
    </row>
    <row r="528" ht="12.75" customHeight="1">
      <c r="A528" s="228"/>
      <c r="B528" s="228"/>
      <c r="C528" s="228"/>
      <c r="D528" s="228"/>
      <c r="E528" s="228"/>
      <c r="F528" s="228"/>
      <c r="G528" s="228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  <c r="V528" s="228"/>
      <c r="W528" s="228"/>
      <c r="X528" s="228"/>
      <c r="Y528" s="228"/>
      <c r="Z528" s="228"/>
      <c r="AA528" s="228"/>
    </row>
    <row r="529" ht="12.75" customHeight="1">
      <c r="A529" s="228"/>
      <c r="B529" s="228"/>
      <c r="C529" s="228"/>
      <c r="D529" s="228"/>
      <c r="E529" s="228"/>
      <c r="F529" s="228"/>
      <c r="G529" s="228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  <c r="V529" s="228"/>
      <c r="W529" s="228"/>
      <c r="X529" s="228"/>
      <c r="Y529" s="228"/>
      <c r="Z529" s="228"/>
      <c r="AA529" s="228"/>
    </row>
    <row r="530" ht="12.75" customHeight="1">
      <c r="A530" s="228"/>
      <c r="B530" s="228"/>
      <c r="C530" s="228"/>
      <c r="D530" s="228"/>
      <c r="E530" s="228"/>
      <c r="F530" s="228"/>
      <c r="G530" s="228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8"/>
      <c r="Z530" s="228"/>
      <c r="AA530" s="228"/>
    </row>
    <row r="531" ht="12.75" customHeight="1">
      <c r="A531" s="228"/>
      <c r="B531" s="228"/>
      <c r="C531" s="228"/>
      <c r="D531" s="228"/>
      <c r="E531" s="228"/>
      <c r="F531" s="228"/>
      <c r="G531" s="228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28"/>
      <c r="Y531" s="228"/>
      <c r="Z531" s="228"/>
      <c r="AA531" s="228"/>
    </row>
    <row r="532" ht="12.75" customHeight="1">
      <c r="A532" s="228"/>
      <c r="B532" s="228"/>
      <c r="C532" s="228"/>
      <c r="D532" s="228"/>
      <c r="E532" s="228"/>
      <c r="F532" s="228"/>
      <c r="G532" s="228"/>
      <c r="H532" s="228"/>
      <c r="I532" s="228"/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  <c r="V532" s="228"/>
      <c r="W532" s="228"/>
      <c r="X532" s="228"/>
      <c r="Y532" s="228"/>
      <c r="Z532" s="228"/>
      <c r="AA532" s="228"/>
    </row>
    <row r="533" ht="12.75" customHeight="1">
      <c r="A533" s="228"/>
      <c r="B533" s="228"/>
      <c r="C533" s="228"/>
      <c r="D533" s="228"/>
      <c r="E533" s="228"/>
      <c r="F533" s="228"/>
      <c r="G533" s="228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  <c r="V533" s="228"/>
      <c r="W533" s="228"/>
      <c r="X533" s="228"/>
      <c r="Y533" s="228"/>
      <c r="Z533" s="228"/>
      <c r="AA533" s="228"/>
    </row>
    <row r="534" ht="12.75" customHeight="1">
      <c r="A534" s="228"/>
      <c r="B534" s="228"/>
      <c r="C534" s="228"/>
      <c r="D534" s="228"/>
      <c r="E534" s="228"/>
      <c r="F534" s="228"/>
      <c r="G534" s="228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  <c r="V534" s="228"/>
      <c r="W534" s="228"/>
      <c r="X534" s="228"/>
      <c r="Y534" s="228"/>
      <c r="Z534" s="228"/>
      <c r="AA534" s="228"/>
    </row>
    <row r="535" ht="12.75" customHeight="1">
      <c r="A535" s="228"/>
      <c r="B535" s="228"/>
      <c r="C535" s="228"/>
      <c r="D535" s="228"/>
      <c r="E535" s="228"/>
      <c r="F535" s="228"/>
      <c r="G535" s="228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  <c r="V535" s="228"/>
      <c r="W535" s="228"/>
      <c r="X535" s="228"/>
      <c r="Y535" s="228"/>
      <c r="Z535" s="228"/>
      <c r="AA535" s="228"/>
    </row>
    <row r="536" ht="12.75" customHeight="1">
      <c r="A536" s="228"/>
      <c r="B536" s="228"/>
      <c r="C536" s="228"/>
      <c r="D536" s="228"/>
      <c r="E536" s="228"/>
      <c r="F536" s="228"/>
      <c r="G536" s="228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  <c r="V536" s="228"/>
      <c r="W536" s="228"/>
      <c r="X536" s="228"/>
      <c r="Y536" s="228"/>
      <c r="Z536" s="228"/>
      <c r="AA536" s="228"/>
    </row>
    <row r="537" ht="12.75" customHeight="1">
      <c r="A537" s="228"/>
      <c r="B537" s="228"/>
      <c r="C537" s="228"/>
      <c r="D537" s="228"/>
      <c r="E537" s="228"/>
      <c r="F537" s="228"/>
      <c r="G537" s="228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  <c r="V537" s="228"/>
      <c r="W537" s="228"/>
      <c r="X537" s="228"/>
      <c r="Y537" s="228"/>
      <c r="Z537" s="228"/>
      <c r="AA537" s="228"/>
    </row>
    <row r="538" ht="12.75" customHeight="1">
      <c r="A538" s="228"/>
      <c r="B538" s="228"/>
      <c r="C538" s="228"/>
      <c r="D538" s="228"/>
      <c r="E538" s="228"/>
      <c r="F538" s="228"/>
      <c r="G538" s="228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  <c r="V538" s="228"/>
      <c r="W538" s="228"/>
      <c r="X538" s="228"/>
      <c r="Y538" s="228"/>
      <c r="Z538" s="228"/>
      <c r="AA538" s="228"/>
    </row>
    <row r="539" ht="12.75" customHeight="1">
      <c r="A539" s="228"/>
      <c r="B539" s="228"/>
      <c r="C539" s="228"/>
      <c r="D539" s="228"/>
      <c r="E539" s="228"/>
      <c r="F539" s="228"/>
      <c r="G539" s="228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  <c r="V539" s="228"/>
      <c r="W539" s="228"/>
      <c r="X539" s="228"/>
      <c r="Y539" s="228"/>
      <c r="Z539" s="228"/>
      <c r="AA539" s="228"/>
    </row>
    <row r="540" ht="12.75" customHeight="1">
      <c r="A540" s="228"/>
      <c r="B540" s="228"/>
      <c r="C540" s="228"/>
      <c r="D540" s="228"/>
      <c r="E540" s="228"/>
      <c r="F540" s="228"/>
      <c r="G540" s="228"/>
      <c r="H540" s="228"/>
      <c r="I540" s="228"/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  <c r="V540" s="228"/>
      <c r="W540" s="228"/>
      <c r="X540" s="228"/>
      <c r="Y540" s="228"/>
      <c r="Z540" s="228"/>
      <c r="AA540" s="228"/>
    </row>
    <row r="541" ht="12.75" customHeight="1">
      <c r="A541" s="228"/>
      <c r="B541" s="228"/>
      <c r="C541" s="228"/>
      <c r="D541" s="228"/>
      <c r="E541" s="228"/>
      <c r="F541" s="228"/>
      <c r="G541" s="228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  <c r="V541" s="228"/>
      <c r="W541" s="228"/>
      <c r="X541" s="228"/>
      <c r="Y541" s="228"/>
      <c r="Z541" s="228"/>
      <c r="AA541" s="228"/>
    </row>
    <row r="542" ht="12.75" customHeight="1">
      <c r="A542" s="228"/>
      <c r="B542" s="228"/>
      <c r="C542" s="228"/>
      <c r="D542" s="228"/>
      <c r="E542" s="228"/>
      <c r="F542" s="228"/>
      <c r="G542" s="228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  <c r="V542" s="228"/>
      <c r="W542" s="228"/>
      <c r="X542" s="228"/>
      <c r="Y542" s="228"/>
      <c r="Z542" s="228"/>
      <c r="AA542" s="228"/>
    </row>
    <row r="543" ht="12.75" customHeight="1">
      <c r="A543" s="228"/>
      <c r="B543" s="228"/>
      <c r="C543" s="228"/>
      <c r="D543" s="228"/>
      <c r="E543" s="228"/>
      <c r="F543" s="228"/>
      <c r="G543" s="228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  <c r="V543" s="228"/>
      <c r="W543" s="228"/>
      <c r="X543" s="228"/>
      <c r="Y543" s="228"/>
      <c r="Z543" s="228"/>
      <c r="AA543" s="228"/>
    </row>
    <row r="544" ht="12.75" customHeight="1">
      <c r="A544" s="228"/>
      <c r="B544" s="228"/>
      <c r="C544" s="228"/>
      <c r="D544" s="228"/>
      <c r="E544" s="228"/>
      <c r="F544" s="228"/>
      <c r="G544" s="228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  <c r="V544" s="228"/>
      <c r="W544" s="228"/>
      <c r="X544" s="228"/>
      <c r="Y544" s="228"/>
      <c r="Z544" s="228"/>
      <c r="AA544" s="228"/>
    </row>
    <row r="545" ht="12.75" customHeight="1">
      <c r="A545" s="228"/>
      <c r="B545" s="228"/>
      <c r="C545" s="228"/>
      <c r="D545" s="228"/>
      <c r="E545" s="228"/>
      <c r="F545" s="228"/>
      <c r="G545" s="228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  <c r="V545" s="228"/>
      <c r="W545" s="228"/>
      <c r="X545" s="228"/>
      <c r="Y545" s="228"/>
      <c r="Z545" s="228"/>
      <c r="AA545" s="228"/>
    </row>
    <row r="546" ht="12.75" customHeight="1">
      <c r="A546" s="228"/>
      <c r="B546" s="228"/>
      <c r="C546" s="228"/>
      <c r="D546" s="228"/>
      <c r="E546" s="228"/>
      <c r="F546" s="228"/>
      <c r="G546" s="228"/>
      <c r="H546" s="228"/>
      <c r="I546" s="228"/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  <c r="V546" s="228"/>
      <c r="W546" s="228"/>
      <c r="X546" s="228"/>
      <c r="Y546" s="228"/>
      <c r="Z546" s="228"/>
      <c r="AA546" s="228"/>
    </row>
    <row r="547" ht="12.75" customHeight="1">
      <c r="A547" s="228"/>
      <c r="B547" s="228"/>
      <c r="C547" s="228"/>
      <c r="D547" s="228"/>
      <c r="E547" s="228"/>
      <c r="F547" s="228"/>
      <c r="G547" s="228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  <c r="V547" s="228"/>
      <c r="W547" s="228"/>
      <c r="X547" s="228"/>
      <c r="Y547" s="228"/>
      <c r="Z547" s="228"/>
      <c r="AA547" s="228"/>
    </row>
    <row r="548" ht="12.75" customHeight="1">
      <c r="A548" s="228"/>
      <c r="B548" s="228"/>
      <c r="C548" s="228"/>
      <c r="D548" s="228"/>
      <c r="E548" s="228"/>
      <c r="F548" s="228"/>
      <c r="G548" s="228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  <c r="V548" s="228"/>
      <c r="W548" s="228"/>
      <c r="X548" s="228"/>
      <c r="Y548" s="228"/>
      <c r="Z548" s="228"/>
      <c r="AA548" s="228"/>
    </row>
    <row r="549" ht="12.75" customHeight="1">
      <c r="A549" s="228"/>
      <c r="B549" s="228"/>
      <c r="C549" s="228"/>
      <c r="D549" s="228"/>
      <c r="E549" s="228"/>
      <c r="F549" s="228"/>
      <c r="G549" s="228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  <c r="V549" s="228"/>
      <c r="W549" s="228"/>
      <c r="X549" s="228"/>
      <c r="Y549" s="228"/>
      <c r="Z549" s="228"/>
      <c r="AA549" s="228"/>
    </row>
    <row r="550" ht="12.75" customHeight="1">
      <c r="A550" s="228"/>
      <c r="B550" s="228"/>
      <c r="C550" s="228"/>
      <c r="D550" s="228"/>
      <c r="E550" s="228"/>
      <c r="F550" s="228"/>
      <c r="G550" s="228"/>
      <c r="H550" s="228"/>
      <c r="I550" s="228"/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  <c r="V550" s="228"/>
      <c r="W550" s="228"/>
      <c r="X550" s="228"/>
      <c r="Y550" s="228"/>
      <c r="Z550" s="228"/>
      <c r="AA550" s="228"/>
    </row>
    <row r="551" ht="12.75" customHeight="1">
      <c r="A551" s="228"/>
      <c r="B551" s="228"/>
      <c r="C551" s="228"/>
      <c r="D551" s="228"/>
      <c r="E551" s="228"/>
      <c r="F551" s="228"/>
      <c r="G551" s="228"/>
      <c r="H551" s="228"/>
      <c r="I551" s="228"/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  <c r="V551" s="228"/>
      <c r="W551" s="228"/>
      <c r="X551" s="228"/>
      <c r="Y551" s="228"/>
      <c r="Z551" s="228"/>
      <c r="AA551" s="228"/>
    </row>
    <row r="552" ht="12.75" customHeight="1">
      <c r="A552" s="228"/>
      <c r="B552" s="228"/>
      <c r="C552" s="228"/>
      <c r="D552" s="228"/>
      <c r="E552" s="228"/>
      <c r="F552" s="228"/>
      <c r="G552" s="228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  <c r="V552" s="228"/>
      <c r="W552" s="228"/>
      <c r="X552" s="228"/>
      <c r="Y552" s="228"/>
      <c r="Z552" s="228"/>
      <c r="AA552" s="228"/>
    </row>
    <row r="553" ht="12.75" customHeight="1">
      <c r="A553" s="228"/>
      <c r="B553" s="228"/>
      <c r="C553" s="228"/>
      <c r="D553" s="228"/>
      <c r="E553" s="228"/>
      <c r="F553" s="228"/>
      <c r="G553" s="228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  <c r="AA553" s="228"/>
    </row>
    <row r="554" ht="12.75" customHeight="1">
      <c r="A554" s="228"/>
      <c r="B554" s="228"/>
      <c r="C554" s="228"/>
      <c r="D554" s="228"/>
      <c r="E554" s="228"/>
      <c r="F554" s="228"/>
      <c r="G554" s="228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  <c r="V554" s="228"/>
      <c r="W554" s="228"/>
      <c r="X554" s="228"/>
      <c r="Y554" s="228"/>
      <c r="Z554" s="228"/>
      <c r="AA554" s="228"/>
    </row>
    <row r="555" ht="12.75" customHeight="1">
      <c r="A555" s="228"/>
      <c r="B555" s="228"/>
      <c r="C555" s="228"/>
      <c r="D555" s="228"/>
      <c r="E555" s="228"/>
      <c r="F555" s="228"/>
      <c r="G555" s="228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  <c r="Y555" s="228"/>
      <c r="Z555" s="228"/>
      <c r="AA555" s="228"/>
    </row>
    <row r="556" ht="12.75" customHeight="1">
      <c r="A556" s="228"/>
      <c r="B556" s="228"/>
      <c r="C556" s="228"/>
      <c r="D556" s="228"/>
      <c r="E556" s="228"/>
      <c r="F556" s="228"/>
      <c r="G556" s="228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  <c r="V556" s="228"/>
      <c r="W556" s="228"/>
      <c r="X556" s="228"/>
      <c r="Y556" s="228"/>
      <c r="Z556" s="228"/>
      <c r="AA556" s="228"/>
    </row>
    <row r="557" ht="12.75" customHeight="1">
      <c r="A557" s="228"/>
      <c r="B557" s="228"/>
      <c r="C557" s="228"/>
      <c r="D557" s="228"/>
      <c r="E557" s="228"/>
      <c r="F557" s="228"/>
      <c r="G557" s="228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  <c r="V557" s="228"/>
      <c r="W557" s="228"/>
      <c r="X557" s="228"/>
      <c r="Y557" s="228"/>
      <c r="Z557" s="228"/>
      <c r="AA557" s="228"/>
    </row>
    <row r="558" ht="12.75" customHeight="1">
      <c r="A558" s="228"/>
      <c r="B558" s="228"/>
      <c r="C558" s="228"/>
      <c r="D558" s="228"/>
      <c r="E558" s="228"/>
      <c r="F558" s="228"/>
      <c r="G558" s="228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28"/>
      <c r="W558" s="228"/>
      <c r="X558" s="228"/>
      <c r="Y558" s="228"/>
      <c r="Z558" s="228"/>
      <c r="AA558" s="228"/>
    </row>
    <row r="559" ht="12.75" customHeight="1">
      <c r="A559" s="228"/>
      <c r="B559" s="228"/>
      <c r="C559" s="228"/>
      <c r="D559" s="228"/>
      <c r="E559" s="228"/>
      <c r="F559" s="228"/>
      <c r="G559" s="228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  <c r="V559" s="228"/>
      <c r="W559" s="228"/>
      <c r="X559" s="228"/>
      <c r="Y559" s="228"/>
      <c r="Z559" s="228"/>
      <c r="AA559" s="228"/>
    </row>
    <row r="560" ht="12.75" customHeight="1">
      <c r="A560" s="228"/>
      <c r="B560" s="228"/>
      <c r="C560" s="228"/>
      <c r="D560" s="228"/>
      <c r="E560" s="228"/>
      <c r="F560" s="228"/>
      <c r="G560" s="228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  <c r="V560" s="228"/>
      <c r="W560" s="228"/>
      <c r="X560" s="228"/>
      <c r="Y560" s="228"/>
      <c r="Z560" s="228"/>
      <c r="AA560" s="228"/>
    </row>
    <row r="561" ht="12.75" customHeight="1">
      <c r="A561" s="228"/>
      <c r="B561" s="228"/>
      <c r="C561" s="228"/>
      <c r="D561" s="228"/>
      <c r="E561" s="228"/>
      <c r="F561" s="228"/>
      <c r="G561" s="228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  <c r="V561" s="228"/>
      <c r="W561" s="228"/>
      <c r="X561" s="228"/>
      <c r="Y561" s="228"/>
      <c r="Z561" s="228"/>
      <c r="AA561" s="228"/>
    </row>
    <row r="562" ht="12.75" customHeight="1">
      <c r="A562" s="228"/>
      <c r="B562" s="228"/>
      <c r="C562" s="228"/>
      <c r="D562" s="228"/>
      <c r="E562" s="228"/>
      <c r="F562" s="228"/>
      <c r="G562" s="228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  <c r="V562" s="228"/>
      <c r="W562" s="228"/>
      <c r="X562" s="228"/>
      <c r="Y562" s="228"/>
      <c r="Z562" s="228"/>
      <c r="AA562" s="228"/>
    </row>
    <row r="563" ht="12.75" customHeight="1">
      <c r="A563" s="228"/>
      <c r="B563" s="228"/>
      <c r="C563" s="228"/>
      <c r="D563" s="228"/>
      <c r="E563" s="228"/>
      <c r="F563" s="228"/>
      <c r="G563" s="228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  <c r="V563" s="228"/>
      <c r="W563" s="228"/>
      <c r="X563" s="228"/>
      <c r="Y563" s="228"/>
      <c r="Z563" s="228"/>
      <c r="AA563" s="228"/>
    </row>
    <row r="564" ht="12.75" customHeight="1">
      <c r="A564" s="228"/>
      <c r="B564" s="228"/>
      <c r="C564" s="228"/>
      <c r="D564" s="228"/>
      <c r="E564" s="228"/>
      <c r="F564" s="228"/>
      <c r="G564" s="228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  <c r="V564" s="228"/>
      <c r="W564" s="228"/>
      <c r="X564" s="228"/>
      <c r="Y564" s="228"/>
      <c r="Z564" s="228"/>
      <c r="AA564" s="228"/>
    </row>
    <row r="565" ht="12.75" customHeight="1">
      <c r="A565" s="228"/>
      <c r="B565" s="228"/>
      <c r="C565" s="228"/>
      <c r="D565" s="228"/>
      <c r="E565" s="228"/>
      <c r="F565" s="228"/>
      <c r="G565" s="228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  <c r="V565" s="228"/>
      <c r="W565" s="228"/>
      <c r="X565" s="228"/>
      <c r="Y565" s="228"/>
      <c r="Z565" s="228"/>
      <c r="AA565" s="228"/>
    </row>
    <row r="566" ht="12.75" customHeight="1">
      <c r="A566" s="228"/>
      <c r="B566" s="228"/>
      <c r="C566" s="228"/>
      <c r="D566" s="228"/>
      <c r="E566" s="228"/>
      <c r="F566" s="228"/>
      <c r="G566" s="228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  <c r="V566" s="228"/>
      <c r="W566" s="228"/>
      <c r="X566" s="228"/>
      <c r="Y566" s="228"/>
      <c r="Z566" s="228"/>
      <c r="AA566" s="228"/>
    </row>
    <row r="567" ht="12.75" customHeight="1">
      <c r="A567" s="228"/>
      <c r="B567" s="228"/>
      <c r="C567" s="228"/>
      <c r="D567" s="228"/>
      <c r="E567" s="228"/>
      <c r="F567" s="228"/>
      <c r="G567" s="228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  <c r="V567" s="228"/>
      <c r="W567" s="228"/>
      <c r="X567" s="228"/>
      <c r="Y567" s="228"/>
      <c r="Z567" s="228"/>
      <c r="AA567" s="228"/>
    </row>
    <row r="568" ht="12.75" customHeight="1">
      <c r="A568" s="228"/>
      <c r="B568" s="228"/>
      <c r="C568" s="228"/>
      <c r="D568" s="228"/>
      <c r="E568" s="228"/>
      <c r="F568" s="228"/>
      <c r="G568" s="228"/>
      <c r="H568" s="228"/>
      <c r="I568" s="228"/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  <c r="V568" s="228"/>
      <c r="W568" s="228"/>
      <c r="X568" s="228"/>
      <c r="Y568" s="228"/>
      <c r="Z568" s="228"/>
      <c r="AA568" s="228"/>
    </row>
    <row r="569" ht="12.75" customHeight="1">
      <c r="A569" s="228"/>
      <c r="B569" s="228"/>
      <c r="C569" s="228"/>
      <c r="D569" s="228"/>
      <c r="E569" s="228"/>
      <c r="F569" s="228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  <c r="V569" s="228"/>
      <c r="W569" s="228"/>
      <c r="X569" s="228"/>
      <c r="Y569" s="228"/>
      <c r="Z569" s="228"/>
      <c r="AA569" s="228"/>
    </row>
    <row r="570" ht="12.75" customHeight="1">
      <c r="A570" s="228"/>
      <c r="B570" s="228"/>
      <c r="C570" s="228"/>
      <c r="D570" s="228"/>
      <c r="E570" s="228"/>
      <c r="F570" s="228"/>
      <c r="G570" s="228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  <c r="V570" s="228"/>
      <c r="W570" s="228"/>
      <c r="X570" s="228"/>
      <c r="Y570" s="228"/>
      <c r="Z570" s="228"/>
      <c r="AA570" s="228"/>
    </row>
    <row r="571" ht="12.75" customHeight="1">
      <c r="A571" s="228"/>
      <c r="B571" s="228"/>
      <c r="C571" s="228"/>
      <c r="D571" s="228"/>
      <c r="E571" s="228"/>
      <c r="F571" s="228"/>
      <c r="G571" s="228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  <c r="V571" s="228"/>
      <c r="W571" s="228"/>
      <c r="X571" s="228"/>
      <c r="Y571" s="228"/>
      <c r="Z571" s="228"/>
      <c r="AA571" s="228"/>
    </row>
    <row r="572" ht="12.75" customHeight="1">
      <c r="A572" s="228"/>
      <c r="B572" s="228"/>
      <c r="C572" s="228"/>
      <c r="D572" s="228"/>
      <c r="E572" s="228"/>
      <c r="F572" s="228"/>
      <c r="G572" s="228"/>
      <c r="H572" s="228"/>
      <c r="I572" s="228"/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  <c r="V572" s="228"/>
      <c r="W572" s="228"/>
      <c r="X572" s="228"/>
      <c r="Y572" s="228"/>
      <c r="Z572" s="228"/>
      <c r="AA572" s="228"/>
    </row>
    <row r="573" ht="12.75" customHeight="1">
      <c r="A573" s="228"/>
      <c r="B573" s="228"/>
      <c r="C573" s="228"/>
      <c r="D573" s="228"/>
      <c r="E573" s="228"/>
      <c r="F573" s="228"/>
      <c r="G573" s="228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  <c r="V573" s="228"/>
      <c r="W573" s="228"/>
      <c r="X573" s="228"/>
      <c r="Y573" s="228"/>
      <c r="Z573" s="228"/>
      <c r="AA573" s="228"/>
    </row>
    <row r="574" ht="12.75" customHeight="1">
      <c r="A574" s="228"/>
      <c r="B574" s="228"/>
      <c r="C574" s="228"/>
      <c r="D574" s="228"/>
      <c r="E574" s="228"/>
      <c r="F574" s="228"/>
      <c r="G574" s="228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  <c r="V574" s="228"/>
      <c r="W574" s="228"/>
      <c r="X574" s="228"/>
      <c r="Y574" s="228"/>
      <c r="Z574" s="228"/>
      <c r="AA574" s="228"/>
    </row>
    <row r="575" ht="12.75" customHeight="1">
      <c r="A575" s="228"/>
      <c r="B575" s="228"/>
      <c r="C575" s="228"/>
      <c r="D575" s="228"/>
      <c r="E575" s="228"/>
      <c r="F575" s="228"/>
      <c r="G575" s="228"/>
      <c r="H575" s="228"/>
      <c r="I575" s="228"/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  <c r="V575" s="228"/>
      <c r="W575" s="228"/>
      <c r="X575" s="228"/>
      <c r="Y575" s="228"/>
      <c r="Z575" s="228"/>
      <c r="AA575" s="228"/>
    </row>
    <row r="576" ht="12.75" customHeight="1">
      <c r="A576" s="228"/>
      <c r="B576" s="228"/>
      <c r="C576" s="228"/>
      <c r="D576" s="228"/>
      <c r="E576" s="228"/>
      <c r="F576" s="228"/>
      <c r="G576" s="228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  <c r="V576" s="228"/>
      <c r="W576" s="228"/>
      <c r="X576" s="228"/>
      <c r="Y576" s="228"/>
      <c r="Z576" s="228"/>
      <c r="AA576" s="228"/>
    </row>
    <row r="577" ht="12.75" customHeight="1">
      <c r="A577" s="228"/>
      <c r="B577" s="228"/>
      <c r="C577" s="228"/>
      <c r="D577" s="228"/>
      <c r="E577" s="228"/>
      <c r="F577" s="228"/>
      <c r="G577" s="228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  <c r="V577" s="228"/>
      <c r="W577" s="228"/>
      <c r="X577" s="228"/>
      <c r="Y577" s="228"/>
      <c r="Z577" s="228"/>
      <c r="AA577" s="228"/>
    </row>
    <row r="578" ht="12.75" customHeight="1">
      <c r="A578" s="228"/>
      <c r="B578" s="228"/>
      <c r="C578" s="228"/>
      <c r="D578" s="228"/>
      <c r="E578" s="228"/>
      <c r="F578" s="228"/>
      <c r="G578" s="228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  <c r="V578" s="228"/>
      <c r="W578" s="228"/>
      <c r="X578" s="228"/>
      <c r="Y578" s="228"/>
      <c r="Z578" s="228"/>
      <c r="AA578" s="228"/>
    </row>
    <row r="579" ht="12.75" customHeight="1">
      <c r="A579" s="228"/>
      <c r="B579" s="228"/>
      <c r="C579" s="228"/>
      <c r="D579" s="228"/>
      <c r="E579" s="228"/>
      <c r="F579" s="228"/>
      <c r="G579" s="228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8"/>
      <c r="Z579" s="228"/>
      <c r="AA579" s="228"/>
    </row>
    <row r="580" ht="12.75" customHeight="1">
      <c r="A580" s="228"/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  <c r="V580" s="228"/>
      <c r="W580" s="228"/>
      <c r="X580" s="228"/>
      <c r="Y580" s="228"/>
      <c r="Z580" s="228"/>
      <c r="AA580" s="228"/>
    </row>
    <row r="581" ht="12.75" customHeight="1">
      <c r="A581" s="228"/>
      <c r="B581" s="228"/>
      <c r="C581" s="228"/>
      <c r="D581" s="228"/>
      <c r="E581" s="228"/>
      <c r="F581" s="228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  <c r="V581" s="228"/>
      <c r="W581" s="228"/>
      <c r="X581" s="228"/>
      <c r="Y581" s="228"/>
      <c r="Z581" s="228"/>
      <c r="AA581" s="228"/>
    </row>
    <row r="582" ht="12.75" customHeight="1">
      <c r="A582" s="228"/>
      <c r="B582" s="228"/>
      <c r="C582" s="228"/>
      <c r="D582" s="228"/>
      <c r="E582" s="228"/>
      <c r="F582" s="228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  <c r="AA582" s="228"/>
    </row>
    <row r="583" ht="12.75" customHeight="1">
      <c r="A583" s="228"/>
      <c r="B583" s="228"/>
      <c r="C583" s="228"/>
      <c r="D583" s="228"/>
      <c r="E583" s="228"/>
      <c r="F583" s="228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  <c r="V583" s="228"/>
      <c r="W583" s="228"/>
      <c r="X583" s="228"/>
      <c r="Y583" s="228"/>
      <c r="Z583" s="228"/>
      <c r="AA583" s="228"/>
    </row>
    <row r="584" ht="12.75" customHeight="1">
      <c r="A584" s="228"/>
      <c r="B584" s="228"/>
      <c r="C584" s="228"/>
      <c r="D584" s="228"/>
      <c r="E584" s="228"/>
      <c r="F584" s="228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  <c r="V584" s="228"/>
      <c r="W584" s="228"/>
      <c r="X584" s="228"/>
      <c r="Y584" s="228"/>
      <c r="Z584" s="228"/>
      <c r="AA584" s="228"/>
    </row>
    <row r="585" ht="12.75" customHeight="1">
      <c r="A585" s="228"/>
      <c r="B585" s="228"/>
      <c r="C585" s="228"/>
      <c r="D585" s="228"/>
      <c r="E585" s="228"/>
      <c r="F585" s="228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  <c r="V585" s="228"/>
      <c r="W585" s="228"/>
      <c r="X585" s="228"/>
      <c r="Y585" s="228"/>
      <c r="Z585" s="228"/>
      <c r="AA585" s="228"/>
    </row>
    <row r="586" ht="12.75" customHeight="1">
      <c r="A586" s="228"/>
      <c r="B586" s="228"/>
      <c r="C586" s="228"/>
      <c r="D586" s="228"/>
      <c r="E586" s="228"/>
      <c r="F586" s="228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  <c r="V586" s="228"/>
      <c r="W586" s="228"/>
      <c r="X586" s="228"/>
      <c r="Y586" s="228"/>
      <c r="Z586" s="228"/>
      <c r="AA586" s="228"/>
    </row>
    <row r="587" ht="12.75" customHeight="1">
      <c r="A587" s="228"/>
      <c r="B587" s="228"/>
      <c r="C587" s="228"/>
      <c r="D587" s="228"/>
      <c r="E587" s="228"/>
      <c r="F587" s="228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</row>
    <row r="588" ht="12.75" customHeight="1">
      <c r="A588" s="228"/>
      <c r="B588" s="228"/>
      <c r="C588" s="228"/>
      <c r="D588" s="228"/>
      <c r="E588" s="228"/>
      <c r="F588" s="228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  <c r="V588" s="228"/>
      <c r="W588" s="228"/>
      <c r="X588" s="228"/>
      <c r="Y588" s="228"/>
      <c r="Z588" s="228"/>
      <c r="AA588" s="228"/>
    </row>
    <row r="589" ht="12.75" customHeight="1">
      <c r="A589" s="228"/>
      <c r="B589" s="228"/>
      <c r="C589" s="228"/>
      <c r="D589" s="228"/>
      <c r="E589" s="228"/>
      <c r="F589" s="228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  <c r="V589" s="228"/>
      <c r="W589" s="228"/>
      <c r="X589" s="228"/>
      <c r="Y589" s="228"/>
      <c r="Z589" s="228"/>
      <c r="AA589" s="228"/>
    </row>
    <row r="590" ht="12.75" customHeight="1">
      <c r="A590" s="228"/>
      <c r="B590" s="228"/>
      <c r="C590" s="228"/>
      <c r="D590" s="228"/>
      <c r="E590" s="228"/>
      <c r="F590" s="228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8"/>
      <c r="Z590" s="228"/>
      <c r="AA590" s="228"/>
    </row>
    <row r="591" ht="12.75" customHeight="1">
      <c r="A591" s="228"/>
      <c r="B591" s="228"/>
      <c r="C591" s="228"/>
      <c r="D591" s="228"/>
      <c r="E591" s="228"/>
      <c r="F591" s="228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  <c r="V591" s="228"/>
      <c r="W591" s="228"/>
      <c r="X591" s="228"/>
      <c r="Y591" s="228"/>
      <c r="Z591" s="228"/>
      <c r="AA591" s="228"/>
    </row>
    <row r="592" ht="12.75" customHeight="1">
      <c r="A592" s="228"/>
      <c r="B592" s="228"/>
      <c r="C592" s="228"/>
      <c r="D592" s="228"/>
      <c r="E592" s="228"/>
      <c r="F592" s="228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  <c r="V592" s="228"/>
      <c r="W592" s="228"/>
      <c r="X592" s="228"/>
      <c r="Y592" s="228"/>
      <c r="Z592" s="228"/>
      <c r="AA592" s="228"/>
    </row>
    <row r="593" ht="12.75" customHeight="1">
      <c r="A593" s="228"/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  <c r="V593" s="228"/>
      <c r="W593" s="228"/>
      <c r="X593" s="228"/>
      <c r="Y593" s="228"/>
      <c r="Z593" s="228"/>
      <c r="AA593" s="228"/>
    </row>
    <row r="594" ht="12.75" customHeight="1">
      <c r="A594" s="228"/>
      <c r="B594" s="228"/>
      <c r="C594" s="228"/>
      <c r="D594" s="228"/>
      <c r="E594" s="228"/>
      <c r="F594" s="228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  <c r="V594" s="228"/>
      <c r="W594" s="228"/>
      <c r="X594" s="228"/>
      <c r="Y594" s="228"/>
      <c r="Z594" s="228"/>
      <c r="AA594" s="228"/>
    </row>
    <row r="595" ht="12.75" customHeight="1">
      <c r="A595" s="228"/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  <c r="V595" s="228"/>
      <c r="W595" s="228"/>
      <c r="X595" s="228"/>
      <c r="Y595" s="228"/>
      <c r="Z595" s="228"/>
      <c r="AA595" s="228"/>
    </row>
    <row r="596" ht="12.75" customHeight="1">
      <c r="A596" s="228"/>
      <c r="B596" s="228"/>
      <c r="C596" s="228"/>
      <c r="D596" s="228"/>
      <c r="E596" s="228"/>
      <c r="F596" s="228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  <c r="V596" s="228"/>
      <c r="W596" s="228"/>
      <c r="X596" s="228"/>
      <c r="Y596" s="228"/>
      <c r="Z596" s="228"/>
      <c r="AA596" s="228"/>
    </row>
    <row r="597" ht="12.75" customHeight="1">
      <c r="A597" s="228"/>
      <c r="B597" s="228"/>
      <c r="C597" s="228"/>
      <c r="D597" s="228"/>
      <c r="E597" s="228"/>
      <c r="F597" s="228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  <c r="V597" s="228"/>
      <c r="W597" s="228"/>
      <c r="X597" s="228"/>
      <c r="Y597" s="228"/>
      <c r="Z597" s="228"/>
      <c r="AA597" s="228"/>
    </row>
    <row r="598" ht="12.75" customHeight="1">
      <c r="A598" s="228"/>
      <c r="B598" s="228"/>
      <c r="C598" s="228"/>
      <c r="D598" s="228"/>
      <c r="E598" s="228"/>
      <c r="F598" s="228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  <c r="V598" s="228"/>
      <c r="W598" s="228"/>
      <c r="X598" s="228"/>
      <c r="Y598" s="228"/>
      <c r="Z598" s="228"/>
      <c r="AA598" s="228"/>
    </row>
    <row r="599" ht="12.75" customHeight="1">
      <c r="A599" s="228"/>
      <c r="B599" s="228"/>
      <c r="C599" s="228"/>
      <c r="D599" s="228"/>
      <c r="E599" s="228"/>
      <c r="F599" s="228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  <c r="V599" s="228"/>
      <c r="W599" s="228"/>
      <c r="X599" s="228"/>
      <c r="Y599" s="228"/>
      <c r="Z599" s="228"/>
      <c r="AA599" s="228"/>
    </row>
    <row r="600" ht="12.75" customHeight="1">
      <c r="A600" s="228"/>
      <c r="B600" s="228"/>
      <c r="C600" s="228"/>
      <c r="D600" s="228"/>
      <c r="E600" s="228"/>
      <c r="F600" s="228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  <c r="V600" s="228"/>
      <c r="W600" s="228"/>
      <c r="X600" s="228"/>
      <c r="Y600" s="228"/>
      <c r="Z600" s="228"/>
      <c r="AA600" s="228"/>
    </row>
    <row r="601" ht="12.75" customHeight="1">
      <c r="A601" s="228"/>
      <c r="B601" s="228"/>
      <c r="C601" s="228"/>
      <c r="D601" s="228"/>
      <c r="E601" s="228"/>
      <c r="F601" s="228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  <c r="V601" s="228"/>
      <c r="W601" s="228"/>
      <c r="X601" s="228"/>
      <c r="Y601" s="228"/>
      <c r="Z601" s="228"/>
      <c r="AA601" s="228"/>
    </row>
    <row r="602" ht="12.75" customHeight="1">
      <c r="A602" s="228"/>
      <c r="B602" s="228"/>
      <c r="C602" s="228"/>
      <c r="D602" s="228"/>
      <c r="E602" s="228"/>
      <c r="F602" s="228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  <c r="V602" s="228"/>
      <c r="W602" s="228"/>
      <c r="X602" s="228"/>
      <c r="Y602" s="228"/>
      <c r="Z602" s="228"/>
      <c r="AA602" s="228"/>
    </row>
    <row r="603" ht="12.75" customHeight="1">
      <c r="A603" s="228"/>
      <c r="B603" s="228"/>
      <c r="C603" s="228"/>
      <c r="D603" s="228"/>
      <c r="E603" s="228"/>
      <c r="F603" s="228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  <c r="V603" s="228"/>
      <c r="W603" s="228"/>
      <c r="X603" s="228"/>
      <c r="Y603" s="228"/>
      <c r="Z603" s="228"/>
      <c r="AA603" s="228"/>
    </row>
    <row r="604" ht="12.75" customHeight="1">
      <c r="A604" s="228"/>
      <c r="B604" s="228"/>
      <c r="C604" s="228"/>
      <c r="D604" s="228"/>
      <c r="E604" s="228"/>
      <c r="F604" s="228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  <c r="V604" s="228"/>
      <c r="W604" s="228"/>
      <c r="X604" s="228"/>
      <c r="Y604" s="228"/>
      <c r="Z604" s="228"/>
      <c r="AA604" s="228"/>
    </row>
    <row r="605" ht="12.75" customHeight="1">
      <c r="A605" s="228"/>
      <c r="B605" s="228"/>
      <c r="C605" s="228"/>
      <c r="D605" s="228"/>
      <c r="E605" s="228"/>
      <c r="F605" s="228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  <c r="V605" s="228"/>
      <c r="W605" s="228"/>
      <c r="X605" s="228"/>
      <c r="Y605" s="228"/>
      <c r="Z605" s="228"/>
      <c r="AA605" s="228"/>
    </row>
    <row r="606" ht="12.75" customHeight="1">
      <c r="A606" s="228"/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  <c r="V606" s="228"/>
      <c r="W606" s="228"/>
      <c r="X606" s="228"/>
      <c r="Y606" s="228"/>
      <c r="Z606" s="228"/>
      <c r="AA606" s="228"/>
    </row>
    <row r="607" ht="12.75" customHeight="1">
      <c r="A607" s="228"/>
      <c r="B607" s="228"/>
      <c r="C607" s="228"/>
      <c r="D607" s="228"/>
      <c r="E607" s="22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  <c r="V607" s="228"/>
      <c r="W607" s="228"/>
      <c r="X607" s="228"/>
      <c r="Y607" s="228"/>
      <c r="Z607" s="228"/>
      <c r="AA607" s="228"/>
    </row>
    <row r="608" ht="12.75" customHeight="1">
      <c r="A608" s="228"/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  <c r="V608" s="228"/>
      <c r="W608" s="228"/>
      <c r="X608" s="228"/>
      <c r="Y608" s="228"/>
      <c r="Z608" s="228"/>
      <c r="AA608" s="228"/>
    </row>
    <row r="609" ht="12.75" customHeight="1">
      <c r="A609" s="228"/>
      <c r="B609" s="228"/>
      <c r="C609" s="228"/>
      <c r="D609" s="228"/>
      <c r="E609" s="228"/>
      <c r="F609" s="228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  <c r="V609" s="228"/>
      <c r="W609" s="228"/>
      <c r="X609" s="228"/>
      <c r="Y609" s="228"/>
      <c r="Z609" s="228"/>
      <c r="AA609" s="228"/>
    </row>
    <row r="610" ht="12.75" customHeight="1">
      <c r="A610" s="228"/>
      <c r="B610" s="228"/>
      <c r="C610" s="228"/>
      <c r="D610" s="228"/>
      <c r="E610" s="228"/>
      <c r="F610" s="228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  <c r="V610" s="228"/>
      <c r="W610" s="228"/>
      <c r="X610" s="228"/>
      <c r="Y610" s="228"/>
      <c r="Z610" s="228"/>
      <c r="AA610" s="228"/>
    </row>
    <row r="611" ht="12.75" customHeight="1">
      <c r="A611" s="228"/>
      <c r="B611" s="228"/>
      <c r="C611" s="228"/>
      <c r="D611" s="228"/>
      <c r="E611" s="228"/>
      <c r="F611" s="228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  <c r="V611" s="228"/>
      <c r="W611" s="228"/>
      <c r="X611" s="228"/>
      <c r="Y611" s="228"/>
      <c r="Z611" s="228"/>
      <c r="AA611" s="228"/>
    </row>
    <row r="612" ht="12.75" customHeight="1">
      <c r="A612" s="228"/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  <c r="V612" s="228"/>
      <c r="W612" s="228"/>
      <c r="X612" s="228"/>
      <c r="Y612" s="228"/>
      <c r="Z612" s="228"/>
      <c r="AA612" s="228"/>
    </row>
    <row r="613" ht="12.75" customHeight="1">
      <c r="A613" s="228"/>
      <c r="B613" s="228"/>
      <c r="C613" s="228"/>
      <c r="D613" s="228"/>
      <c r="E613" s="228"/>
      <c r="F613" s="228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  <c r="V613" s="228"/>
      <c r="W613" s="228"/>
      <c r="X613" s="228"/>
      <c r="Y613" s="228"/>
      <c r="Z613" s="228"/>
      <c r="AA613" s="228"/>
    </row>
    <row r="614" ht="12.75" customHeight="1">
      <c r="A614" s="228"/>
      <c r="B614" s="228"/>
      <c r="C614" s="228"/>
      <c r="D614" s="228"/>
      <c r="E614" s="228"/>
      <c r="F614" s="228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  <c r="V614" s="228"/>
      <c r="W614" s="228"/>
      <c r="X614" s="228"/>
      <c r="Y614" s="228"/>
      <c r="Z614" s="228"/>
      <c r="AA614" s="228"/>
    </row>
    <row r="615" ht="12.75" customHeight="1">
      <c r="A615" s="228"/>
      <c r="B615" s="228"/>
      <c r="C615" s="228"/>
      <c r="D615" s="228"/>
      <c r="E615" s="228"/>
      <c r="F615" s="228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  <c r="V615" s="228"/>
      <c r="W615" s="228"/>
      <c r="X615" s="228"/>
      <c r="Y615" s="228"/>
      <c r="Z615" s="228"/>
      <c r="AA615" s="228"/>
    </row>
    <row r="616" ht="12.75" customHeight="1">
      <c r="A616" s="228"/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  <c r="V616" s="228"/>
      <c r="W616" s="228"/>
      <c r="X616" s="228"/>
      <c r="Y616" s="228"/>
      <c r="Z616" s="228"/>
      <c r="AA616" s="228"/>
    </row>
    <row r="617" ht="12.75" customHeight="1">
      <c r="A617" s="228"/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  <c r="V617" s="228"/>
      <c r="W617" s="228"/>
      <c r="X617" s="228"/>
      <c r="Y617" s="228"/>
      <c r="Z617" s="228"/>
      <c r="AA617" s="228"/>
    </row>
    <row r="618" ht="12.75" customHeight="1">
      <c r="A618" s="228"/>
      <c r="B618" s="228"/>
      <c r="C618" s="228"/>
      <c r="D618" s="228"/>
      <c r="E618" s="228"/>
      <c r="F618" s="228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  <c r="V618" s="228"/>
      <c r="W618" s="228"/>
      <c r="X618" s="228"/>
      <c r="Y618" s="228"/>
      <c r="Z618" s="228"/>
      <c r="AA618" s="228"/>
    </row>
    <row r="619" ht="12.75" customHeight="1">
      <c r="A619" s="228"/>
      <c r="B619" s="228"/>
      <c r="C619" s="228"/>
      <c r="D619" s="228"/>
      <c r="E619" s="228"/>
      <c r="F619" s="228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  <c r="V619" s="228"/>
      <c r="W619" s="228"/>
      <c r="X619" s="228"/>
      <c r="Y619" s="228"/>
      <c r="Z619" s="228"/>
      <c r="AA619" s="228"/>
    </row>
    <row r="620" ht="12.75" customHeight="1">
      <c r="A620" s="228"/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  <c r="V620" s="228"/>
      <c r="W620" s="228"/>
      <c r="X620" s="228"/>
      <c r="Y620" s="228"/>
      <c r="Z620" s="228"/>
      <c r="AA620" s="228"/>
    </row>
    <row r="621" ht="12.75" customHeight="1">
      <c r="A621" s="228"/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8"/>
      <c r="Z621" s="228"/>
      <c r="AA621" s="228"/>
    </row>
    <row r="622" ht="12.75" customHeight="1">
      <c r="A622" s="228"/>
      <c r="B622" s="228"/>
      <c r="C622" s="228"/>
      <c r="D622" s="228"/>
      <c r="E622" s="228"/>
      <c r="F622" s="228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  <c r="V622" s="228"/>
      <c r="W622" s="228"/>
      <c r="X622" s="228"/>
      <c r="Y622" s="228"/>
      <c r="Z622" s="228"/>
      <c r="AA622" s="228"/>
    </row>
    <row r="623" ht="12.75" customHeight="1">
      <c r="A623" s="228"/>
      <c r="B623" s="228"/>
      <c r="C623" s="228"/>
      <c r="D623" s="228"/>
      <c r="E623" s="228"/>
      <c r="F623" s="228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  <c r="V623" s="228"/>
      <c r="W623" s="228"/>
      <c r="X623" s="228"/>
      <c r="Y623" s="228"/>
      <c r="Z623" s="228"/>
      <c r="AA623" s="228"/>
    </row>
    <row r="624" ht="12.75" customHeight="1">
      <c r="A624" s="228"/>
      <c r="B624" s="228"/>
      <c r="C624" s="228"/>
      <c r="D624" s="228"/>
      <c r="E624" s="228"/>
      <c r="F624" s="228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  <c r="V624" s="228"/>
      <c r="W624" s="228"/>
      <c r="X624" s="228"/>
      <c r="Y624" s="228"/>
      <c r="Z624" s="228"/>
      <c r="AA624" s="228"/>
    </row>
    <row r="625" ht="12.75" customHeight="1">
      <c r="A625" s="228"/>
      <c r="B625" s="228"/>
      <c r="C625" s="228"/>
      <c r="D625" s="228"/>
      <c r="E625" s="228"/>
      <c r="F625" s="228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  <c r="V625" s="228"/>
      <c r="W625" s="228"/>
      <c r="X625" s="228"/>
      <c r="Y625" s="228"/>
      <c r="Z625" s="228"/>
      <c r="AA625" s="228"/>
    </row>
    <row r="626" ht="12.75" customHeight="1">
      <c r="A626" s="228"/>
      <c r="B626" s="228"/>
      <c r="C626" s="228"/>
      <c r="D626" s="228"/>
      <c r="E626" s="228"/>
      <c r="F626" s="228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  <c r="V626" s="228"/>
      <c r="W626" s="228"/>
      <c r="X626" s="228"/>
      <c r="Y626" s="228"/>
      <c r="Z626" s="228"/>
      <c r="AA626" s="228"/>
    </row>
    <row r="627" ht="12.75" customHeight="1">
      <c r="A627" s="228"/>
      <c r="B627" s="228"/>
      <c r="C627" s="228"/>
      <c r="D627" s="228"/>
      <c r="E627" s="228"/>
      <c r="F627" s="228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  <c r="V627" s="228"/>
      <c r="W627" s="228"/>
      <c r="X627" s="228"/>
      <c r="Y627" s="228"/>
      <c r="Z627" s="228"/>
      <c r="AA627" s="228"/>
    </row>
    <row r="628" ht="12.75" customHeight="1">
      <c r="A628" s="228"/>
      <c r="B628" s="228"/>
      <c r="C628" s="228"/>
      <c r="D628" s="228"/>
      <c r="E628" s="228"/>
      <c r="F628" s="228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  <c r="V628" s="228"/>
      <c r="W628" s="228"/>
      <c r="X628" s="228"/>
      <c r="Y628" s="228"/>
      <c r="Z628" s="228"/>
      <c r="AA628" s="228"/>
    </row>
    <row r="629" ht="12.75" customHeight="1">
      <c r="A629" s="228"/>
      <c r="B629" s="228"/>
      <c r="C629" s="228"/>
      <c r="D629" s="228"/>
      <c r="E629" s="228"/>
      <c r="F629" s="228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  <c r="V629" s="228"/>
      <c r="W629" s="228"/>
      <c r="X629" s="228"/>
      <c r="Y629" s="228"/>
      <c r="Z629" s="228"/>
      <c r="AA629" s="228"/>
    </row>
    <row r="630" ht="12.75" customHeight="1">
      <c r="A630" s="228"/>
      <c r="B630" s="228"/>
      <c r="C630" s="228"/>
      <c r="D630" s="228"/>
      <c r="E630" s="228"/>
      <c r="F630" s="228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  <c r="V630" s="228"/>
      <c r="W630" s="228"/>
      <c r="X630" s="228"/>
      <c r="Y630" s="228"/>
      <c r="Z630" s="228"/>
      <c r="AA630" s="228"/>
    </row>
    <row r="631" ht="12.75" customHeight="1">
      <c r="A631" s="228"/>
      <c r="B631" s="228"/>
      <c r="C631" s="228"/>
      <c r="D631" s="228"/>
      <c r="E631" s="228"/>
      <c r="F631" s="228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  <c r="V631" s="228"/>
      <c r="W631" s="228"/>
      <c r="X631" s="228"/>
      <c r="Y631" s="228"/>
      <c r="Z631" s="228"/>
      <c r="AA631" s="228"/>
    </row>
    <row r="632" ht="12.75" customHeight="1">
      <c r="A632" s="228"/>
      <c r="B632" s="228"/>
      <c r="C632" s="228"/>
      <c r="D632" s="228"/>
      <c r="E632" s="228"/>
      <c r="F632" s="228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  <c r="V632" s="228"/>
      <c r="W632" s="228"/>
      <c r="X632" s="228"/>
      <c r="Y632" s="228"/>
      <c r="Z632" s="228"/>
      <c r="AA632" s="228"/>
    </row>
    <row r="633" ht="12.75" customHeight="1">
      <c r="A633" s="228"/>
      <c r="B633" s="228"/>
      <c r="C633" s="228"/>
      <c r="D633" s="228"/>
      <c r="E633" s="228"/>
      <c r="F633" s="228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  <c r="V633" s="228"/>
      <c r="W633" s="228"/>
      <c r="X633" s="228"/>
      <c r="Y633" s="228"/>
      <c r="Z633" s="228"/>
      <c r="AA633" s="228"/>
    </row>
    <row r="634" ht="12.75" customHeight="1">
      <c r="A634" s="228"/>
      <c r="B634" s="228"/>
      <c r="C634" s="228"/>
      <c r="D634" s="228"/>
      <c r="E634" s="228"/>
      <c r="F634" s="228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  <c r="V634" s="228"/>
      <c r="W634" s="228"/>
      <c r="X634" s="228"/>
      <c r="Y634" s="228"/>
      <c r="Z634" s="228"/>
      <c r="AA634" s="228"/>
    </row>
    <row r="635" ht="12.75" customHeight="1">
      <c r="A635" s="228"/>
      <c r="B635" s="228"/>
      <c r="C635" s="228"/>
      <c r="D635" s="228"/>
      <c r="E635" s="22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  <c r="V635" s="228"/>
      <c r="W635" s="228"/>
      <c r="X635" s="228"/>
      <c r="Y635" s="228"/>
      <c r="Z635" s="228"/>
      <c r="AA635" s="228"/>
    </row>
    <row r="636" ht="12.75" customHeight="1">
      <c r="A636" s="228"/>
      <c r="B636" s="228"/>
      <c r="C636" s="228"/>
      <c r="D636" s="228"/>
      <c r="E636" s="22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  <c r="V636" s="228"/>
      <c r="W636" s="228"/>
      <c r="X636" s="228"/>
      <c r="Y636" s="228"/>
      <c r="Z636" s="228"/>
      <c r="AA636" s="228"/>
    </row>
    <row r="637" ht="12.75" customHeight="1">
      <c r="A637" s="228"/>
      <c r="B637" s="228"/>
      <c r="C637" s="228"/>
      <c r="D637" s="228"/>
      <c r="E637" s="228"/>
      <c r="F637" s="228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  <c r="V637" s="228"/>
      <c r="W637" s="228"/>
      <c r="X637" s="228"/>
      <c r="Y637" s="228"/>
      <c r="Z637" s="228"/>
      <c r="AA637" s="228"/>
    </row>
    <row r="638" ht="12.75" customHeight="1">
      <c r="A638" s="228"/>
      <c r="B638" s="228"/>
      <c r="C638" s="228"/>
      <c r="D638" s="228"/>
      <c r="E638" s="228"/>
      <c r="F638" s="228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  <c r="V638" s="228"/>
      <c r="W638" s="228"/>
      <c r="X638" s="228"/>
      <c r="Y638" s="228"/>
      <c r="Z638" s="228"/>
      <c r="AA638" s="228"/>
    </row>
    <row r="639" ht="12.75" customHeight="1">
      <c r="A639" s="228"/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  <c r="V639" s="228"/>
      <c r="W639" s="228"/>
      <c r="X639" s="228"/>
      <c r="Y639" s="228"/>
      <c r="Z639" s="228"/>
      <c r="AA639" s="228"/>
    </row>
    <row r="640" ht="12.75" customHeight="1">
      <c r="A640" s="228"/>
      <c r="B640" s="228"/>
      <c r="C640" s="228"/>
      <c r="D640" s="228"/>
      <c r="E640" s="228"/>
      <c r="F640" s="228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  <c r="V640" s="228"/>
      <c r="W640" s="228"/>
      <c r="X640" s="228"/>
      <c r="Y640" s="228"/>
      <c r="Z640" s="228"/>
      <c r="AA640" s="228"/>
    </row>
    <row r="641" ht="12.75" customHeight="1">
      <c r="A641" s="228"/>
      <c r="B641" s="228"/>
      <c r="C641" s="228"/>
      <c r="D641" s="228"/>
      <c r="E641" s="228"/>
      <c r="F641" s="228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  <c r="V641" s="228"/>
      <c r="W641" s="228"/>
      <c r="X641" s="228"/>
      <c r="Y641" s="228"/>
      <c r="Z641" s="228"/>
      <c r="AA641" s="228"/>
    </row>
    <row r="642" ht="12.75" customHeight="1">
      <c r="A642" s="228"/>
      <c r="B642" s="228"/>
      <c r="C642" s="228"/>
      <c r="D642" s="228"/>
      <c r="E642" s="228"/>
      <c r="F642" s="228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  <c r="V642" s="228"/>
      <c r="W642" s="228"/>
      <c r="X642" s="228"/>
      <c r="Y642" s="228"/>
      <c r="Z642" s="228"/>
      <c r="AA642" s="228"/>
    </row>
    <row r="643" ht="12.75" customHeight="1">
      <c r="A643" s="228"/>
      <c r="B643" s="228"/>
      <c r="C643" s="228"/>
      <c r="D643" s="228"/>
      <c r="E643" s="228"/>
      <c r="F643" s="228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  <c r="V643" s="228"/>
      <c r="W643" s="228"/>
      <c r="X643" s="228"/>
      <c r="Y643" s="228"/>
      <c r="Z643" s="228"/>
      <c r="AA643" s="228"/>
    </row>
    <row r="644" ht="12.75" customHeight="1">
      <c r="A644" s="228"/>
      <c r="B644" s="228"/>
      <c r="C644" s="228"/>
      <c r="D644" s="228"/>
      <c r="E644" s="228"/>
      <c r="F644" s="228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  <c r="V644" s="228"/>
      <c r="W644" s="228"/>
      <c r="X644" s="228"/>
      <c r="Y644" s="228"/>
      <c r="Z644" s="228"/>
      <c r="AA644" s="228"/>
    </row>
    <row r="645" ht="12.75" customHeight="1">
      <c r="A645" s="228"/>
      <c r="B645" s="228"/>
      <c r="C645" s="228"/>
      <c r="D645" s="228"/>
      <c r="E645" s="228"/>
      <c r="F645" s="228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  <c r="V645" s="228"/>
      <c r="W645" s="228"/>
      <c r="X645" s="228"/>
      <c r="Y645" s="228"/>
      <c r="Z645" s="228"/>
      <c r="AA645" s="228"/>
    </row>
    <row r="646" ht="12.75" customHeight="1">
      <c r="A646" s="228"/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  <c r="V646" s="228"/>
      <c r="W646" s="228"/>
      <c r="X646" s="228"/>
      <c r="Y646" s="228"/>
      <c r="Z646" s="228"/>
      <c r="AA646" s="228"/>
    </row>
    <row r="647" ht="12.75" customHeight="1">
      <c r="A647" s="228"/>
      <c r="B647" s="228"/>
      <c r="C647" s="228"/>
      <c r="D647" s="228"/>
      <c r="E647" s="228"/>
      <c r="F647" s="228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  <c r="V647" s="228"/>
      <c r="W647" s="228"/>
      <c r="X647" s="228"/>
      <c r="Y647" s="228"/>
      <c r="Z647" s="228"/>
      <c r="AA647" s="228"/>
    </row>
    <row r="648" ht="12.75" customHeight="1">
      <c r="A648" s="228"/>
      <c r="B648" s="228"/>
      <c r="C648" s="228"/>
      <c r="D648" s="228"/>
      <c r="E648" s="228"/>
      <c r="F648" s="228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  <c r="V648" s="228"/>
      <c r="W648" s="228"/>
      <c r="X648" s="228"/>
      <c r="Y648" s="228"/>
      <c r="Z648" s="228"/>
      <c r="AA648" s="228"/>
    </row>
    <row r="649" ht="12.75" customHeight="1">
      <c r="A649" s="228"/>
      <c r="B649" s="228"/>
      <c r="C649" s="228"/>
      <c r="D649" s="228"/>
      <c r="E649" s="228"/>
      <c r="F649" s="228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  <c r="V649" s="228"/>
      <c r="W649" s="228"/>
      <c r="X649" s="228"/>
      <c r="Y649" s="228"/>
      <c r="Z649" s="228"/>
      <c r="AA649" s="228"/>
    </row>
    <row r="650" ht="12.75" customHeight="1">
      <c r="A650" s="228"/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/>
      <c r="Z650" s="228"/>
      <c r="AA650" s="228"/>
    </row>
    <row r="651" ht="12.75" customHeight="1">
      <c r="A651" s="228"/>
      <c r="B651" s="228"/>
      <c r="C651" s="228"/>
      <c r="D651" s="228"/>
      <c r="E651" s="228"/>
      <c r="F651" s="228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  <c r="V651" s="228"/>
      <c r="W651" s="228"/>
      <c r="X651" s="228"/>
      <c r="Y651" s="228"/>
      <c r="Z651" s="228"/>
      <c r="AA651" s="228"/>
    </row>
    <row r="652" ht="12.75" customHeight="1">
      <c r="A652" s="228"/>
      <c r="B652" s="228"/>
      <c r="C652" s="228"/>
      <c r="D652" s="228"/>
      <c r="E652" s="228"/>
      <c r="F652" s="228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  <c r="V652" s="228"/>
      <c r="W652" s="228"/>
      <c r="X652" s="228"/>
      <c r="Y652" s="228"/>
      <c r="Z652" s="228"/>
      <c r="AA652" s="228"/>
    </row>
    <row r="653" ht="12.75" customHeight="1">
      <c r="A653" s="228"/>
      <c r="B653" s="228"/>
      <c r="C653" s="228"/>
      <c r="D653" s="228"/>
      <c r="E653" s="228"/>
      <c r="F653" s="228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  <c r="V653" s="228"/>
      <c r="W653" s="228"/>
      <c r="X653" s="228"/>
      <c r="Y653" s="228"/>
      <c r="Z653" s="228"/>
      <c r="AA653" s="228"/>
    </row>
    <row r="654" ht="12.75" customHeight="1">
      <c r="A654" s="228"/>
      <c r="B654" s="228"/>
      <c r="C654" s="228"/>
      <c r="D654" s="228"/>
      <c r="E654" s="228"/>
      <c r="F654" s="228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  <c r="V654" s="228"/>
      <c r="W654" s="228"/>
      <c r="X654" s="228"/>
      <c r="Y654" s="228"/>
      <c r="Z654" s="228"/>
      <c r="AA654" s="228"/>
    </row>
    <row r="655" ht="12.75" customHeight="1">
      <c r="A655" s="228"/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  <c r="V655" s="228"/>
      <c r="W655" s="228"/>
      <c r="X655" s="228"/>
      <c r="Y655" s="228"/>
      <c r="Z655" s="228"/>
      <c r="AA655" s="228"/>
    </row>
    <row r="656" ht="12.75" customHeight="1">
      <c r="A656" s="228"/>
      <c r="B656" s="228"/>
      <c r="C656" s="228"/>
      <c r="D656" s="228"/>
      <c r="E656" s="228"/>
      <c r="F656" s="228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  <c r="V656" s="228"/>
      <c r="W656" s="228"/>
      <c r="X656" s="228"/>
      <c r="Y656" s="228"/>
      <c r="Z656" s="228"/>
      <c r="AA656" s="228"/>
    </row>
    <row r="657" ht="12.75" customHeight="1">
      <c r="A657" s="228"/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  <c r="V657" s="228"/>
      <c r="W657" s="228"/>
      <c r="X657" s="228"/>
      <c r="Y657" s="228"/>
      <c r="Z657" s="228"/>
      <c r="AA657" s="228"/>
    </row>
    <row r="658" ht="12.75" customHeight="1">
      <c r="A658" s="228"/>
      <c r="B658" s="228"/>
      <c r="C658" s="228"/>
      <c r="D658" s="228"/>
      <c r="E658" s="228"/>
      <c r="F658" s="228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  <c r="V658" s="228"/>
      <c r="W658" s="228"/>
      <c r="X658" s="228"/>
      <c r="Y658" s="228"/>
      <c r="Z658" s="228"/>
      <c r="AA658" s="228"/>
    </row>
    <row r="659" ht="12.75" customHeight="1">
      <c r="A659" s="228"/>
      <c r="B659" s="228"/>
      <c r="C659" s="228"/>
      <c r="D659" s="228"/>
      <c r="E659" s="228"/>
      <c r="F659" s="228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  <c r="V659" s="228"/>
      <c r="W659" s="228"/>
      <c r="X659" s="228"/>
      <c r="Y659" s="228"/>
      <c r="Z659" s="228"/>
      <c r="AA659" s="228"/>
    </row>
    <row r="660" ht="12.75" customHeight="1">
      <c r="A660" s="228"/>
      <c r="B660" s="228"/>
      <c r="C660" s="228"/>
      <c r="D660" s="228"/>
      <c r="E660" s="228"/>
      <c r="F660" s="228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  <c r="V660" s="228"/>
      <c r="W660" s="228"/>
      <c r="X660" s="228"/>
      <c r="Y660" s="228"/>
      <c r="Z660" s="228"/>
      <c r="AA660" s="228"/>
    </row>
    <row r="661" ht="12.75" customHeight="1">
      <c r="A661" s="228"/>
      <c r="B661" s="228"/>
      <c r="C661" s="228"/>
      <c r="D661" s="228"/>
      <c r="E661" s="228"/>
      <c r="F661" s="228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  <c r="V661" s="228"/>
      <c r="W661" s="228"/>
      <c r="X661" s="228"/>
      <c r="Y661" s="228"/>
      <c r="Z661" s="228"/>
      <c r="AA661" s="228"/>
    </row>
    <row r="662" ht="12.75" customHeight="1">
      <c r="A662" s="228"/>
      <c r="B662" s="228"/>
      <c r="C662" s="228"/>
      <c r="D662" s="228"/>
      <c r="E662" s="228"/>
      <c r="F662" s="228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  <c r="V662" s="228"/>
      <c r="W662" s="228"/>
      <c r="X662" s="228"/>
      <c r="Y662" s="228"/>
      <c r="Z662" s="228"/>
      <c r="AA662" s="228"/>
    </row>
    <row r="663" ht="12.75" customHeight="1">
      <c r="A663" s="228"/>
      <c r="B663" s="228"/>
      <c r="C663" s="228"/>
      <c r="D663" s="228"/>
      <c r="E663" s="228"/>
      <c r="F663" s="228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  <c r="V663" s="228"/>
      <c r="W663" s="228"/>
      <c r="X663" s="228"/>
      <c r="Y663" s="228"/>
      <c r="Z663" s="228"/>
      <c r="AA663" s="228"/>
    </row>
    <row r="664" ht="12.75" customHeight="1">
      <c r="A664" s="228"/>
      <c r="B664" s="228"/>
      <c r="C664" s="228"/>
      <c r="D664" s="228"/>
      <c r="E664" s="22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  <c r="V664" s="228"/>
      <c r="W664" s="228"/>
      <c r="X664" s="228"/>
      <c r="Y664" s="228"/>
      <c r="Z664" s="228"/>
      <c r="AA664" s="228"/>
    </row>
    <row r="665" ht="12.75" customHeight="1">
      <c r="A665" s="228"/>
      <c r="B665" s="228"/>
      <c r="C665" s="228"/>
      <c r="D665" s="228"/>
      <c r="E665" s="22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  <c r="V665" s="228"/>
      <c r="W665" s="228"/>
      <c r="X665" s="228"/>
      <c r="Y665" s="228"/>
      <c r="Z665" s="228"/>
      <c r="AA665" s="228"/>
    </row>
    <row r="666" ht="12.75" customHeight="1">
      <c r="A666" s="228"/>
      <c r="B666" s="228"/>
      <c r="C666" s="228"/>
      <c r="D666" s="228"/>
      <c r="E666" s="228"/>
      <c r="F666" s="228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  <c r="V666" s="228"/>
      <c r="W666" s="228"/>
      <c r="X666" s="228"/>
      <c r="Y666" s="228"/>
      <c r="Z666" s="228"/>
      <c r="AA666" s="228"/>
    </row>
    <row r="667" ht="12.75" customHeight="1">
      <c r="A667" s="228"/>
      <c r="B667" s="228"/>
      <c r="C667" s="228"/>
      <c r="D667" s="228"/>
      <c r="E667" s="228"/>
      <c r="F667" s="228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  <c r="V667" s="228"/>
      <c r="W667" s="228"/>
      <c r="X667" s="228"/>
      <c r="Y667" s="228"/>
      <c r="Z667" s="228"/>
      <c r="AA667" s="228"/>
    </row>
    <row r="668" ht="12.75" customHeight="1">
      <c r="A668" s="228"/>
      <c r="B668" s="228"/>
      <c r="C668" s="228"/>
      <c r="D668" s="228"/>
      <c r="E668" s="228"/>
      <c r="F668" s="228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  <c r="V668" s="228"/>
      <c r="W668" s="228"/>
      <c r="X668" s="228"/>
      <c r="Y668" s="228"/>
      <c r="Z668" s="228"/>
      <c r="AA668" s="228"/>
    </row>
    <row r="669" ht="12.75" customHeight="1">
      <c r="A669" s="228"/>
      <c r="B669" s="228"/>
      <c r="C669" s="228"/>
      <c r="D669" s="228"/>
      <c r="E669" s="228"/>
      <c r="F669" s="228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  <c r="V669" s="228"/>
      <c r="W669" s="228"/>
      <c r="X669" s="228"/>
      <c r="Y669" s="228"/>
      <c r="Z669" s="228"/>
      <c r="AA669" s="228"/>
    </row>
    <row r="670" ht="12.75" customHeight="1">
      <c r="A670" s="228"/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  <c r="V670" s="228"/>
      <c r="W670" s="228"/>
      <c r="X670" s="228"/>
      <c r="Y670" s="228"/>
      <c r="Z670" s="228"/>
      <c r="AA670" s="228"/>
    </row>
    <row r="671" ht="12.75" customHeight="1">
      <c r="A671" s="228"/>
      <c r="B671" s="228"/>
      <c r="C671" s="228"/>
      <c r="D671" s="228"/>
      <c r="E671" s="228"/>
      <c r="F671" s="228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  <c r="V671" s="228"/>
      <c r="W671" s="228"/>
      <c r="X671" s="228"/>
      <c r="Y671" s="228"/>
      <c r="Z671" s="228"/>
      <c r="AA671" s="228"/>
    </row>
    <row r="672" ht="12.75" customHeight="1">
      <c r="A672" s="228"/>
      <c r="B672" s="228"/>
      <c r="C672" s="228"/>
      <c r="D672" s="228"/>
      <c r="E672" s="228"/>
      <c r="F672" s="228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  <c r="V672" s="228"/>
      <c r="W672" s="228"/>
      <c r="X672" s="228"/>
      <c r="Y672" s="228"/>
      <c r="Z672" s="228"/>
      <c r="AA672" s="228"/>
    </row>
    <row r="673" ht="12.75" customHeight="1">
      <c r="A673" s="228"/>
      <c r="B673" s="228"/>
      <c r="C673" s="228"/>
      <c r="D673" s="228"/>
      <c r="E673" s="228"/>
      <c r="F673" s="228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  <c r="V673" s="228"/>
      <c r="W673" s="228"/>
      <c r="X673" s="228"/>
      <c r="Y673" s="228"/>
      <c r="Z673" s="228"/>
      <c r="AA673" s="228"/>
    </row>
    <row r="674" ht="12.75" customHeight="1">
      <c r="A674" s="228"/>
      <c r="B674" s="228"/>
      <c r="C674" s="228"/>
      <c r="D674" s="228"/>
      <c r="E674" s="228"/>
      <c r="F674" s="228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  <c r="V674" s="228"/>
      <c r="W674" s="228"/>
      <c r="X674" s="228"/>
      <c r="Y674" s="228"/>
      <c r="Z674" s="228"/>
      <c r="AA674" s="228"/>
    </row>
    <row r="675" ht="12.75" customHeight="1">
      <c r="A675" s="228"/>
      <c r="B675" s="228"/>
      <c r="C675" s="228"/>
      <c r="D675" s="228"/>
      <c r="E675" s="228"/>
      <c r="F675" s="228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  <c r="V675" s="228"/>
      <c r="W675" s="228"/>
      <c r="X675" s="228"/>
      <c r="Y675" s="228"/>
      <c r="Z675" s="228"/>
      <c r="AA675" s="228"/>
    </row>
    <row r="676" ht="12.75" customHeight="1">
      <c r="A676" s="228"/>
      <c r="B676" s="228"/>
      <c r="C676" s="228"/>
      <c r="D676" s="228"/>
      <c r="E676" s="228"/>
      <c r="F676" s="228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  <c r="V676" s="228"/>
      <c r="W676" s="228"/>
      <c r="X676" s="228"/>
      <c r="Y676" s="228"/>
      <c r="Z676" s="228"/>
      <c r="AA676" s="228"/>
    </row>
    <row r="677" ht="12.75" customHeight="1">
      <c r="A677" s="228"/>
      <c r="B677" s="228"/>
      <c r="C677" s="228"/>
      <c r="D677" s="228"/>
      <c r="E677" s="228"/>
      <c r="F677" s="228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  <c r="V677" s="228"/>
      <c r="W677" s="228"/>
      <c r="X677" s="228"/>
      <c r="Y677" s="228"/>
      <c r="Z677" s="228"/>
      <c r="AA677" s="228"/>
    </row>
    <row r="678" ht="12.75" customHeight="1">
      <c r="A678" s="228"/>
      <c r="B678" s="228"/>
      <c r="C678" s="228"/>
      <c r="D678" s="228"/>
      <c r="E678" s="228"/>
      <c r="F678" s="228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  <c r="V678" s="228"/>
      <c r="W678" s="228"/>
      <c r="X678" s="228"/>
      <c r="Y678" s="228"/>
      <c r="Z678" s="228"/>
      <c r="AA678" s="228"/>
    </row>
    <row r="679" ht="12.75" customHeight="1">
      <c r="A679" s="228"/>
      <c r="B679" s="228"/>
      <c r="C679" s="228"/>
      <c r="D679" s="228"/>
      <c r="E679" s="228"/>
      <c r="F679" s="228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  <c r="V679" s="228"/>
      <c r="W679" s="228"/>
      <c r="X679" s="228"/>
      <c r="Y679" s="228"/>
      <c r="Z679" s="228"/>
      <c r="AA679" s="228"/>
    </row>
    <row r="680" ht="12.75" customHeight="1">
      <c r="A680" s="228"/>
      <c r="B680" s="228"/>
      <c r="C680" s="228"/>
      <c r="D680" s="228"/>
      <c r="E680" s="228"/>
      <c r="F680" s="228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  <c r="V680" s="228"/>
      <c r="W680" s="228"/>
      <c r="X680" s="228"/>
      <c r="Y680" s="228"/>
      <c r="Z680" s="228"/>
      <c r="AA680" s="228"/>
    </row>
    <row r="681" ht="12.75" customHeight="1">
      <c r="A681" s="228"/>
      <c r="B681" s="228"/>
      <c r="C681" s="228"/>
      <c r="D681" s="228"/>
      <c r="E681" s="228"/>
      <c r="F681" s="228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  <c r="V681" s="228"/>
      <c r="W681" s="228"/>
      <c r="X681" s="228"/>
      <c r="Y681" s="228"/>
      <c r="Z681" s="228"/>
      <c r="AA681" s="228"/>
    </row>
    <row r="682" ht="12.75" customHeight="1">
      <c r="A682" s="228"/>
      <c r="B682" s="228"/>
      <c r="C682" s="228"/>
      <c r="D682" s="228"/>
      <c r="E682" s="228"/>
      <c r="F682" s="228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  <c r="V682" s="228"/>
      <c r="W682" s="228"/>
      <c r="X682" s="228"/>
      <c r="Y682" s="228"/>
      <c r="Z682" s="228"/>
      <c r="AA682" s="228"/>
    </row>
    <row r="683" ht="12.75" customHeight="1">
      <c r="A683" s="228"/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  <c r="V683" s="228"/>
      <c r="W683" s="228"/>
      <c r="X683" s="228"/>
      <c r="Y683" s="228"/>
      <c r="Z683" s="228"/>
      <c r="AA683" s="228"/>
    </row>
    <row r="684" ht="12.75" customHeight="1">
      <c r="A684" s="228"/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  <c r="V684" s="228"/>
      <c r="W684" s="228"/>
      <c r="X684" s="228"/>
      <c r="Y684" s="228"/>
      <c r="Z684" s="228"/>
      <c r="AA684" s="228"/>
    </row>
    <row r="685" ht="12.75" customHeight="1">
      <c r="A685" s="228"/>
      <c r="B685" s="228"/>
      <c r="C685" s="228"/>
      <c r="D685" s="228"/>
      <c r="E685" s="228"/>
      <c r="F685" s="228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  <c r="V685" s="228"/>
      <c r="W685" s="228"/>
      <c r="X685" s="228"/>
      <c r="Y685" s="228"/>
      <c r="Z685" s="228"/>
      <c r="AA685" s="228"/>
    </row>
    <row r="686" ht="12.75" customHeight="1">
      <c r="A686" s="228"/>
      <c r="B686" s="228"/>
      <c r="C686" s="228"/>
      <c r="D686" s="228"/>
      <c r="E686" s="228"/>
      <c r="F686" s="228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  <c r="V686" s="228"/>
      <c r="W686" s="228"/>
      <c r="X686" s="228"/>
      <c r="Y686" s="228"/>
      <c r="Z686" s="228"/>
      <c r="AA686" s="228"/>
    </row>
    <row r="687" ht="12.75" customHeight="1">
      <c r="A687" s="228"/>
      <c r="B687" s="228"/>
      <c r="C687" s="228"/>
      <c r="D687" s="228"/>
      <c r="E687" s="228"/>
      <c r="F687" s="228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  <c r="V687" s="228"/>
      <c r="W687" s="228"/>
      <c r="X687" s="228"/>
      <c r="Y687" s="228"/>
      <c r="Z687" s="228"/>
      <c r="AA687" s="228"/>
    </row>
    <row r="688" ht="12.75" customHeight="1">
      <c r="A688" s="228"/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  <c r="V688" s="228"/>
      <c r="W688" s="228"/>
      <c r="X688" s="228"/>
      <c r="Y688" s="228"/>
      <c r="Z688" s="228"/>
      <c r="AA688" s="228"/>
    </row>
    <row r="689" ht="12.75" customHeight="1">
      <c r="A689" s="228"/>
      <c r="B689" s="228"/>
      <c r="C689" s="228"/>
      <c r="D689" s="228"/>
      <c r="E689" s="228"/>
      <c r="F689" s="228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  <c r="V689" s="228"/>
      <c r="W689" s="228"/>
      <c r="X689" s="228"/>
      <c r="Y689" s="228"/>
      <c r="Z689" s="228"/>
      <c r="AA689" s="228"/>
    </row>
    <row r="690" ht="12.75" customHeight="1">
      <c r="A690" s="228"/>
      <c r="B690" s="228"/>
      <c r="C690" s="228"/>
      <c r="D690" s="228"/>
      <c r="E690" s="228"/>
      <c r="F690" s="228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  <c r="V690" s="228"/>
      <c r="W690" s="228"/>
      <c r="X690" s="228"/>
      <c r="Y690" s="228"/>
      <c r="Z690" s="228"/>
      <c r="AA690" s="228"/>
    </row>
    <row r="691" ht="12.75" customHeight="1">
      <c r="A691" s="228"/>
      <c r="B691" s="228"/>
      <c r="C691" s="228"/>
      <c r="D691" s="228"/>
      <c r="E691" s="228"/>
      <c r="F691" s="228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  <c r="V691" s="228"/>
      <c r="W691" s="228"/>
      <c r="X691" s="228"/>
      <c r="Y691" s="228"/>
      <c r="Z691" s="228"/>
      <c r="AA691" s="228"/>
    </row>
    <row r="692" ht="12.75" customHeight="1">
      <c r="A692" s="228"/>
      <c r="B692" s="228"/>
      <c r="C692" s="228"/>
      <c r="D692" s="228"/>
      <c r="E692" s="228"/>
      <c r="F692" s="228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  <c r="V692" s="228"/>
      <c r="W692" s="228"/>
      <c r="X692" s="228"/>
      <c r="Y692" s="228"/>
      <c r="Z692" s="228"/>
      <c r="AA692" s="228"/>
    </row>
    <row r="693" ht="12.75" customHeight="1">
      <c r="A693" s="228"/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  <c r="V693" s="228"/>
      <c r="W693" s="228"/>
      <c r="X693" s="228"/>
      <c r="Y693" s="228"/>
      <c r="Z693" s="228"/>
      <c r="AA693" s="228"/>
    </row>
    <row r="694" ht="12.75" customHeight="1">
      <c r="A694" s="228"/>
      <c r="B694" s="228"/>
      <c r="C694" s="228"/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  <c r="AA694" s="228"/>
    </row>
    <row r="695" ht="12.75" customHeight="1">
      <c r="A695" s="228"/>
      <c r="B695" s="228"/>
      <c r="C695" s="228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  <c r="AA695" s="228"/>
    </row>
    <row r="696" ht="12.75" customHeight="1">
      <c r="A696" s="228"/>
      <c r="B696" s="228"/>
      <c r="C696" s="228"/>
      <c r="D696" s="228"/>
      <c r="E696" s="228"/>
      <c r="F696" s="228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  <c r="V696" s="228"/>
      <c r="W696" s="228"/>
      <c r="X696" s="228"/>
      <c r="Y696" s="228"/>
      <c r="Z696" s="228"/>
      <c r="AA696" s="228"/>
    </row>
    <row r="697" ht="12.75" customHeight="1">
      <c r="A697" s="228"/>
      <c r="B697" s="228"/>
      <c r="C697" s="228"/>
      <c r="D697" s="228"/>
      <c r="E697" s="228"/>
      <c r="F697" s="228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  <c r="V697" s="228"/>
      <c r="W697" s="228"/>
      <c r="X697" s="228"/>
      <c r="Y697" s="228"/>
      <c r="Z697" s="228"/>
      <c r="AA697" s="228"/>
    </row>
    <row r="698" ht="12.75" customHeight="1">
      <c r="A698" s="228"/>
      <c r="B698" s="228"/>
      <c r="C698" s="228"/>
      <c r="D698" s="228"/>
      <c r="E698" s="228"/>
      <c r="F698" s="228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  <c r="V698" s="228"/>
      <c r="W698" s="228"/>
      <c r="X698" s="228"/>
      <c r="Y698" s="228"/>
      <c r="Z698" s="228"/>
      <c r="AA698" s="228"/>
    </row>
    <row r="699" ht="12.75" customHeight="1">
      <c r="A699" s="228"/>
      <c r="B699" s="228"/>
      <c r="C699" s="228"/>
      <c r="D699" s="228"/>
      <c r="E699" s="228"/>
      <c r="F699" s="228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  <c r="V699" s="228"/>
      <c r="W699" s="228"/>
      <c r="X699" s="228"/>
      <c r="Y699" s="228"/>
      <c r="Z699" s="228"/>
      <c r="AA699" s="228"/>
    </row>
    <row r="700" ht="12.75" customHeight="1">
      <c r="A700" s="228"/>
      <c r="B700" s="228"/>
      <c r="C700" s="228"/>
      <c r="D700" s="228"/>
      <c r="E700" s="228"/>
      <c r="F700" s="228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  <c r="V700" s="228"/>
      <c r="W700" s="228"/>
      <c r="X700" s="228"/>
      <c r="Y700" s="228"/>
      <c r="Z700" s="228"/>
      <c r="AA700" s="228"/>
    </row>
    <row r="701" ht="12.75" customHeight="1">
      <c r="A701" s="228"/>
      <c r="B701" s="228"/>
      <c r="C701" s="228"/>
      <c r="D701" s="228"/>
      <c r="E701" s="228"/>
      <c r="F701" s="228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  <c r="V701" s="228"/>
      <c r="W701" s="228"/>
      <c r="X701" s="228"/>
      <c r="Y701" s="228"/>
      <c r="Z701" s="228"/>
      <c r="AA701" s="228"/>
    </row>
    <row r="702" ht="12.75" customHeight="1">
      <c r="A702" s="228"/>
      <c r="B702" s="228"/>
      <c r="C702" s="228"/>
      <c r="D702" s="228"/>
      <c r="E702" s="228"/>
      <c r="F702" s="228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  <c r="V702" s="228"/>
      <c r="W702" s="228"/>
      <c r="X702" s="228"/>
      <c r="Y702" s="228"/>
      <c r="Z702" s="228"/>
      <c r="AA702" s="228"/>
    </row>
    <row r="703" ht="12.75" customHeight="1">
      <c r="A703" s="228"/>
      <c r="B703" s="228"/>
      <c r="C703" s="228"/>
      <c r="D703" s="228"/>
      <c r="E703" s="228"/>
      <c r="F703" s="228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  <c r="V703" s="228"/>
      <c r="W703" s="228"/>
      <c r="X703" s="228"/>
      <c r="Y703" s="228"/>
      <c r="Z703" s="228"/>
      <c r="AA703" s="228"/>
    </row>
    <row r="704" ht="12.75" customHeight="1">
      <c r="A704" s="228"/>
      <c r="B704" s="228"/>
      <c r="C704" s="228"/>
      <c r="D704" s="228"/>
      <c r="E704" s="228"/>
      <c r="F704" s="228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  <c r="V704" s="228"/>
      <c r="W704" s="228"/>
      <c r="X704" s="228"/>
      <c r="Y704" s="228"/>
      <c r="Z704" s="228"/>
      <c r="AA704" s="228"/>
    </row>
    <row r="705" ht="12.75" customHeight="1">
      <c r="A705" s="228"/>
      <c r="B705" s="228"/>
      <c r="C705" s="228"/>
      <c r="D705" s="228"/>
      <c r="E705" s="228"/>
      <c r="F705" s="228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  <c r="V705" s="228"/>
      <c r="W705" s="228"/>
      <c r="X705" s="228"/>
      <c r="Y705" s="228"/>
      <c r="Z705" s="228"/>
      <c r="AA705" s="228"/>
    </row>
    <row r="706" ht="12.75" customHeight="1">
      <c r="A706" s="228"/>
      <c r="B706" s="228"/>
      <c r="C706" s="228"/>
      <c r="D706" s="228"/>
      <c r="E706" s="228"/>
      <c r="F706" s="228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  <c r="V706" s="228"/>
      <c r="W706" s="228"/>
      <c r="X706" s="228"/>
      <c r="Y706" s="228"/>
      <c r="Z706" s="228"/>
      <c r="AA706" s="228"/>
    </row>
    <row r="707" ht="12.75" customHeight="1">
      <c r="A707" s="228"/>
      <c r="B707" s="228"/>
      <c r="C707" s="228"/>
      <c r="D707" s="228"/>
      <c r="E707" s="228"/>
      <c r="F707" s="228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  <c r="V707" s="228"/>
      <c r="W707" s="228"/>
      <c r="X707" s="228"/>
      <c r="Y707" s="228"/>
      <c r="Z707" s="228"/>
      <c r="AA707" s="228"/>
    </row>
    <row r="708" ht="12.75" customHeight="1">
      <c r="A708" s="228"/>
      <c r="B708" s="228"/>
      <c r="C708" s="228"/>
      <c r="D708" s="228"/>
      <c r="E708" s="228"/>
      <c r="F708" s="228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  <c r="V708" s="228"/>
      <c r="W708" s="228"/>
      <c r="X708" s="228"/>
      <c r="Y708" s="228"/>
      <c r="Z708" s="228"/>
      <c r="AA708" s="228"/>
    </row>
    <row r="709" ht="12.75" customHeight="1">
      <c r="A709" s="228"/>
      <c r="B709" s="228"/>
      <c r="C709" s="228"/>
      <c r="D709" s="228"/>
      <c r="E709" s="228"/>
      <c r="F709" s="228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  <c r="V709" s="228"/>
      <c r="W709" s="228"/>
      <c r="X709" s="228"/>
      <c r="Y709" s="228"/>
      <c r="Z709" s="228"/>
      <c r="AA709" s="228"/>
    </row>
    <row r="710" ht="12.75" customHeight="1">
      <c r="A710" s="228"/>
      <c r="B710" s="228"/>
      <c r="C710" s="228"/>
      <c r="D710" s="228"/>
      <c r="E710" s="228"/>
      <c r="F710" s="228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  <c r="V710" s="228"/>
      <c r="W710" s="228"/>
      <c r="X710" s="228"/>
      <c r="Y710" s="228"/>
      <c r="Z710" s="228"/>
      <c r="AA710" s="228"/>
    </row>
    <row r="711" ht="12.75" customHeight="1">
      <c r="A711" s="228"/>
      <c r="B711" s="228"/>
      <c r="C711" s="228"/>
      <c r="D711" s="228"/>
      <c r="E711" s="228"/>
      <c r="F711" s="228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  <c r="V711" s="228"/>
      <c r="W711" s="228"/>
      <c r="X711" s="228"/>
      <c r="Y711" s="228"/>
      <c r="Z711" s="228"/>
      <c r="AA711" s="228"/>
    </row>
    <row r="712" ht="12.75" customHeight="1">
      <c r="A712" s="228"/>
      <c r="B712" s="228"/>
      <c r="C712" s="228"/>
      <c r="D712" s="228"/>
      <c r="E712" s="228"/>
      <c r="F712" s="228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  <c r="V712" s="228"/>
      <c r="W712" s="228"/>
      <c r="X712" s="228"/>
      <c r="Y712" s="228"/>
      <c r="Z712" s="228"/>
      <c r="AA712" s="228"/>
    </row>
    <row r="713" ht="12.75" customHeight="1">
      <c r="A713" s="228"/>
      <c r="B713" s="228"/>
      <c r="C713" s="228"/>
      <c r="D713" s="228"/>
      <c r="E713" s="228"/>
      <c r="F713" s="228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  <c r="V713" s="228"/>
      <c r="W713" s="228"/>
      <c r="X713" s="228"/>
      <c r="Y713" s="228"/>
      <c r="Z713" s="228"/>
      <c r="AA713" s="228"/>
    </row>
    <row r="714" ht="12.75" customHeight="1">
      <c r="A714" s="228"/>
      <c r="B714" s="228"/>
      <c r="C714" s="228"/>
      <c r="D714" s="228"/>
      <c r="E714" s="228"/>
      <c r="F714" s="228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  <c r="V714" s="228"/>
      <c r="W714" s="228"/>
      <c r="X714" s="228"/>
      <c r="Y714" s="228"/>
      <c r="Z714" s="228"/>
      <c r="AA714" s="228"/>
    </row>
    <row r="715" ht="12.75" customHeight="1">
      <c r="A715" s="228"/>
      <c r="B715" s="228"/>
      <c r="C715" s="228"/>
      <c r="D715" s="228"/>
      <c r="E715" s="228"/>
      <c r="F715" s="228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  <c r="V715" s="228"/>
      <c r="W715" s="228"/>
      <c r="X715" s="228"/>
      <c r="Y715" s="228"/>
      <c r="Z715" s="228"/>
      <c r="AA715" s="228"/>
    </row>
    <row r="716" ht="12.75" customHeight="1">
      <c r="A716" s="228"/>
      <c r="B716" s="228"/>
      <c r="C716" s="228"/>
      <c r="D716" s="228"/>
      <c r="E716" s="228"/>
      <c r="F716" s="228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  <c r="V716" s="228"/>
      <c r="W716" s="228"/>
      <c r="X716" s="228"/>
      <c r="Y716" s="228"/>
      <c r="Z716" s="228"/>
      <c r="AA716" s="228"/>
    </row>
    <row r="717" ht="12.75" customHeight="1">
      <c r="A717" s="228"/>
      <c r="B717" s="228"/>
      <c r="C717" s="228"/>
      <c r="D717" s="228"/>
      <c r="E717" s="228"/>
      <c r="F717" s="228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  <c r="V717" s="228"/>
      <c r="W717" s="228"/>
      <c r="X717" s="228"/>
      <c r="Y717" s="228"/>
      <c r="Z717" s="228"/>
      <c r="AA717" s="228"/>
    </row>
    <row r="718" ht="12.75" customHeight="1">
      <c r="A718" s="228"/>
      <c r="B718" s="228"/>
      <c r="C718" s="228"/>
      <c r="D718" s="228"/>
      <c r="E718" s="228"/>
      <c r="F718" s="228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  <c r="V718" s="228"/>
      <c r="W718" s="228"/>
      <c r="X718" s="228"/>
      <c r="Y718" s="228"/>
      <c r="Z718" s="228"/>
      <c r="AA718" s="228"/>
    </row>
    <row r="719" ht="12.75" customHeight="1">
      <c r="A719" s="228"/>
      <c r="B719" s="228"/>
      <c r="C719" s="228"/>
      <c r="D719" s="228"/>
      <c r="E719" s="228"/>
      <c r="F719" s="228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  <c r="V719" s="228"/>
      <c r="W719" s="228"/>
      <c r="X719" s="228"/>
      <c r="Y719" s="228"/>
      <c r="Z719" s="228"/>
      <c r="AA719" s="228"/>
    </row>
    <row r="720" ht="12.75" customHeight="1">
      <c r="A720" s="228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  <c r="V720" s="228"/>
      <c r="W720" s="228"/>
      <c r="X720" s="228"/>
      <c r="Y720" s="228"/>
      <c r="Z720" s="228"/>
      <c r="AA720" s="228"/>
    </row>
    <row r="721" ht="12.75" customHeight="1">
      <c r="A721" s="228"/>
      <c r="B721" s="228"/>
      <c r="C721" s="228"/>
      <c r="D721" s="228"/>
      <c r="E721" s="228"/>
      <c r="F721" s="228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  <c r="V721" s="228"/>
      <c r="W721" s="228"/>
      <c r="X721" s="228"/>
      <c r="Y721" s="228"/>
      <c r="Z721" s="228"/>
      <c r="AA721" s="228"/>
    </row>
    <row r="722" ht="12.75" customHeight="1">
      <c r="A722" s="228"/>
      <c r="B722" s="228"/>
      <c r="C722" s="228"/>
      <c r="D722" s="228"/>
      <c r="E722" s="22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  <c r="V722" s="228"/>
      <c r="W722" s="228"/>
      <c r="X722" s="228"/>
      <c r="Y722" s="228"/>
      <c r="Z722" s="228"/>
      <c r="AA722" s="228"/>
    </row>
    <row r="723" ht="12.75" customHeight="1">
      <c r="A723" s="228"/>
      <c r="B723" s="228"/>
      <c r="C723" s="228"/>
      <c r="D723" s="228"/>
      <c r="E723" s="22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  <c r="V723" s="228"/>
      <c r="W723" s="228"/>
      <c r="X723" s="228"/>
      <c r="Y723" s="228"/>
      <c r="Z723" s="228"/>
      <c r="AA723" s="228"/>
    </row>
    <row r="724" ht="12.75" customHeight="1">
      <c r="A724" s="228"/>
      <c r="B724" s="228"/>
      <c r="C724" s="228"/>
      <c r="D724" s="228"/>
      <c r="E724" s="228"/>
      <c r="F724" s="228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  <c r="V724" s="228"/>
      <c r="W724" s="228"/>
      <c r="X724" s="228"/>
      <c r="Y724" s="228"/>
      <c r="Z724" s="228"/>
      <c r="AA724" s="228"/>
    </row>
    <row r="725" ht="12.75" customHeight="1">
      <c r="A725" s="228"/>
      <c r="B725" s="228"/>
      <c r="C725" s="228"/>
      <c r="D725" s="228"/>
      <c r="E725" s="228"/>
      <c r="F725" s="228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  <c r="V725" s="228"/>
      <c r="W725" s="228"/>
      <c r="X725" s="228"/>
      <c r="Y725" s="228"/>
      <c r="Z725" s="228"/>
      <c r="AA725" s="228"/>
    </row>
    <row r="726" ht="12.75" customHeight="1">
      <c r="A726" s="228"/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  <c r="V726" s="228"/>
      <c r="W726" s="228"/>
      <c r="X726" s="228"/>
      <c r="Y726" s="228"/>
      <c r="Z726" s="228"/>
      <c r="AA726" s="228"/>
    </row>
    <row r="727" ht="12.75" customHeight="1">
      <c r="A727" s="228"/>
      <c r="B727" s="228"/>
      <c r="C727" s="228"/>
      <c r="D727" s="228"/>
      <c r="E727" s="228"/>
      <c r="F727" s="228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  <c r="V727" s="228"/>
      <c r="W727" s="228"/>
      <c r="X727" s="228"/>
      <c r="Y727" s="228"/>
      <c r="Z727" s="228"/>
      <c r="AA727" s="228"/>
    </row>
    <row r="728" ht="12.75" customHeight="1">
      <c r="A728" s="228"/>
      <c r="B728" s="228"/>
      <c r="C728" s="228"/>
      <c r="D728" s="228"/>
      <c r="E728" s="228"/>
      <c r="F728" s="228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  <c r="V728" s="228"/>
      <c r="W728" s="228"/>
      <c r="X728" s="228"/>
      <c r="Y728" s="228"/>
      <c r="Z728" s="228"/>
      <c r="AA728" s="228"/>
    </row>
    <row r="729" ht="12.75" customHeight="1">
      <c r="A729" s="228"/>
      <c r="B729" s="228"/>
      <c r="C729" s="228"/>
      <c r="D729" s="228"/>
      <c r="E729" s="228"/>
      <c r="F729" s="228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  <c r="V729" s="228"/>
      <c r="W729" s="228"/>
      <c r="X729" s="228"/>
      <c r="Y729" s="228"/>
      <c r="Z729" s="228"/>
      <c r="AA729" s="228"/>
    </row>
    <row r="730" ht="12.75" customHeight="1">
      <c r="A730" s="228"/>
      <c r="B730" s="228"/>
      <c r="C730" s="228"/>
      <c r="D730" s="228"/>
      <c r="E730" s="228"/>
      <c r="F730" s="228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  <c r="V730" s="228"/>
      <c r="W730" s="228"/>
      <c r="X730" s="228"/>
      <c r="Y730" s="228"/>
      <c r="Z730" s="228"/>
      <c r="AA730" s="228"/>
    </row>
    <row r="731" ht="12.75" customHeight="1">
      <c r="A731" s="228"/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  <c r="V731" s="228"/>
      <c r="W731" s="228"/>
      <c r="X731" s="228"/>
      <c r="Y731" s="228"/>
      <c r="Z731" s="228"/>
      <c r="AA731" s="228"/>
    </row>
    <row r="732" ht="12.75" customHeight="1">
      <c r="A732" s="228"/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  <c r="V732" s="228"/>
      <c r="W732" s="228"/>
      <c r="X732" s="228"/>
      <c r="Y732" s="228"/>
      <c r="Z732" s="228"/>
      <c r="AA732" s="228"/>
    </row>
    <row r="733" ht="12.75" customHeight="1">
      <c r="A733" s="228"/>
      <c r="B733" s="228"/>
      <c r="C733" s="228"/>
      <c r="D733" s="228"/>
      <c r="E733" s="228"/>
      <c r="F733" s="228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  <c r="V733" s="228"/>
      <c r="W733" s="228"/>
      <c r="X733" s="228"/>
      <c r="Y733" s="228"/>
      <c r="Z733" s="228"/>
      <c r="AA733" s="228"/>
    </row>
    <row r="734" ht="12.75" customHeight="1">
      <c r="A734" s="228"/>
      <c r="B734" s="228"/>
      <c r="C734" s="228"/>
      <c r="D734" s="228"/>
      <c r="E734" s="228"/>
      <c r="F734" s="228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  <c r="V734" s="228"/>
      <c r="W734" s="228"/>
      <c r="X734" s="228"/>
      <c r="Y734" s="228"/>
      <c r="Z734" s="228"/>
      <c r="AA734" s="228"/>
    </row>
    <row r="735" ht="12.75" customHeight="1">
      <c r="A735" s="228"/>
      <c r="B735" s="228"/>
      <c r="C735" s="228"/>
      <c r="D735" s="228"/>
      <c r="E735" s="228"/>
      <c r="F735" s="228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  <c r="V735" s="228"/>
      <c r="W735" s="228"/>
      <c r="X735" s="228"/>
      <c r="Y735" s="228"/>
      <c r="Z735" s="228"/>
      <c r="AA735" s="228"/>
    </row>
    <row r="736" ht="12.75" customHeight="1">
      <c r="A736" s="228"/>
      <c r="B736" s="228"/>
      <c r="C736" s="228"/>
      <c r="D736" s="228"/>
      <c r="E736" s="228"/>
      <c r="F736" s="228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  <c r="V736" s="228"/>
      <c r="W736" s="228"/>
      <c r="X736" s="228"/>
      <c r="Y736" s="228"/>
      <c r="Z736" s="228"/>
      <c r="AA736" s="228"/>
    </row>
    <row r="737" ht="12.75" customHeight="1">
      <c r="A737" s="228"/>
      <c r="B737" s="228"/>
      <c r="C737" s="228"/>
      <c r="D737" s="228"/>
      <c r="E737" s="228"/>
      <c r="F737" s="228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  <c r="V737" s="228"/>
      <c r="W737" s="228"/>
      <c r="X737" s="228"/>
      <c r="Y737" s="228"/>
      <c r="Z737" s="228"/>
      <c r="AA737" s="228"/>
    </row>
    <row r="738" ht="12.75" customHeight="1">
      <c r="A738" s="228"/>
      <c r="B738" s="228"/>
      <c r="C738" s="228"/>
      <c r="D738" s="228"/>
      <c r="E738" s="228"/>
      <c r="F738" s="228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  <c r="V738" s="228"/>
      <c r="W738" s="228"/>
      <c r="X738" s="228"/>
      <c r="Y738" s="228"/>
      <c r="Z738" s="228"/>
      <c r="AA738" s="228"/>
    </row>
    <row r="739" ht="12.75" customHeight="1">
      <c r="A739" s="228"/>
      <c r="B739" s="228"/>
      <c r="C739" s="228"/>
      <c r="D739" s="228"/>
      <c r="E739" s="228"/>
      <c r="F739" s="228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  <c r="V739" s="228"/>
      <c r="W739" s="228"/>
      <c r="X739" s="228"/>
      <c r="Y739" s="228"/>
      <c r="Z739" s="228"/>
      <c r="AA739" s="228"/>
    </row>
    <row r="740" ht="12.75" customHeight="1">
      <c r="A740" s="228"/>
      <c r="B740" s="228"/>
      <c r="C740" s="228"/>
      <c r="D740" s="228"/>
      <c r="E740" s="228"/>
      <c r="F740" s="228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  <c r="V740" s="228"/>
      <c r="W740" s="228"/>
      <c r="X740" s="228"/>
      <c r="Y740" s="228"/>
      <c r="Z740" s="228"/>
      <c r="AA740" s="228"/>
    </row>
    <row r="741" ht="12.75" customHeight="1">
      <c r="A741" s="228"/>
      <c r="B741" s="228"/>
      <c r="C741" s="228"/>
      <c r="D741" s="228"/>
      <c r="E741" s="228"/>
      <c r="F741" s="228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  <c r="V741" s="228"/>
      <c r="W741" s="228"/>
      <c r="X741" s="228"/>
      <c r="Y741" s="228"/>
      <c r="Z741" s="228"/>
      <c r="AA741" s="228"/>
    </row>
    <row r="742" ht="12.75" customHeight="1">
      <c r="A742" s="228"/>
      <c r="B742" s="228"/>
      <c r="C742" s="228"/>
      <c r="D742" s="228"/>
      <c r="E742" s="228"/>
      <c r="F742" s="228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  <c r="V742" s="228"/>
      <c r="W742" s="228"/>
      <c r="X742" s="228"/>
      <c r="Y742" s="228"/>
      <c r="Z742" s="228"/>
      <c r="AA742" s="228"/>
    </row>
    <row r="743" ht="12.75" customHeight="1">
      <c r="A743" s="228"/>
      <c r="B743" s="228"/>
      <c r="C743" s="228"/>
      <c r="D743" s="228"/>
      <c r="E743" s="228"/>
      <c r="F743" s="228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  <c r="V743" s="228"/>
      <c r="W743" s="228"/>
      <c r="X743" s="228"/>
      <c r="Y743" s="228"/>
      <c r="Z743" s="228"/>
      <c r="AA743" s="228"/>
    </row>
    <row r="744" ht="12.75" customHeight="1">
      <c r="A744" s="228"/>
      <c r="B744" s="228"/>
      <c r="C744" s="228"/>
      <c r="D744" s="228"/>
      <c r="E744" s="228"/>
      <c r="F744" s="228"/>
      <c r="G744" s="228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  <c r="V744" s="228"/>
      <c r="W744" s="228"/>
      <c r="X744" s="228"/>
      <c r="Y744" s="228"/>
      <c r="Z744" s="228"/>
      <c r="AA744" s="228"/>
    </row>
    <row r="745" ht="12.75" customHeight="1">
      <c r="A745" s="228"/>
      <c r="B745" s="228"/>
      <c r="C745" s="228"/>
      <c r="D745" s="228"/>
      <c r="E745" s="228"/>
      <c r="F745" s="228"/>
      <c r="G745" s="228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  <c r="V745" s="228"/>
      <c r="W745" s="228"/>
      <c r="X745" s="228"/>
      <c r="Y745" s="228"/>
      <c r="Z745" s="228"/>
      <c r="AA745" s="228"/>
    </row>
    <row r="746" ht="12.75" customHeight="1">
      <c r="A746" s="228"/>
      <c r="B746" s="228"/>
      <c r="C746" s="228"/>
      <c r="D746" s="228"/>
      <c r="E746" s="228"/>
      <c r="F746" s="228"/>
      <c r="G746" s="228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  <c r="V746" s="228"/>
      <c r="W746" s="228"/>
      <c r="X746" s="228"/>
      <c r="Y746" s="228"/>
      <c r="Z746" s="228"/>
      <c r="AA746" s="228"/>
    </row>
    <row r="747" ht="12.75" customHeight="1">
      <c r="A747" s="228"/>
      <c r="B747" s="228"/>
      <c r="C747" s="228"/>
      <c r="D747" s="228"/>
      <c r="E747" s="228"/>
      <c r="F747" s="228"/>
      <c r="G747" s="228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  <c r="V747" s="228"/>
      <c r="W747" s="228"/>
      <c r="X747" s="228"/>
      <c r="Y747" s="228"/>
      <c r="Z747" s="228"/>
      <c r="AA747" s="228"/>
    </row>
    <row r="748" ht="12.75" customHeight="1">
      <c r="A748" s="228"/>
      <c r="B748" s="228"/>
      <c r="C748" s="228"/>
      <c r="D748" s="228"/>
      <c r="E748" s="228"/>
      <c r="F748" s="228"/>
      <c r="G748" s="228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  <c r="V748" s="228"/>
      <c r="W748" s="228"/>
      <c r="X748" s="228"/>
      <c r="Y748" s="228"/>
      <c r="Z748" s="228"/>
      <c r="AA748" s="228"/>
    </row>
    <row r="749" ht="12.75" customHeight="1">
      <c r="A749" s="228"/>
      <c r="B749" s="228"/>
      <c r="C749" s="228"/>
      <c r="D749" s="228"/>
      <c r="E749" s="228"/>
      <c r="F749" s="228"/>
      <c r="G749" s="228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  <c r="V749" s="228"/>
      <c r="W749" s="228"/>
      <c r="X749" s="228"/>
      <c r="Y749" s="228"/>
      <c r="Z749" s="228"/>
      <c r="AA749" s="228"/>
    </row>
    <row r="750" ht="12.75" customHeight="1">
      <c r="A750" s="228"/>
      <c r="B750" s="228"/>
      <c r="C750" s="228"/>
      <c r="D750" s="228"/>
      <c r="E750" s="228"/>
      <c r="F750" s="228"/>
      <c r="G750" s="228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  <c r="V750" s="228"/>
      <c r="W750" s="228"/>
      <c r="X750" s="228"/>
      <c r="Y750" s="228"/>
      <c r="Z750" s="228"/>
      <c r="AA750" s="228"/>
    </row>
    <row r="751" ht="12.75" customHeight="1">
      <c r="A751" s="228"/>
      <c r="B751" s="228"/>
      <c r="C751" s="228"/>
      <c r="D751" s="228"/>
      <c r="E751" s="228"/>
      <c r="F751" s="228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  <c r="V751" s="228"/>
      <c r="W751" s="228"/>
      <c r="X751" s="228"/>
      <c r="Y751" s="228"/>
      <c r="Z751" s="228"/>
      <c r="AA751" s="228"/>
    </row>
    <row r="752" ht="12.75" customHeight="1">
      <c r="A752" s="228"/>
      <c r="B752" s="228"/>
      <c r="C752" s="228"/>
      <c r="D752" s="228"/>
      <c r="E752" s="228"/>
      <c r="F752" s="228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  <c r="V752" s="228"/>
      <c r="W752" s="228"/>
      <c r="X752" s="228"/>
      <c r="Y752" s="228"/>
      <c r="Z752" s="228"/>
      <c r="AA752" s="228"/>
    </row>
    <row r="753" ht="12.75" customHeight="1">
      <c r="A753" s="228"/>
      <c r="B753" s="228"/>
      <c r="C753" s="228"/>
      <c r="D753" s="228"/>
      <c r="E753" s="228"/>
      <c r="F753" s="228"/>
      <c r="G753" s="228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  <c r="V753" s="228"/>
      <c r="W753" s="228"/>
      <c r="X753" s="228"/>
      <c r="Y753" s="228"/>
      <c r="Z753" s="228"/>
      <c r="AA753" s="228"/>
    </row>
    <row r="754" ht="12.75" customHeight="1">
      <c r="A754" s="228"/>
      <c r="B754" s="228"/>
      <c r="C754" s="228"/>
      <c r="D754" s="228"/>
      <c r="E754" s="228"/>
      <c r="F754" s="228"/>
      <c r="G754" s="228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  <c r="V754" s="228"/>
      <c r="W754" s="228"/>
      <c r="X754" s="228"/>
      <c r="Y754" s="228"/>
      <c r="Z754" s="228"/>
      <c r="AA754" s="228"/>
    </row>
    <row r="755" ht="12.75" customHeight="1">
      <c r="A755" s="228"/>
      <c r="B755" s="228"/>
      <c r="C755" s="228"/>
      <c r="D755" s="228"/>
      <c r="E755" s="228"/>
      <c r="F755" s="228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  <c r="V755" s="228"/>
      <c r="W755" s="228"/>
      <c r="X755" s="228"/>
      <c r="Y755" s="228"/>
      <c r="Z755" s="228"/>
      <c r="AA755" s="228"/>
    </row>
    <row r="756" ht="12.75" customHeight="1">
      <c r="A756" s="228"/>
      <c r="B756" s="228"/>
      <c r="C756" s="228"/>
      <c r="D756" s="228"/>
      <c r="E756" s="228"/>
      <c r="F756" s="228"/>
      <c r="G756" s="228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  <c r="V756" s="228"/>
      <c r="W756" s="228"/>
      <c r="X756" s="228"/>
      <c r="Y756" s="228"/>
      <c r="Z756" s="228"/>
      <c r="AA756" s="228"/>
    </row>
    <row r="757" ht="12.75" customHeight="1">
      <c r="A757" s="228"/>
      <c r="B757" s="228"/>
      <c r="C757" s="228"/>
      <c r="D757" s="228"/>
      <c r="E757" s="228"/>
      <c r="F757" s="228"/>
      <c r="G757" s="228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  <c r="V757" s="228"/>
      <c r="W757" s="228"/>
      <c r="X757" s="228"/>
      <c r="Y757" s="228"/>
      <c r="Z757" s="228"/>
      <c r="AA757" s="228"/>
    </row>
    <row r="758" ht="12.75" customHeight="1">
      <c r="A758" s="228"/>
      <c r="B758" s="228"/>
      <c r="C758" s="228"/>
      <c r="D758" s="228"/>
      <c r="E758" s="228"/>
      <c r="F758" s="228"/>
      <c r="G758" s="228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  <c r="V758" s="228"/>
      <c r="W758" s="228"/>
      <c r="X758" s="228"/>
      <c r="Y758" s="228"/>
      <c r="Z758" s="228"/>
      <c r="AA758" s="228"/>
    </row>
    <row r="759" ht="12.75" customHeight="1">
      <c r="A759" s="228"/>
      <c r="B759" s="228"/>
      <c r="C759" s="228"/>
      <c r="D759" s="228"/>
      <c r="E759" s="228"/>
      <c r="F759" s="228"/>
      <c r="G759" s="228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  <c r="V759" s="228"/>
      <c r="W759" s="228"/>
      <c r="X759" s="228"/>
      <c r="Y759" s="228"/>
      <c r="Z759" s="228"/>
      <c r="AA759" s="228"/>
    </row>
    <row r="760" ht="12.75" customHeight="1">
      <c r="A760" s="228"/>
      <c r="B760" s="228"/>
      <c r="C760" s="228"/>
      <c r="D760" s="228"/>
      <c r="E760" s="228"/>
      <c r="F760" s="228"/>
      <c r="G760" s="228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  <c r="V760" s="228"/>
      <c r="W760" s="228"/>
      <c r="X760" s="228"/>
      <c r="Y760" s="228"/>
      <c r="Z760" s="228"/>
      <c r="AA760" s="228"/>
    </row>
    <row r="761" ht="12.75" customHeight="1">
      <c r="A761" s="228"/>
      <c r="B761" s="228"/>
      <c r="C761" s="228"/>
      <c r="D761" s="228"/>
      <c r="E761" s="228"/>
      <c r="F761" s="228"/>
      <c r="G761" s="228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  <c r="V761" s="228"/>
      <c r="W761" s="228"/>
      <c r="X761" s="228"/>
      <c r="Y761" s="228"/>
      <c r="Z761" s="228"/>
      <c r="AA761" s="228"/>
    </row>
    <row r="762" ht="12.75" customHeight="1">
      <c r="A762" s="228"/>
      <c r="B762" s="228"/>
      <c r="C762" s="228"/>
      <c r="D762" s="228"/>
      <c r="E762" s="228"/>
      <c r="F762" s="228"/>
      <c r="G762" s="228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  <c r="V762" s="228"/>
      <c r="W762" s="228"/>
      <c r="X762" s="228"/>
      <c r="Y762" s="228"/>
      <c r="Z762" s="228"/>
      <c r="AA762" s="228"/>
    </row>
    <row r="763" ht="12.75" customHeight="1">
      <c r="A763" s="228"/>
      <c r="B763" s="228"/>
      <c r="C763" s="228"/>
      <c r="D763" s="228"/>
      <c r="E763" s="228"/>
      <c r="F763" s="228"/>
      <c r="G763" s="228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  <c r="V763" s="228"/>
      <c r="W763" s="228"/>
      <c r="X763" s="228"/>
      <c r="Y763" s="228"/>
      <c r="Z763" s="228"/>
      <c r="AA763" s="228"/>
    </row>
    <row r="764" ht="12.75" customHeight="1">
      <c r="A764" s="228"/>
      <c r="B764" s="228"/>
      <c r="C764" s="228"/>
      <c r="D764" s="228"/>
      <c r="E764" s="228"/>
      <c r="F764" s="228"/>
      <c r="G764" s="228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  <c r="V764" s="228"/>
      <c r="W764" s="228"/>
      <c r="X764" s="228"/>
      <c r="Y764" s="228"/>
      <c r="Z764" s="228"/>
      <c r="AA764" s="228"/>
    </row>
    <row r="765" ht="12.75" customHeight="1">
      <c r="A765" s="228"/>
      <c r="B765" s="228"/>
      <c r="C765" s="228"/>
      <c r="D765" s="228"/>
      <c r="E765" s="228"/>
      <c r="F765" s="228"/>
      <c r="G765" s="228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  <c r="V765" s="228"/>
      <c r="W765" s="228"/>
      <c r="X765" s="228"/>
      <c r="Y765" s="228"/>
      <c r="Z765" s="228"/>
      <c r="AA765" s="228"/>
    </row>
    <row r="766" ht="12.75" customHeight="1">
      <c r="A766" s="228"/>
      <c r="B766" s="228"/>
      <c r="C766" s="228"/>
      <c r="D766" s="228"/>
      <c r="E766" s="228"/>
      <c r="F766" s="228"/>
      <c r="G766" s="228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  <c r="V766" s="228"/>
      <c r="W766" s="228"/>
      <c r="X766" s="228"/>
      <c r="Y766" s="228"/>
      <c r="Z766" s="228"/>
      <c r="AA766" s="228"/>
    </row>
    <row r="767" ht="12.75" customHeight="1">
      <c r="A767" s="228"/>
      <c r="B767" s="228"/>
      <c r="C767" s="228"/>
      <c r="D767" s="228"/>
      <c r="E767" s="228"/>
      <c r="F767" s="228"/>
      <c r="G767" s="228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  <c r="V767" s="228"/>
      <c r="W767" s="228"/>
      <c r="X767" s="228"/>
      <c r="Y767" s="228"/>
      <c r="Z767" s="228"/>
      <c r="AA767" s="228"/>
    </row>
    <row r="768" ht="12.75" customHeight="1">
      <c r="A768" s="228"/>
      <c r="B768" s="228"/>
      <c r="C768" s="228"/>
      <c r="D768" s="228"/>
      <c r="E768" s="228"/>
      <c r="F768" s="228"/>
      <c r="G768" s="228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  <c r="V768" s="228"/>
      <c r="W768" s="228"/>
      <c r="X768" s="228"/>
      <c r="Y768" s="228"/>
      <c r="Z768" s="228"/>
      <c r="AA768" s="228"/>
    </row>
    <row r="769" ht="12.75" customHeight="1">
      <c r="A769" s="228"/>
      <c r="B769" s="228"/>
      <c r="C769" s="228"/>
      <c r="D769" s="228"/>
      <c r="E769" s="228"/>
      <c r="F769" s="228"/>
      <c r="G769" s="228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  <c r="V769" s="228"/>
      <c r="W769" s="228"/>
      <c r="X769" s="228"/>
      <c r="Y769" s="228"/>
      <c r="Z769" s="228"/>
      <c r="AA769" s="228"/>
    </row>
    <row r="770" ht="12.75" customHeight="1">
      <c r="A770" s="228"/>
      <c r="B770" s="228"/>
      <c r="C770" s="228"/>
      <c r="D770" s="228"/>
      <c r="E770" s="228"/>
      <c r="F770" s="228"/>
      <c r="G770" s="228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  <c r="V770" s="228"/>
      <c r="W770" s="228"/>
      <c r="X770" s="228"/>
      <c r="Y770" s="228"/>
      <c r="Z770" s="228"/>
      <c r="AA770" s="228"/>
    </row>
    <row r="771" ht="12.75" customHeight="1">
      <c r="A771" s="228"/>
      <c r="B771" s="228"/>
      <c r="C771" s="228"/>
      <c r="D771" s="228"/>
      <c r="E771" s="228"/>
      <c r="F771" s="228"/>
      <c r="G771" s="228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  <c r="V771" s="228"/>
      <c r="W771" s="228"/>
      <c r="X771" s="228"/>
      <c r="Y771" s="228"/>
      <c r="Z771" s="228"/>
      <c r="AA771" s="228"/>
    </row>
    <row r="772" ht="12.75" customHeight="1">
      <c r="A772" s="228"/>
      <c r="B772" s="228"/>
      <c r="C772" s="228"/>
      <c r="D772" s="228"/>
      <c r="E772" s="228"/>
      <c r="F772" s="228"/>
      <c r="G772" s="228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  <c r="V772" s="228"/>
      <c r="W772" s="228"/>
      <c r="X772" s="228"/>
      <c r="Y772" s="228"/>
      <c r="Z772" s="228"/>
      <c r="AA772" s="228"/>
    </row>
    <row r="773" ht="12.75" customHeight="1">
      <c r="A773" s="228"/>
      <c r="B773" s="228"/>
      <c r="C773" s="228"/>
      <c r="D773" s="228"/>
      <c r="E773" s="228"/>
      <c r="F773" s="228"/>
      <c r="G773" s="228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  <c r="V773" s="228"/>
      <c r="W773" s="228"/>
      <c r="X773" s="228"/>
      <c r="Y773" s="228"/>
      <c r="Z773" s="228"/>
      <c r="AA773" s="228"/>
    </row>
    <row r="774" ht="12.75" customHeight="1">
      <c r="A774" s="228"/>
      <c r="B774" s="228"/>
      <c r="C774" s="228"/>
      <c r="D774" s="228"/>
      <c r="E774" s="228"/>
      <c r="F774" s="228"/>
      <c r="G774" s="228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  <c r="V774" s="228"/>
      <c r="W774" s="228"/>
      <c r="X774" s="228"/>
      <c r="Y774" s="228"/>
      <c r="Z774" s="228"/>
      <c r="AA774" s="228"/>
    </row>
    <row r="775" ht="12.75" customHeight="1">
      <c r="A775" s="228"/>
      <c r="B775" s="228"/>
      <c r="C775" s="228"/>
      <c r="D775" s="228"/>
      <c r="E775" s="228"/>
      <c r="F775" s="228"/>
      <c r="G775" s="228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  <c r="V775" s="228"/>
      <c r="W775" s="228"/>
      <c r="X775" s="228"/>
      <c r="Y775" s="228"/>
      <c r="Z775" s="228"/>
      <c r="AA775" s="228"/>
    </row>
    <row r="776" ht="12.75" customHeight="1">
      <c r="A776" s="228"/>
      <c r="B776" s="228"/>
      <c r="C776" s="228"/>
      <c r="D776" s="228"/>
      <c r="E776" s="228"/>
      <c r="F776" s="228"/>
      <c r="G776" s="228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  <c r="V776" s="228"/>
      <c r="W776" s="228"/>
      <c r="X776" s="228"/>
      <c r="Y776" s="228"/>
      <c r="Z776" s="228"/>
      <c r="AA776" s="228"/>
    </row>
    <row r="777" ht="12.75" customHeight="1">
      <c r="A777" s="228"/>
      <c r="B777" s="228"/>
      <c r="C777" s="228"/>
      <c r="D777" s="228"/>
      <c r="E777" s="228"/>
      <c r="F777" s="228"/>
      <c r="G777" s="228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  <c r="V777" s="228"/>
      <c r="W777" s="228"/>
      <c r="X777" s="228"/>
      <c r="Y777" s="228"/>
      <c r="Z777" s="228"/>
      <c r="AA777" s="228"/>
    </row>
    <row r="778" ht="12.75" customHeight="1">
      <c r="A778" s="228"/>
      <c r="B778" s="228"/>
      <c r="C778" s="228"/>
      <c r="D778" s="228"/>
      <c r="E778" s="228"/>
      <c r="F778" s="228"/>
      <c r="G778" s="228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  <c r="V778" s="228"/>
      <c r="W778" s="228"/>
      <c r="X778" s="228"/>
      <c r="Y778" s="228"/>
      <c r="Z778" s="228"/>
      <c r="AA778" s="228"/>
    </row>
    <row r="779" ht="12.75" customHeight="1">
      <c r="A779" s="228"/>
      <c r="B779" s="228"/>
      <c r="C779" s="228"/>
      <c r="D779" s="228"/>
      <c r="E779" s="228"/>
      <c r="F779" s="228"/>
      <c r="G779" s="228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  <c r="V779" s="228"/>
      <c r="W779" s="228"/>
      <c r="X779" s="228"/>
      <c r="Y779" s="228"/>
      <c r="Z779" s="228"/>
      <c r="AA779" s="228"/>
    </row>
    <row r="780" ht="12.75" customHeight="1">
      <c r="A780" s="228"/>
      <c r="B780" s="228"/>
      <c r="C780" s="228"/>
      <c r="D780" s="228"/>
      <c r="E780" s="228"/>
      <c r="F780" s="228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  <c r="V780" s="228"/>
      <c r="W780" s="228"/>
      <c r="X780" s="228"/>
      <c r="Y780" s="228"/>
      <c r="Z780" s="228"/>
      <c r="AA780" s="228"/>
    </row>
    <row r="781" ht="12.75" customHeight="1">
      <c r="A781" s="228"/>
      <c r="B781" s="228"/>
      <c r="C781" s="228"/>
      <c r="D781" s="228"/>
      <c r="E781" s="228"/>
      <c r="F781" s="228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  <c r="V781" s="228"/>
      <c r="W781" s="228"/>
      <c r="X781" s="228"/>
      <c r="Y781" s="228"/>
      <c r="Z781" s="228"/>
      <c r="AA781" s="228"/>
    </row>
    <row r="782" ht="12.75" customHeight="1">
      <c r="A782" s="228"/>
      <c r="B782" s="228"/>
      <c r="C782" s="228"/>
      <c r="D782" s="228"/>
      <c r="E782" s="228"/>
      <c r="F782" s="228"/>
      <c r="G782" s="228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  <c r="V782" s="228"/>
      <c r="W782" s="228"/>
      <c r="X782" s="228"/>
      <c r="Y782" s="228"/>
      <c r="Z782" s="228"/>
      <c r="AA782" s="228"/>
    </row>
    <row r="783" ht="12.75" customHeight="1">
      <c r="A783" s="228"/>
      <c r="B783" s="228"/>
      <c r="C783" s="228"/>
      <c r="D783" s="228"/>
      <c r="E783" s="228"/>
      <c r="F783" s="228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  <c r="V783" s="228"/>
      <c r="W783" s="228"/>
      <c r="X783" s="228"/>
      <c r="Y783" s="228"/>
      <c r="Z783" s="228"/>
      <c r="AA783" s="228"/>
    </row>
    <row r="784" ht="12.75" customHeight="1">
      <c r="A784" s="228"/>
      <c r="B784" s="228"/>
      <c r="C784" s="228"/>
      <c r="D784" s="228"/>
      <c r="E784" s="228"/>
      <c r="F784" s="228"/>
      <c r="G784" s="228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  <c r="V784" s="228"/>
      <c r="W784" s="228"/>
      <c r="X784" s="228"/>
      <c r="Y784" s="228"/>
      <c r="Z784" s="228"/>
      <c r="AA784" s="228"/>
    </row>
    <row r="785" ht="12.75" customHeight="1">
      <c r="A785" s="228"/>
      <c r="B785" s="228"/>
      <c r="C785" s="228"/>
      <c r="D785" s="228"/>
      <c r="E785" s="228"/>
      <c r="F785" s="228"/>
      <c r="G785" s="228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  <c r="V785" s="228"/>
      <c r="W785" s="228"/>
      <c r="X785" s="228"/>
      <c r="Y785" s="228"/>
      <c r="Z785" s="228"/>
      <c r="AA785" s="228"/>
    </row>
    <row r="786" ht="12.75" customHeight="1">
      <c r="A786" s="228"/>
      <c r="B786" s="228"/>
      <c r="C786" s="228"/>
      <c r="D786" s="228"/>
      <c r="E786" s="228"/>
      <c r="F786" s="228"/>
      <c r="G786" s="228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  <c r="V786" s="228"/>
      <c r="W786" s="228"/>
      <c r="X786" s="228"/>
      <c r="Y786" s="228"/>
      <c r="Z786" s="228"/>
      <c r="AA786" s="228"/>
    </row>
    <row r="787" ht="12.75" customHeight="1">
      <c r="A787" s="228"/>
      <c r="B787" s="228"/>
      <c r="C787" s="228"/>
      <c r="D787" s="228"/>
      <c r="E787" s="228"/>
      <c r="F787" s="228"/>
      <c r="G787" s="228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  <c r="V787" s="228"/>
      <c r="W787" s="228"/>
      <c r="X787" s="228"/>
      <c r="Y787" s="228"/>
      <c r="Z787" s="228"/>
      <c r="AA787" s="228"/>
    </row>
    <row r="788" ht="12.75" customHeight="1">
      <c r="A788" s="228"/>
      <c r="B788" s="228"/>
      <c r="C788" s="228"/>
      <c r="D788" s="228"/>
      <c r="E788" s="228"/>
      <c r="F788" s="228"/>
      <c r="G788" s="228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  <c r="V788" s="228"/>
      <c r="W788" s="228"/>
      <c r="X788" s="228"/>
      <c r="Y788" s="228"/>
      <c r="Z788" s="228"/>
      <c r="AA788" s="228"/>
    </row>
    <row r="789" ht="12.75" customHeight="1">
      <c r="A789" s="228"/>
      <c r="B789" s="228"/>
      <c r="C789" s="228"/>
      <c r="D789" s="228"/>
      <c r="E789" s="228"/>
      <c r="F789" s="228"/>
      <c r="G789" s="228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  <c r="V789" s="228"/>
      <c r="W789" s="228"/>
      <c r="X789" s="228"/>
      <c r="Y789" s="228"/>
      <c r="Z789" s="228"/>
      <c r="AA789" s="228"/>
    </row>
    <row r="790" ht="12.75" customHeight="1">
      <c r="A790" s="228"/>
      <c r="B790" s="228"/>
      <c r="C790" s="228"/>
      <c r="D790" s="228"/>
      <c r="E790" s="228"/>
      <c r="F790" s="228"/>
      <c r="G790" s="228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  <c r="V790" s="228"/>
      <c r="W790" s="228"/>
      <c r="X790" s="228"/>
      <c r="Y790" s="228"/>
      <c r="Z790" s="228"/>
      <c r="AA790" s="228"/>
    </row>
    <row r="791" ht="12.75" customHeight="1">
      <c r="A791" s="228"/>
      <c r="B791" s="228"/>
      <c r="C791" s="228"/>
      <c r="D791" s="228"/>
      <c r="E791" s="228"/>
      <c r="F791" s="228"/>
      <c r="G791" s="228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  <c r="V791" s="228"/>
      <c r="W791" s="228"/>
      <c r="X791" s="228"/>
      <c r="Y791" s="228"/>
      <c r="Z791" s="228"/>
      <c r="AA791" s="228"/>
    </row>
    <row r="792" ht="12.75" customHeight="1">
      <c r="A792" s="228"/>
      <c r="B792" s="228"/>
      <c r="C792" s="228"/>
      <c r="D792" s="228"/>
      <c r="E792" s="228"/>
      <c r="F792" s="228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  <c r="V792" s="228"/>
      <c r="W792" s="228"/>
      <c r="X792" s="228"/>
      <c r="Y792" s="228"/>
      <c r="Z792" s="228"/>
      <c r="AA792" s="228"/>
    </row>
    <row r="793" ht="12.75" customHeight="1">
      <c r="A793" s="228"/>
      <c r="B793" s="228"/>
      <c r="C793" s="228"/>
      <c r="D793" s="228"/>
      <c r="E793" s="228"/>
      <c r="F793" s="228"/>
      <c r="G793" s="228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  <c r="V793" s="228"/>
      <c r="W793" s="228"/>
      <c r="X793" s="228"/>
      <c r="Y793" s="228"/>
      <c r="Z793" s="228"/>
      <c r="AA793" s="228"/>
    </row>
    <row r="794" ht="12.75" customHeight="1">
      <c r="A794" s="228"/>
      <c r="B794" s="228"/>
      <c r="C794" s="228"/>
      <c r="D794" s="228"/>
      <c r="E794" s="228"/>
      <c r="F794" s="228"/>
      <c r="G794" s="228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  <c r="V794" s="228"/>
      <c r="W794" s="228"/>
      <c r="X794" s="228"/>
      <c r="Y794" s="228"/>
      <c r="Z794" s="228"/>
      <c r="AA794" s="228"/>
    </row>
    <row r="795" ht="12.75" customHeight="1">
      <c r="A795" s="228"/>
      <c r="B795" s="228"/>
      <c r="C795" s="228"/>
      <c r="D795" s="228"/>
      <c r="E795" s="228"/>
      <c r="F795" s="228"/>
      <c r="G795" s="228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  <c r="V795" s="228"/>
      <c r="W795" s="228"/>
      <c r="X795" s="228"/>
      <c r="Y795" s="228"/>
      <c r="Z795" s="228"/>
      <c r="AA795" s="228"/>
    </row>
    <row r="796" ht="12.75" customHeight="1">
      <c r="A796" s="228"/>
      <c r="B796" s="228"/>
      <c r="C796" s="228"/>
      <c r="D796" s="228"/>
      <c r="E796" s="228"/>
      <c r="F796" s="228"/>
      <c r="G796" s="228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  <c r="V796" s="228"/>
      <c r="W796" s="228"/>
      <c r="X796" s="228"/>
      <c r="Y796" s="228"/>
      <c r="Z796" s="228"/>
      <c r="AA796" s="228"/>
    </row>
    <row r="797" ht="12.75" customHeight="1">
      <c r="A797" s="228"/>
      <c r="B797" s="228"/>
      <c r="C797" s="228"/>
      <c r="D797" s="228"/>
      <c r="E797" s="228"/>
      <c r="F797" s="228"/>
      <c r="G797" s="228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  <c r="V797" s="228"/>
      <c r="W797" s="228"/>
      <c r="X797" s="228"/>
      <c r="Y797" s="228"/>
      <c r="Z797" s="228"/>
      <c r="AA797" s="228"/>
    </row>
    <row r="798" ht="12.75" customHeight="1">
      <c r="A798" s="228"/>
      <c r="B798" s="228"/>
      <c r="C798" s="228"/>
      <c r="D798" s="228"/>
      <c r="E798" s="228"/>
      <c r="F798" s="228"/>
      <c r="G798" s="228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  <c r="V798" s="228"/>
      <c r="W798" s="228"/>
      <c r="X798" s="228"/>
      <c r="Y798" s="228"/>
      <c r="Z798" s="228"/>
      <c r="AA798" s="228"/>
    </row>
    <row r="799" ht="12.75" customHeight="1">
      <c r="A799" s="228"/>
      <c r="B799" s="228"/>
      <c r="C799" s="228"/>
      <c r="D799" s="228"/>
      <c r="E799" s="228"/>
      <c r="F799" s="228"/>
      <c r="G799" s="228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  <c r="V799" s="228"/>
      <c r="W799" s="228"/>
      <c r="X799" s="228"/>
      <c r="Y799" s="228"/>
      <c r="Z799" s="228"/>
      <c r="AA799" s="228"/>
    </row>
    <row r="800" ht="12.75" customHeight="1">
      <c r="A800" s="228"/>
      <c r="B800" s="228"/>
      <c r="C800" s="228"/>
      <c r="D800" s="228"/>
      <c r="E800" s="228"/>
      <c r="F800" s="228"/>
      <c r="G800" s="228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  <c r="V800" s="228"/>
      <c r="W800" s="228"/>
      <c r="X800" s="228"/>
      <c r="Y800" s="228"/>
      <c r="Z800" s="228"/>
      <c r="AA800" s="228"/>
    </row>
    <row r="801" ht="12.75" customHeight="1">
      <c r="A801" s="228"/>
      <c r="B801" s="228"/>
      <c r="C801" s="228"/>
      <c r="D801" s="228"/>
      <c r="E801" s="228"/>
      <c r="F801" s="228"/>
      <c r="G801" s="228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  <c r="V801" s="228"/>
      <c r="W801" s="228"/>
      <c r="X801" s="228"/>
      <c r="Y801" s="228"/>
      <c r="Z801" s="228"/>
      <c r="AA801" s="228"/>
    </row>
    <row r="802" ht="12.75" customHeight="1">
      <c r="A802" s="228"/>
      <c r="B802" s="228"/>
      <c r="C802" s="228"/>
      <c r="D802" s="228"/>
      <c r="E802" s="228"/>
      <c r="F802" s="228"/>
      <c r="G802" s="228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  <c r="V802" s="228"/>
      <c r="W802" s="228"/>
      <c r="X802" s="228"/>
      <c r="Y802" s="228"/>
      <c r="Z802" s="228"/>
      <c r="AA802" s="228"/>
    </row>
    <row r="803" ht="12.75" customHeight="1">
      <c r="A803" s="228"/>
      <c r="B803" s="228"/>
      <c r="C803" s="228"/>
      <c r="D803" s="228"/>
      <c r="E803" s="228"/>
      <c r="F803" s="228"/>
      <c r="G803" s="228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  <c r="V803" s="228"/>
      <c r="W803" s="228"/>
      <c r="X803" s="228"/>
      <c r="Y803" s="228"/>
      <c r="Z803" s="228"/>
      <c r="AA803" s="228"/>
    </row>
    <row r="804" ht="12.75" customHeight="1">
      <c r="A804" s="228"/>
      <c r="B804" s="228"/>
      <c r="C804" s="228"/>
      <c r="D804" s="228"/>
      <c r="E804" s="228"/>
      <c r="F804" s="228"/>
      <c r="G804" s="228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  <c r="V804" s="228"/>
      <c r="W804" s="228"/>
      <c r="X804" s="228"/>
      <c r="Y804" s="228"/>
      <c r="Z804" s="228"/>
      <c r="AA804" s="228"/>
    </row>
    <row r="805" ht="12.75" customHeight="1">
      <c r="A805" s="228"/>
      <c r="B805" s="228"/>
      <c r="C805" s="228"/>
      <c r="D805" s="228"/>
      <c r="E805" s="228"/>
      <c r="F805" s="228"/>
      <c r="G805" s="228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  <c r="V805" s="228"/>
      <c r="W805" s="228"/>
      <c r="X805" s="228"/>
      <c r="Y805" s="228"/>
      <c r="Z805" s="228"/>
      <c r="AA805" s="228"/>
    </row>
    <row r="806" ht="12.75" customHeight="1">
      <c r="A806" s="228"/>
      <c r="B806" s="228"/>
      <c r="C806" s="228"/>
      <c r="D806" s="228"/>
      <c r="E806" s="228"/>
      <c r="F806" s="228"/>
      <c r="G806" s="228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  <c r="V806" s="228"/>
      <c r="W806" s="228"/>
      <c r="X806" s="228"/>
      <c r="Y806" s="228"/>
      <c r="Z806" s="228"/>
      <c r="AA806" s="228"/>
    </row>
    <row r="807" ht="12.75" customHeight="1">
      <c r="A807" s="228"/>
      <c r="B807" s="228"/>
      <c r="C807" s="228"/>
      <c r="D807" s="228"/>
      <c r="E807" s="228"/>
      <c r="F807" s="228"/>
      <c r="G807" s="228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  <c r="V807" s="228"/>
      <c r="W807" s="228"/>
      <c r="X807" s="228"/>
      <c r="Y807" s="228"/>
      <c r="Z807" s="228"/>
      <c r="AA807" s="228"/>
    </row>
    <row r="808" ht="12.75" customHeight="1">
      <c r="A808" s="228"/>
      <c r="B808" s="228"/>
      <c r="C808" s="228"/>
      <c r="D808" s="228"/>
      <c r="E808" s="228"/>
      <c r="F808" s="228"/>
      <c r="G808" s="228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  <c r="V808" s="228"/>
      <c r="W808" s="228"/>
      <c r="X808" s="228"/>
      <c r="Y808" s="228"/>
      <c r="Z808" s="228"/>
      <c r="AA808" s="228"/>
    </row>
    <row r="809" ht="12.75" customHeight="1">
      <c r="A809" s="228"/>
      <c r="B809" s="228"/>
      <c r="C809" s="228"/>
      <c r="D809" s="228"/>
      <c r="E809" s="228"/>
      <c r="F809" s="228"/>
      <c r="G809" s="228"/>
      <c r="H809" s="228"/>
      <c r="I809" s="228"/>
      <c r="J809" s="228"/>
      <c r="K809" s="228"/>
      <c r="L809" s="228"/>
      <c r="M809" s="228"/>
      <c r="N809" s="228"/>
      <c r="O809" s="228"/>
      <c r="X809" s="228"/>
      <c r="Y809" s="228"/>
      <c r="Z809" s="228"/>
      <c r="AA809" s="228"/>
    </row>
    <row r="810" ht="12.75" customHeight="1">
      <c r="A810" s="228"/>
      <c r="B810" s="228"/>
      <c r="C810" s="228"/>
      <c r="D810" s="228"/>
      <c r="E810" s="228"/>
      <c r="F810" s="228"/>
      <c r="G810" s="228"/>
      <c r="H810" s="228"/>
      <c r="I810" s="228"/>
      <c r="J810" s="228"/>
      <c r="K810" s="228"/>
      <c r="L810" s="228"/>
      <c r="M810" s="228"/>
      <c r="N810" s="228"/>
      <c r="O810" s="228"/>
      <c r="X810" s="228"/>
      <c r="Y810" s="228"/>
      <c r="Z810" s="228"/>
      <c r="AA810" s="228"/>
    </row>
    <row r="811" ht="12.75" customHeight="1">
      <c r="A811" s="228"/>
      <c r="B811" s="228"/>
      <c r="C811" s="228"/>
      <c r="D811" s="228"/>
      <c r="E811" s="228"/>
      <c r="F811" s="228"/>
      <c r="G811" s="228"/>
      <c r="H811" s="228"/>
      <c r="I811" s="228"/>
      <c r="J811" s="228"/>
      <c r="K811" s="228"/>
      <c r="L811" s="228"/>
      <c r="M811" s="228"/>
      <c r="N811" s="228"/>
      <c r="O811" s="228"/>
      <c r="X811" s="228"/>
      <c r="Y811" s="228"/>
      <c r="Z811" s="228"/>
      <c r="AA811" s="228"/>
    </row>
    <row r="812" ht="12.75" customHeight="1">
      <c r="A812" s="228"/>
      <c r="B812" s="228"/>
      <c r="C812" s="228"/>
      <c r="D812" s="228"/>
      <c r="E812" s="228"/>
      <c r="F812" s="228"/>
      <c r="G812" s="228"/>
      <c r="H812" s="228"/>
      <c r="I812" s="228"/>
      <c r="J812" s="228"/>
      <c r="K812" s="228"/>
      <c r="L812" s="228"/>
      <c r="M812" s="228"/>
      <c r="N812" s="228"/>
      <c r="O812" s="228"/>
      <c r="X812" s="228"/>
      <c r="Y812" s="228"/>
      <c r="Z812" s="228"/>
      <c r="AA812" s="228"/>
    </row>
    <row r="813" ht="12.75" customHeight="1">
      <c r="A813" s="228"/>
      <c r="B813" s="228"/>
      <c r="C813" s="228"/>
      <c r="D813" s="228"/>
      <c r="E813" s="228"/>
      <c r="F813" s="228"/>
      <c r="G813" s="228"/>
      <c r="H813" s="228"/>
      <c r="I813" s="228"/>
      <c r="J813" s="228"/>
      <c r="K813" s="228"/>
      <c r="L813" s="228"/>
      <c r="M813" s="228"/>
      <c r="N813" s="228"/>
      <c r="O813" s="228"/>
      <c r="X813" s="228"/>
      <c r="Y813" s="228"/>
      <c r="Z813" s="228"/>
      <c r="AA813" s="228"/>
    </row>
    <row r="814" ht="12.75" customHeight="1">
      <c r="A814" s="228"/>
      <c r="B814" s="228"/>
      <c r="C814" s="228"/>
      <c r="D814" s="228"/>
      <c r="E814" s="228"/>
      <c r="F814" s="228"/>
      <c r="G814" s="228"/>
      <c r="H814" s="228"/>
      <c r="I814" s="228"/>
      <c r="J814" s="228"/>
      <c r="K814" s="228"/>
      <c r="L814" s="228"/>
      <c r="M814" s="228"/>
      <c r="N814" s="228"/>
      <c r="O814" s="228"/>
      <c r="X814" s="228"/>
      <c r="Y814" s="228"/>
      <c r="Z814" s="228"/>
      <c r="AA814" s="228"/>
    </row>
    <row r="815" ht="12.75" customHeight="1">
      <c r="A815" s="228"/>
      <c r="B815" s="228"/>
      <c r="C815" s="228"/>
      <c r="D815" s="228"/>
      <c r="E815" s="228"/>
      <c r="F815" s="228"/>
      <c r="G815" s="228"/>
      <c r="H815" s="228"/>
      <c r="I815" s="228"/>
      <c r="J815" s="228"/>
      <c r="K815" s="228"/>
      <c r="L815" s="228"/>
      <c r="M815" s="228"/>
      <c r="N815" s="228"/>
      <c r="O815" s="228"/>
      <c r="X815" s="228"/>
      <c r="Y815" s="228"/>
      <c r="Z815" s="228"/>
      <c r="AA815" s="228"/>
    </row>
    <row r="816" ht="12.75" customHeight="1">
      <c r="A816" s="228"/>
      <c r="B816" s="228"/>
      <c r="C816" s="228"/>
      <c r="D816" s="228"/>
      <c r="E816" s="228"/>
      <c r="F816" s="228"/>
      <c r="G816" s="228"/>
      <c r="H816" s="228"/>
      <c r="I816" s="228"/>
      <c r="J816" s="228"/>
      <c r="K816" s="228"/>
      <c r="L816" s="228"/>
      <c r="M816" s="228"/>
      <c r="N816" s="228"/>
      <c r="O816" s="228"/>
      <c r="X816" s="228"/>
      <c r="Y816" s="228"/>
      <c r="Z816" s="228"/>
      <c r="AA816" s="228"/>
    </row>
    <row r="817" ht="12.75" customHeight="1">
      <c r="A817" s="228"/>
      <c r="B817" s="228"/>
      <c r="C817" s="228"/>
      <c r="D817" s="228"/>
      <c r="E817" s="228"/>
      <c r="F817" s="228"/>
      <c r="G817" s="228"/>
      <c r="H817" s="228"/>
      <c r="I817" s="228"/>
      <c r="J817" s="228"/>
      <c r="K817" s="228"/>
      <c r="L817" s="228"/>
      <c r="M817" s="228"/>
      <c r="N817" s="228"/>
      <c r="O817" s="228"/>
      <c r="X817" s="228"/>
      <c r="Y817" s="228"/>
      <c r="Z817" s="228"/>
      <c r="AA817" s="228"/>
    </row>
    <row r="818" ht="12.75" customHeight="1">
      <c r="A818" s="228"/>
      <c r="B818" s="228"/>
      <c r="C818" s="228"/>
      <c r="D818" s="228"/>
      <c r="E818" s="228"/>
      <c r="F818" s="228"/>
      <c r="G818" s="228"/>
      <c r="H818" s="228"/>
      <c r="I818" s="228"/>
      <c r="J818" s="228"/>
      <c r="K818" s="228"/>
      <c r="L818" s="228"/>
      <c r="M818" s="228"/>
      <c r="N818" s="228"/>
      <c r="O818" s="228"/>
      <c r="X818" s="228"/>
      <c r="Y818" s="228"/>
      <c r="Z818" s="228"/>
      <c r="AA818" s="228"/>
    </row>
    <row r="819" ht="12.75" customHeight="1">
      <c r="A819" s="228"/>
      <c r="B819" s="228"/>
      <c r="C819" s="228"/>
      <c r="D819" s="228"/>
      <c r="E819" s="228"/>
      <c r="F819" s="228"/>
      <c r="G819" s="228"/>
      <c r="H819" s="228"/>
      <c r="I819" s="228"/>
      <c r="J819" s="228"/>
      <c r="K819" s="228"/>
      <c r="L819" s="228"/>
      <c r="M819" s="228"/>
      <c r="N819" s="228"/>
      <c r="O819" s="228"/>
      <c r="X819" s="228"/>
      <c r="Y819" s="228"/>
      <c r="Z819" s="228"/>
      <c r="AA819" s="228"/>
    </row>
    <row r="820" ht="12.75" customHeight="1">
      <c r="A820" s="228"/>
      <c r="B820" s="228"/>
      <c r="C820" s="228"/>
      <c r="D820" s="228"/>
      <c r="E820" s="228"/>
      <c r="F820" s="228"/>
      <c r="G820" s="228"/>
      <c r="H820" s="228"/>
      <c r="I820" s="228"/>
      <c r="J820" s="228"/>
      <c r="K820" s="228"/>
      <c r="L820" s="228"/>
      <c r="M820" s="228"/>
      <c r="N820" s="228"/>
      <c r="O820" s="228"/>
      <c r="X820" s="228"/>
      <c r="Y820" s="228"/>
      <c r="Z820" s="228"/>
      <c r="AA820" s="228"/>
    </row>
    <row r="821" ht="12.75" customHeight="1">
      <c r="A821" s="228"/>
      <c r="B821" s="228"/>
      <c r="C821" s="228"/>
      <c r="D821" s="228"/>
      <c r="E821" s="228"/>
      <c r="F821" s="228"/>
      <c r="G821" s="228"/>
      <c r="H821" s="228"/>
      <c r="I821" s="228"/>
      <c r="J821" s="228"/>
      <c r="K821" s="228"/>
      <c r="L821" s="228"/>
      <c r="M821" s="228"/>
      <c r="N821" s="228"/>
      <c r="O821" s="228"/>
      <c r="X821" s="228"/>
      <c r="Y821" s="228"/>
      <c r="Z821" s="228"/>
      <c r="AA821" s="228"/>
    </row>
    <row r="822" ht="12.75" customHeight="1">
      <c r="A822" s="228"/>
      <c r="B822" s="228"/>
      <c r="C822" s="228"/>
      <c r="D822" s="228"/>
      <c r="E822" s="228"/>
      <c r="F822" s="228"/>
      <c r="G822" s="228"/>
      <c r="H822" s="228"/>
      <c r="I822" s="228"/>
      <c r="J822" s="228"/>
      <c r="K822" s="228"/>
      <c r="L822" s="228"/>
      <c r="M822" s="228"/>
      <c r="N822" s="228"/>
      <c r="O822" s="228"/>
      <c r="X822" s="228"/>
      <c r="Y822" s="228"/>
      <c r="Z822" s="228"/>
      <c r="AA822" s="228"/>
    </row>
    <row r="823" ht="12.75" customHeight="1">
      <c r="A823" s="228"/>
      <c r="B823" s="228"/>
      <c r="C823" s="228"/>
      <c r="D823" s="228"/>
      <c r="E823" s="228"/>
      <c r="F823" s="228"/>
      <c r="G823" s="228"/>
      <c r="H823" s="228"/>
      <c r="I823" s="228"/>
      <c r="J823" s="228"/>
      <c r="K823" s="228"/>
      <c r="L823" s="228"/>
      <c r="M823" s="228"/>
      <c r="N823" s="228"/>
      <c r="O823" s="228"/>
      <c r="X823" s="228"/>
      <c r="Y823" s="228"/>
      <c r="Z823" s="228"/>
      <c r="AA823" s="228"/>
    </row>
    <row r="824" ht="12.75" customHeight="1">
      <c r="A824" s="228"/>
      <c r="B824" s="228"/>
      <c r="C824" s="228"/>
      <c r="D824" s="228"/>
      <c r="E824" s="228"/>
      <c r="F824" s="228"/>
      <c r="G824" s="228"/>
      <c r="H824" s="228"/>
      <c r="I824" s="228"/>
      <c r="J824" s="228"/>
      <c r="K824" s="228"/>
      <c r="L824" s="228"/>
      <c r="M824" s="228"/>
      <c r="N824" s="228"/>
      <c r="O824" s="228"/>
      <c r="X824" s="228"/>
      <c r="Y824" s="228"/>
      <c r="Z824" s="228"/>
      <c r="AA824" s="228"/>
    </row>
    <row r="825" ht="12.75" customHeight="1">
      <c r="A825" s="228"/>
      <c r="B825" s="228"/>
      <c r="C825" s="228"/>
      <c r="D825" s="228"/>
      <c r="E825" s="228"/>
      <c r="F825" s="228"/>
      <c r="G825" s="228"/>
      <c r="H825" s="228"/>
      <c r="I825" s="228"/>
      <c r="J825" s="228"/>
      <c r="K825" s="228"/>
      <c r="L825" s="228"/>
      <c r="M825" s="228"/>
      <c r="N825" s="228"/>
      <c r="O825" s="228"/>
      <c r="X825" s="228"/>
      <c r="Y825" s="228"/>
      <c r="Z825" s="228"/>
      <c r="AA825" s="228"/>
    </row>
    <row r="826" ht="12.75" customHeight="1">
      <c r="A826" s="228"/>
      <c r="B826" s="228"/>
      <c r="C826" s="228"/>
      <c r="D826" s="228"/>
      <c r="E826" s="228"/>
      <c r="F826" s="228"/>
      <c r="G826" s="228"/>
      <c r="H826" s="228"/>
      <c r="I826" s="228"/>
      <c r="J826" s="228"/>
      <c r="K826" s="228"/>
      <c r="L826" s="228"/>
      <c r="M826" s="228"/>
      <c r="N826" s="228"/>
      <c r="O826" s="228"/>
      <c r="X826" s="228"/>
      <c r="Y826" s="228"/>
      <c r="Z826" s="228"/>
      <c r="AA826" s="228"/>
    </row>
    <row r="827" ht="12.75" customHeight="1">
      <c r="A827" s="228"/>
      <c r="B827" s="228"/>
      <c r="C827" s="228"/>
      <c r="D827" s="228"/>
      <c r="E827" s="228"/>
      <c r="F827" s="228"/>
      <c r="G827" s="228"/>
      <c r="H827" s="228"/>
      <c r="I827" s="228"/>
      <c r="J827" s="228"/>
      <c r="K827" s="228"/>
      <c r="L827" s="228"/>
      <c r="M827" s="228"/>
      <c r="N827" s="228"/>
      <c r="O827" s="228"/>
      <c r="X827" s="228"/>
      <c r="Y827" s="228"/>
      <c r="Z827" s="228"/>
      <c r="AA827" s="228"/>
    </row>
    <row r="828" ht="12.75" customHeight="1">
      <c r="A828" s="228"/>
      <c r="B828" s="228"/>
      <c r="C828" s="228"/>
      <c r="D828" s="228"/>
      <c r="E828" s="228"/>
      <c r="F828" s="228"/>
      <c r="G828" s="228"/>
      <c r="H828" s="228"/>
      <c r="I828" s="228"/>
      <c r="J828" s="228"/>
      <c r="K828" s="228"/>
      <c r="L828" s="228"/>
      <c r="M828" s="228"/>
      <c r="N828" s="228"/>
      <c r="O828" s="228"/>
      <c r="X828" s="228"/>
      <c r="Y828" s="228"/>
      <c r="Z828" s="228"/>
      <c r="AA828" s="228"/>
    </row>
    <row r="829" ht="12.75" customHeight="1">
      <c r="A829" s="228"/>
      <c r="B829" s="228"/>
      <c r="C829" s="228"/>
      <c r="D829" s="228"/>
      <c r="E829" s="228"/>
      <c r="F829" s="228"/>
      <c r="G829" s="228"/>
      <c r="H829" s="228"/>
      <c r="I829" s="228"/>
      <c r="J829" s="228"/>
      <c r="K829" s="228"/>
      <c r="L829" s="228"/>
      <c r="M829" s="228"/>
      <c r="N829" s="228"/>
      <c r="O829" s="228"/>
      <c r="X829" s="228"/>
      <c r="Y829" s="228"/>
      <c r="Z829" s="228"/>
      <c r="AA829" s="228"/>
    </row>
    <row r="830" ht="12.75" customHeight="1">
      <c r="A830" s="228"/>
      <c r="B830" s="228"/>
      <c r="C830" s="228"/>
      <c r="D830" s="228"/>
      <c r="E830" s="228"/>
      <c r="F830" s="228"/>
      <c r="G830" s="228"/>
      <c r="H830" s="228"/>
      <c r="I830" s="228"/>
      <c r="J830" s="228"/>
      <c r="K830" s="228"/>
      <c r="L830" s="228"/>
      <c r="M830" s="228"/>
      <c r="N830" s="228"/>
      <c r="O830" s="228"/>
      <c r="X830" s="228"/>
      <c r="Y830" s="228"/>
      <c r="Z830" s="228"/>
      <c r="AA830" s="228"/>
    </row>
    <row r="831" ht="12.75" customHeight="1">
      <c r="A831" s="228"/>
      <c r="B831" s="228"/>
      <c r="C831" s="228"/>
      <c r="D831" s="228"/>
      <c r="E831" s="228"/>
      <c r="F831" s="228"/>
      <c r="G831" s="228"/>
      <c r="H831" s="228"/>
      <c r="I831" s="228"/>
      <c r="J831" s="228"/>
      <c r="K831" s="228"/>
      <c r="L831" s="228"/>
      <c r="M831" s="228"/>
      <c r="N831" s="228"/>
      <c r="O831" s="228"/>
      <c r="X831" s="228"/>
      <c r="Y831" s="228"/>
      <c r="Z831" s="228"/>
      <c r="AA831" s="228"/>
    </row>
    <row r="832" ht="12.75" customHeight="1">
      <c r="A832" s="228"/>
      <c r="B832" s="228"/>
      <c r="C832" s="228"/>
      <c r="D832" s="228"/>
      <c r="E832" s="228"/>
      <c r="F832" s="228"/>
      <c r="G832" s="228"/>
      <c r="H832" s="228"/>
      <c r="I832" s="228"/>
      <c r="J832" s="228"/>
      <c r="K832" s="228"/>
      <c r="L832" s="228"/>
      <c r="M832" s="228"/>
      <c r="N832" s="228"/>
      <c r="O832" s="228"/>
      <c r="X832" s="228"/>
      <c r="Y832" s="228"/>
      <c r="Z832" s="228"/>
      <c r="AA832" s="228"/>
    </row>
    <row r="833" ht="12.75" customHeight="1">
      <c r="A833" s="228"/>
      <c r="B833" s="228"/>
      <c r="C833" s="228"/>
      <c r="D833" s="228"/>
      <c r="E833" s="228"/>
      <c r="F833" s="228"/>
      <c r="G833" s="228"/>
      <c r="H833" s="228"/>
      <c r="I833" s="228"/>
      <c r="J833" s="228"/>
      <c r="K833" s="228"/>
      <c r="L833" s="228"/>
      <c r="M833" s="228"/>
      <c r="N833" s="228"/>
      <c r="O833" s="228"/>
      <c r="X833" s="228"/>
      <c r="Y833" s="228"/>
      <c r="Z833" s="228"/>
      <c r="AA833" s="228"/>
    </row>
    <row r="834" ht="12.75" customHeight="1">
      <c r="A834" s="228"/>
      <c r="B834" s="228"/>
      <c r="C834" s="228"/>
      <c r="D834" s="228"/>
      <c r="E834" s="228"/>
      <c r="F834" s="228"/>
      <c r="G834" s="228"/>
      <c r="H834" s="228"/>
      <c r="I834" s="228"/>
      <c r="J834" s="228"/>
      <c r="K834" s="228"/>
      <c r="L834" s="228"/>
      <c r="M834" s="228"/>
      <c r="N834" s="228"/>
      <c r="O834" s="228"/>
      <c r="X834" s="228"/>
      <c r="Y834" s="228"/>
      <c r="Z834" s="228"/>
      <c r="AA834" s="228"/>
    </row>
    <row r="835" ht="12.75" customHeight="1">
      <c r="A835" s="228"/>
      <c r="B835" s="228"/>
      <c r="C835" s="228"/>
      <c r="D835" s="228"/>
      <c r="E835" s="228"/>
      <c r="F835" s="228"/>
      <c r="G835" s="228"/>
      <c r="H835" s="228"/>
      <c r="I835" s="228"/>
      <c r="J835" s="228"/>
      <c r="K835" s="228"/>
      <c r="L835" s="228"/>
      <c r="M835" s="228"/>
      <c r="N835" s="228"/>
      <c r="O835" s="228"/>
      <c r="X835" s="228"/>
      <c r="Y835" s="228"/>
      <c r="Z835" s="228"/>
      <c r="AA835" s="228"/>
    </row>
    <row r="836" ht="12.75" customHeight="1">
      <c r="A836" s="228"/>
      <c r="B836" s="228"/>
      <c r="C836" s="228"/>
      <c r="D836" s="228"/>
      <c r="E836" s="228"/>
      <c r="F836" s="228"/>
      <c r="G836" s="228"/>
      <c r="H836" s="228"/>
      <c r="I836" s="228"/>
      <c r="J836" s="228"/>
      <c r="K836" s="228"/>
      <c r="L836" s="228"/>
      <c r="M836" s="228"/>
      <c r="N836" s="228"/>
      <c r="O836" s="228"/>
      <c r="X836" s="228"/>
      <c r="Y836" s="228"/>
      <c r="Z836" s="228"/>
      <c r="AA836" s="228"/>
    </row>
    <row r="837" ht="12.75" customHeight="1">
      <c r="A837" s="228"/>
      <c r="B837" s="228"/>
      <c r="C837" s="228"/>
      <c r="D837" s="228"/>
      <c r="E837" s="228"/>
      <c r="F837" s="228"/>
      <c r="G837" s="228"/>
      <c r="H837" s="228"/>
      <c r="I837" s="228"/>
      <c r="J837" s="228"/>
      <c r="K837" s="228"/>
      <c r="L837" s="228"/>
      <c r="M837" s="228"/>
      <c r="N837" s="228"/>
      <c r="O837" s="228"/>
      <c r="X837" s="228"/>
      <c r="Y837" s="228"/>
      <c r="Z837" s="228"/>
      <c r="AA837" s="228"/>
    </row>
    <row r="838" ht="12.75" customHeight="1">
      <c r="A838" s="228"/>
      <c r="B838" s="228"/>
      <c r="C838" s="228"/>
      <c r="D838" s="228"/>
      <c r="E838" s="228"/>
      <c r="F838" s="228"/>
      <c r="G838" s="228"/>
      <c r="H838" s="228"/>
      <c r="I838" s="228"/>
      <c r="J838" s="228"/>
      <c r="K838" s="228"/>
      <c r="L838" s="228"/>
      <c r="M838" s="228"/>
      <c r="N838" s="228"/>
      <c r="O838" s="228"/>
      <c r="X838" s="228"/>
      <c r="Y838" s="228"/>
      <c r="Z838" s="228"/>
      <c r="AA838" s="228"/>
    </row>
    <row r="839" ht="12.75" customHeight="1">
      <c r="A839" s="228"/>
      <c r="B839" s="228"/>
      <c r="C839" s="228"/>
      <c r="D839" s="228"/>
      <c r="E839" s="228"/>
      <c r="F839" s="228"/>
      <c r="G839" s="228"/>
      <c r="H839" s="228"/>
      <c r="I839" s="228"/>
      <c r="J839" s="228"/>
      <c r="K839" s="228"/>
      <c r="L839" s="228"/>
      <c r="M839" s="228"/>
      <c r="N839" s="228"/>
      <c r="O839" s="228"/>
      <c r="X839" s="228"/>
      <c r="Y839" s="228"/>
      <c r="Z839" s="228"/>
      <c r="AA839" s="228"/>
    </row>
    <row r="840" ht="12.75" customHeight="1">
      <c r="A840" s="228"/>
      <c r="B840" s="228"/>
      <c r="C840" s="228"/>
      <c r="D840" s="228"/>
      <c r="E840" s="228"/>
      <c r="F840" s="228"/>
      <c r="G840" s="228"/>
      <c r="H840" s="228"/>
      <c r="I840" s="228"/>
      <c r="J840" s="228"/>
      <c r="K840" s="228"/>
      <c r="L840" s="228"/>
      <c r="M840" s="228"/>
      <c r="N840" s="228"/>
      <c r="O840" s="228"/>
      <c r="X840" s="228"/>
      <c r="Y840" s="228"/>
      <c r="Z840" s="228"/>
      <c r="AA840" s="228"/>
    </row>
    <row r="841" ht="12.75" customHeight="1">
      <c r="O841" s="228"/>
      <c r="X841" s="228"/>
      <c r="Y841" s="228"/>
      <c r="Z841" s="228"/>
      <c r="AA841" s="228"/>
    </row>
  </sheetData>
  <mergeCells count="19">
    <mergeCell ref="V1:V2"/>
    <mergeCell ref="W1:W2"/>
    <mergeCell ref="A1:N1"/>
    <mergeCell ref="P1:P2"/>
    <mergeCell ref="Q1:Q2"/>
    <mergeCell ref="R1:R2"/>
    <mergeCell ref="S1:S2"/>
    <mergeCell ref="T1:T2"/>
    <mergeCell ref="U1:U2"/>
    <mergeCell ref="A7:C7"/>
    <mergeCell ref="A8:C8"/>
    <mergeCell ref="A2:N2"/>
    <mergeCell ref="A3:N3"/>
    <mergeCell ref="A4:N4"/>
    <mergeCell ref="A6:C6"/>
    <mergeCell ref="D6:I8"/>
    <mergeCell ref="J6:N6"/>
    <mergeCell ref="J7:N7"/>
    <mergeCell ref="J8:N8"/>
  </mergeCells>
  <printOptions/>
  <pageMargins bottom="0.5511811023622047" footer="0.0" header="0.0" left="0.5511811023622047" right="0.2755905511811024" top="0.5905511811023623"/>
  <pageSetup fitToWidth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2020-01-03T03:48:12Z</dcterms:created>
  <dc:creator>Arie</dc:creator>
</cp:coreProperties>
</file>