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fc5fe577cf04cc18/Documents/Portfolio/Supply Chain Volume Calculator/"/>
    </mc:Choice>
  </mc:AlternateContent>
  <xr:revisionPtr revIDLastSave="69" documentId="8_{D75A442B-EE45-41C1-82C4-C89A34C78F4B}" xr6:coauthVersionLast="47" xr6:coauthVersionMax="47" xr10:uidLastSave="{3A65D986-F136-43D9-936C-BEC1F1D2296C}"/>
  <bookViews>
    <workbookView minimized="1" xWindow="10335" yWindow="450" windowWidth="10065" windowHeight="10350" xr2:uid="{7EF770EC-A095-44A3-BC0E-8D642987A0F4}"/>
  </bookViews>
  <sheets>
    <sheet name="Preface &amp; Instructions" sheetId="2" r:id="rId1"/>
    <sheet name="Volume Calculators" sheetId="1" r:id="rId2"/>
    <sheet name="Values" sheetId="5"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 i="1" l="1"/>
  <c r="G33" i="1"/>
  <c r="G32" i="1"/>
  <c r="G31" i="1"/>
  <c r="G29" i="1"/>
  <c r="G28" i="1"/>
  <c r="G23" i="1" s="1"/>
  <c r="F26" i="1" s="1"/>
  <c r="G26" i="1" s="1"/>
  <c r="G25" i="1" s="1"/>
  <c r="F24" i="1" s="1"/>
  <c r="G24" i="1" s="1"/>
  <c r="F23" i="1"/>
  <c r="F22" i="1"/>
  <c r="G22" i="1" s="1"/>
  <c r="F21" i="1"/>
  <c r="G21" i="1" s="1"/>
  <c r="G27" i="1" s="1"/>
  <c r="G13" i="1"/>
  <c r="G12" i="1"/>
  <c r="G11" i="1"/>
  <c r="G10" i="1"/>
  <c r="G8" i="1"/>
  <c r="F5" i="1"/>
  <c r="G5" i="1" s="1"/>
  <c r="F4" i="1"/>
  <c r="G4" i="1" s="1"/>
  <c r="F3" i="1"/>
  <c r="G3" i="1" s="1"/>
  <c r="F7" i="1" s="1"/>
  <c r="G7" i="1" s="1"/>
  <c r="F6" i="1" s="1"/>
  <c r="G6" i="1" s="1"/>
  <c r="G14" i="1" l="1"/>
  <c r="G35" i="1"/>
  <c r="F25" i="1"/>
  <c r="G30" i="1" s="1"/>
  <c r="G9" i="1"/>
  <c r="G37" i="1" l="1"/>
  <c r="G36" i="1"/>
  <c r="G38" i="1" s="1"/>
  <c r="G16" i="1"/>
  <c r="G15" i="1"/>
  <c r="G17" i="1" l="1"/>
</calcChain>
</file>

<file path=xl/sharedStrings.xml><?xml version="1.0" encoding="utf-8"?>
<sst xmlns="http://schemas.openxmlformats.org/spreadsheetml/2006/main" count="62" uniqueCount="35">
  <si>
    <t>Length</t>
  </si>
  <si>
    <t>Width</t>
  </si>
  <si>
    <t>Height</t>
  </si>
  <si>
    <t>Max</t>
  </si>
  <si>
    <t>Min</t>
  </si>
  <si>
    <t>Location Length</t>
  </si>
  <si>
    <t>Location Width</t>
  </si>
  <si>
    <t>Location Height</t>
  </si>
  <si>
    <t>Location Volume</t>
  </si>
  <si>
    <t>Pack Quantity</t>
  </si>
  <si>
    <t>Can Slot Sucessfully?</t>
  </si>
  <si>
    <t>Item/Pack Volume</t>
  </si>
  <si>
    <t>Total Item/Pack Volume</t>
  </si>
  <si>
    <t>Item/Pack Exceeds Length?</t>
  </si>
  <si>
    <t>Item/Pack Exceeds Width?</t>
  </si>
  <si>
    <t>Item/Pack Exceeds Height?</t>
  </si>
  <si>
    <t>Item/Pack Exceeds Dimensions?</t>
  </si>
  <si>
    <t>Item/Pack Volume Fit?</t>
  </si>
  <si>
    <t>Total Item/Pack Volume = 0?</t>
  </si>
  <si>
    <t>Developed by Jovon Rankins</t>
  </si>
  <si>
    <t>….......................................................................................................................................................................................................................................................................................................</t>
  </si>
  <si>
    <t>Max Before Pick Face Setup</t>
  </si>
  <si>
    <t>Pick Face Height</t>
  </si>
  <si>
    <t>Stack Height</t>
  </si>
  <si>
    <t>True Height Maximum</t>
  </si>
  <si>
    <t>None</t>
  </si>
  <si>
    <t>Yes</t>
  </si>
  <si>
    <t>No</t>
  </si>
  <si>
    <t>Enable Pick Face Height?</t>
  </si>
  <si>
    <r>
      <rPr>
        <b/>
        <sz val="11"/>
        <color theme="1"/>
        <rFont val="Calibri"/>
        <family val="2"/>
        <scheme val="minor"/>
      </rPr>
      <t xml:space="preserve">Version 0.7 Update: </t>
    </r>
    <r>
      <rPr>
        <sz val="11"/>
        <color theme="1"/>
        <rFont val="Calibri"/>
        <family val="2"/>
        <scheme val="minor"/>
      </rPr>
      <t>The Bulk Volume Calculators have been updated with Stack Height and Pick Face Height parameters. Small functional updates have also been added.</t>
    </r>
  </si>
  <si>
    <t>Basic Volume Calculator</t>
  </si>
  <si>
    <t>Supply Chain Volume Calculator (Demo) v.07</t>
  </si>
  <si>
    <r>
      <t xml:space="preserve">Welcome to the Supply Chain Volume Calculator. This tool is designed to calculate volume for units in a warehouse/supply chain enviroment. This can be used for verifying volume for items being stored in the warehouse. By running calculations and logical functions, the calculator will determine if an item's dimensions will fit inside of a location's dimensions. </t>
    </r>
    <r>
      <rPr>
        <u/>
        <sz val="11"/>
        <color theme="1"/>
        <rFont val="Calibri"/>
        <family val="2"/>
        <scheme val="minor"/>
      </rPr>
      <t>Insert the item's dimensions into the appropriate cells</t>
    </r>
    <r>
      <rPr>
        <sz val="11"/>
        <color theme="1"/>
        <rFont val="Calibri"/>
        <family val="2"/>
        <scheme val="minor"/>
      </rPr>
      <t>, and the calculator will perform the math and verify if the item will fit. Verify that the minimum and maximum values are divisible by the pack quantity.</t>
    </r>
  </si>
  <si>
    <t>Bulk Floor Volume Calculator</t>
  </si>
  <si>
    <t>This is a demo version, as the original version contained confidential information revelant to the company it was used for.  This version will only contain two calculators that highlights the tool's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</si>
</sst>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2"/>
      <name val="Calibri"/>
      <family val="2"/>
    </font>
    <font>
      <sz val="11"/>
      <color theme="2" tint="-0.249977111117893"/>
      <name val="Calibri"/>
      <family val="2"/>
      <scheme val="minor"/>
    </font>
  </fonts>
  <fills count="10">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2" tint="-0.749992370372631"/>
        <bgColor indexed="64"/>
      </patternFill>
    </fill>
    <fill>
      <patternFill patternType="solid">
        <fgColor theme="5" tint="0.79998168889431442"/>
        <bgColor indexed="64"/>
      </patternFill>
    </fill>
    <fill>
      <patternFill patternType="solid">
        <fgColor rgb="FFAEAAAA"/>
        <bgColor rgb="FF000000"/>
      </patternFill>
    </fill>
    <fill>
      <patternFill patternType="solid">
        <fgColor theme="4" tint="0.39997558519241921"/>
        <bgColor indexed="64"/>
      </patternFill>
    </fill>
    <fill>
      <patternFill patternType="solid">
        <fgColor theme="7"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5" fillId="0" borderId="0"/>
  </cellStyleXfs>
  <cellXfs count="29">
    <xf numFmtId="0" fontId="0" fillId="0" borderId="0" xfId="0"/>
    <xf numFmtId="0" fontId="0" fillId="3" borderId="1" xfId="0" applyFill="1" applyBorder="1"/>
    <xf numFmtId="0" fontId="0" fillId="3" borderId="1" xfId="0" applyFill="1" applyBorder="1" applyAlignment="1">
      <alignment horizontal="center"/>
    </xf>
    <xf numFmtId="0" fontId="1" fillId="4" borderId="1" xfId="0" applyFont="1" applyFill="1" applyBorder="1"/>
    <xf numFmtId="0" fontId="2" fillId="5" borderId="1" xfId="0" applyFont="1" applyFill="1" applyBorder="1"/>
    <xf numFmtId="0" fontId="1" fillId="2" borderId="1" xfId="0" applyFont="1" applyFill="1" applyBorder="1"/>
    <xf numFmtId="0" fontId="0" fillId="6" borderId="1" xfId="0" applyFill="1" applyBorder="1" applyAlignment="1">
      <alignment horizontal="right"/>
    </xf>
    <xf numFmtId="0" fontId="1" fillId="7" borderId="5" xfId="0" applyFont="1" applyFill="1" applyBorder="1"/>
    <xf numFmtId="0" fontId="1" fillId="7" borderId="6" xfId="0" applyFont="1" applyFill="1" applyBorder="1"/>
    <xf numFmtId="0" fontId="1" fillId="2" borderId="2" xfId="0" applyFont="1" applyFill="1" applyBorder="1" applyAlignment="1">
      <alignment horizontal="center"/>
    </xf>
    <xf numFmtId="0" fontId="1" fillId="2" borderId="4" xfId="0" applyFont="1" applyFill="1" applyBorder="1" applyAlignment="1">
      <alignment horizontal="center"/>
    </xf>
    <xf numFmtId="0" fontId="1" fillId="2" borderId="1" xfId="0" applyFont="1" applyFill="1" applyBorder="1" applyAlignment="1">
      <alignment horizontal="center"/>
    </xf>
    <xf numFmtId="0" fontId="0" fillId="8" borderId="0" xfId="0" applyFill="1"/>
    <xf numFmtId="0" fontId="0" fillId="9" borderId="0" xfId="0" applyFill="1"/>
    <xf numFmtId="0" fontId="2" fillId="5" borderId="1" xfId="0" applyFont="1" applyFill="1" applyBorder="1" applyAlignment="1">
      <alignment wrapText="1"/>
    </xf>
    <xf numFmtId="0" fontId="6" fillId="4" borderId="1" xfId="0" applyFont="1" applyFill="1" applyBorder="1"/>
    <xf numFmtId="0" fontId="0" fillId="3" borderId="1" xfId="0" applyFill="1" applyBorder="1" applyAlignment="1">
      <alignment horizontal="right"/>
    </xf>
    <xf numFmtId="0" fontId="0" fillId="8" borderId="0" xfId="0" applyFill="1" applyAlignment="1">
      <alignment vertical="top" wrapText="1"/>
    </xf>
    <xf numFmtId="0" fontId="0" fillId="8" borderId="0" xfId="0" applyFill="1" applyAlignment="1">
      <alignment horizontal="left" wrapText="1"/>
    </xf>
    <xf numFmtId="0" fontId="0" fillId="9" borderId="0" xfId="0" applyFill="1" applyAlignment="1">
      <alignment horizontal="center"/>
    </xf>
    <xf numFmtId="0" fontId="2" fillId="5" borderId="1" xfId="0" applyFont="1" applyFill="1" applyBorder="1" applyAlignment="1">
      <alignment horizontal="left"/>
    </xf>
    <xf numFmtId="0" fontId="2" fillId="5" borderId="2" xfId="0" applyFont="1" applyFill="1" applyBorder="1" applyAlignment="1">
      <alignment horizontal="left"/>
    </xf>
    <xf numFmtId="0" fontId="2" fillId="5" borderId="4" xfId="0" applyFont="1" applyFill="1" applyBorder="1" applyAlignment="1">
      <alignment horizontal="left"/>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5" borderId="4" xfId="0" applyFont="1" applyFill="1" applyBorder="1" applyAlignment="1">
      <alignment horizontal="center"/>
    </xf>
    <xf numFmtId="0" fontId="2" fillId="5" borderId="1" xfId="0" applyFont="1" applyFill="1" applyBorder="1" applyAlignment="1">
      <alignment horizontal="center"/>
    </xf>
    <xf numFmtId="0" fontId="0" fillId="0" borderId="1" xfId="0" applyBorder="1"/>
    <xf numFmtId="0" fontId="0" fillId="8" borderId="0" xfId="0" applyFill="1" applyAlignment="1">
      <alignment horizontal="left" vertical="center" wrapText="1"/>
    </xf>
  </cellXfs>
  <cellStyles count="2">
    <cellStyle name="Normal" xfId="0" builtinId="0"/>
    <cellStyle name="Normal 2" xfId="1" xr:uid="{8FEF40E7-AA05-4412-826A-F05D76B63187}"/>
  </cellStyles>
  <dxfs count="90">
    <dxf>
      <font>
        <color rgb="FF006100"/>
      </font>
      <fill>
        <patternFill>
          <bgColor rgb="FFC6EFCE"/>
        </patternFill>
      </fill>
    </dxf>
    <dxf>
      <font>
        <color rgb="FF9C0006"/>
      </font>
      <fill>
        <patternFill>
          <bgColor rgb="FFFFC7CE"/>
        </patternFill>
      </fill>
    </dxf>
    <dxf>
      <font>
        <color theme="4" tint="-0.499984740745262"/>
      </font>
      <fill>
        <patternFill>
          <bgColor theme="4" tint="0.59996337778862885"/>
        </patternFill>
      </fill>
    </dxf>
    <dxf>
      <font>
        <color theme="5" tint="-0.499984740745262"/>
      </font>
      <fill>
        <patternFill>
          <bgColor theme="5"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7" tint="0.79998168889431442"/>
        </patternFill>
      </fill>
    </dxf>
    <dxf>
      <font>
        <color theme="7" tint="0.79998168889431442"/>
      </font>
      <fill>
        <patternFill>
          <bgColor theme="7"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4" tint="-0.499984740745262"/>
      </font>
      <fill>
        <patternFill>
          <bgColor theme="4" tint="0.59996337778862885"/>
        </patternFill>
      </fill>
    </dxf>
    <dxf>
      <font>
        <color theme="5" tint="-0.499984740745262"/>
      </font>
      <fill>
        <patternFill>
          <bgColor theme="5"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7" tint="0.79998168889431442"/>
        </patternFill>
      </fill>
    </dxf>
    <dxf>
      <font>
        <color theme="7" tint="0.79998168889431442"/>
      </font>
      <fill>
        <patternFill>
          <bgColor theme="7"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theme="5" tint="-0.499984740745262"/>
      </font>
      <fill>
        <patternFill>
          <bgColor theme="5"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4" tint="-0.499984740745262"/>
      </font>
      <fill>
        <patternFill>
          <bgColor theme="4" tint="0.59996337778862885"/>
        </patternFill>
      </fill>
    </dxf>
    <dxf>
      <font>
        <color theme="5" tint="-0.499984740745262"/>
      </font>
      <fill>
        <patternFill>
          <bgColor theme="5"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7" tint="0.79998168889431442"/>
        </patternFill>
      </fill>
    </dxf>
    <dxf>
      <font>
        <color theme="7" tint="0.79998168889431442"/>
      </font>
      <fill>
        <patternFill>
          <bgColor theme="7" tint="0.7999816888943144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theme="5" tint="-0.499984740745262"/>
      </font>
      <fill>
        <patternFill>
          <bgColor theme="5"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theme="5" tint="-0.499984740745262"/>
      </font>
      <fill>
        <patternFill>
          <bgColor theme="5"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theme="5" tint="-0.499984740745262"/>
      </font>
      <fill>
        <patternFill>
          <bgColor theme="5" tint="0.59996337778862885"/>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theme="5" tint="-0.499984740745262"/>
      </font>
      <fill>
        <patternFill>
          <bgColor theme="5"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4" tint="-0.499984740745262"/>
      </font>
      <fill>
        <patternFill>
          <bgColor theme="4" tint="0.59996337778862885"/>
        </patternFill>
      </fill>
    </dxf>
    <dxf>
      <font>
        <color theme="5" tint="-0.499984740745262"/>
      </font>
      <fill>
        <patternFill>
          <bgColor theme="5"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7" tint="0.79998168889431442"/>
        </patternFill>
      </fill>
    </dxf>
    <dxf>
      <font>
        <color theme="7" tint="0.79998168889431442"/>
      </font>
      <fill>
        <patternFill>
          <bgColor theme="7" tint="0.7999816888943144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theme="5" tint="-0.499984740745262"/>
      </font>
      <fill>
        <patternFill>
          <bgColor theme="5"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theme="5" tint="-0.499984740745262"/>
      </font>
      <fill>
        <patternFill>
          <bgColor theme="5" tint="0.59996337778862885"/>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4" tint="-0.499984740745262"/>
      </font>
      <fill>
        <patternFill>
          <bgColor theme="4" tint="0.59996337778862885"/>
        </patternFill>
      </fill>
    </dxf>
    <dxf>
      <font>
        <color theme="5" tint="-0.499984740745262"/>
      </font>
      <fill>
        <patternFill>
          <bgColor theme="5" tint="0.59996337778862885"/>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CCCC"/>
      <color rgb="FFEBB9FD"/>
      <color rgb="FF660066"/>
      <color rgb="FFFF99FF"/>
      <color rgb="FF0C1D9C"/>
      <color rgb="FFA0C6FE"/>
      <color rgb="FF1914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3811-5D8F-4687-A8EB-51467FFDB21B}">
  <dimension ref="B1:H5"/>
  <sheetViews>
    <sheetView showGridLines="0" tabSelected="1" zoomScaleNormal="100" workbookViewId="0">
      <selection activeCell="B5" sqref="B5:H5"/>
    </sheetView>
  </sheetViews>
  <sheetFormatPr defaultColWidth="8.7109375" defaultRowHeight="15" x14ac:dyDescent="0.25"/>
  <cols>
    <col min="1" max="1" width="55.42578125" style="12" customWidth="1"/>
    <col min="2" max="10" width="8.7109375" style="12"/>
    <col min="11" max="11" width="8.7109375" style="12" customWidth="1"/>
    <col min="12" max="16384" width="8.7109375" style="12"/>
  </cols>
  <sheetData>
    <row r="1" spans="2:8" s="13" customFormat="1" x14ac:dyDescent="0.25">
      <c r="B1" s="19" t="s">
        <v>31</v>
      </c>
      <c r="C1" s="19"/>
      <c r="D1" s="19"/>
      <c r="E1" s="19"/>
      <c r="F1" s="19"/>
      <c r="G1" s="19"/>
      <c r="H1" s="19"/>
    </row>
    <row r="2" spans="2:8" s="13" customFormat="1" x14ac:dyDescent="0.25">
      <c r="B2" s="19" t="s">
        <v>19</v>
      </c>
      <c r="C2" s="19"/>
      <c r="D2" s="19"/>
      <c r="E2" s="19"/>
      <c r="F2" s="19"/>
      <c r="G2" s="19"/>
      <c r="H2" s="19"/>
    </row>
    <row r="3" spans="2:8" ht="102" customHeight="1" x14ac:dyDescent="0.25">
      <c r="B3" s="18" t="s">
        <v>32</v>
      </c>
      <c r="C3" s="18"/>
      <c r="D3" s="18"/>
      <c r="E3" s="18"/>
      <c r="F3" s="18"/>
      <c r="G3" s="18"/>
      <c r="H3" s="18"/>
    </row>
    <row r="4" spans="2:8" ht="66.75" customHeight="1" x14ac:dyDescent="0.25">
      <c r="B4" s="28" t="s">
        <v>34</v>
      </c>
      <c r="C4" s="28"/>
      <c r="D4" s="28"/>
      <c r="E4" s="28"/>
      <c r="F4" s="28"/>
      <c r="G4" s="28"/>
      <c r="H4" s="28"/>
    </row>
    <row r="5" spans="2:8" ht="58.5" customHeight="1" x14ac:dyDescent="0.25">
      <c r="B5" s="17" t="s">
        <v>29</v>
      </c>
      <c r="C5" s="17"/>
      <c r="D5" s="17"/>
      <c r="E5" s="17"/>
      <c r="F5" s="17"/>
      <c r="G5" s="17"/>
      <c r="H5" s="17"/>
    </row>
  </sheetData>
  <mergeCells count="5">
    <mergeCell ref="B5:H5"/>
    <mergeCell ref="B1:H1"/>
    <mergeCell ref="B3:H3"/>
    <mergeCell ref="B2:H2"/>
    <mergeCell ref="B4:H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6909D-D60B-4977-96C8-0CA6A96E3B1C}">
  <dimension ref="A1:P2179"/>
  <sheetViews>
    <sheetView zoomScaleNormal="100" workbookViewId="0">
      <selection activeCell="I3" sqref="I3"/>
    </sheetView>
  </sheetViews>
  <sheetFormatPr defaultColWidth="8.7109375" defaultRowHeight="15" outlineLevelRow="1" x14ac:dyDescent="0.25"/>
  <cols>
    <col min="1" max="1" width="8.7109375" style="3"/>
    <col min="2" max="2" width="21.28515625" style="3" customWidth="1"/>
    <col min="3" max="5" width="8.7109375" style="3"/>
    <col min="6" max="6" width="18.7109375" style="3" customWidth="1"/>
    <col min="7" max="9" width="8.7109375" style="3"/>
    <col min="10" max="10" width="21.28515625" style="3" customWidth="1"/>
    <col min="11" max="13" width="8.7109375" style="3"/>
    <col min="14" max="14" width="18.7109375" style="3" customWidth="1"/>
    <col min="15" max="16384" width="8.7109375" style="3"/>
  </cols>
  <sheetData>
    <row r="1" spans="1:8" x14ac:dyDescent="0.25">
      <c r="A1" s="5"/>
      <c r="B1" s="5"/>
      <c r="C1" s="5"/>
      <c r="D1" s="5"/>
      <c r="E1" s="5"/>
      <c r="F1" s="5"/>
      <c r="G1" s="5"/>
      <c r="H1" s="5"/>
    </row>
    <row r="2" spans="1:8" x14ac:dyDescent="0.25">
      <c r="A2" s="5"/>
      <c r="B2" s="1" t="s">
        <v>9</v>
      </c>
      <c r="C2" s="1">
        <v>0</v>
      </c>
      <c r="D2" s="5"/>
      <c r="E2" s="26" t="s">
        <v>30</v>
      </c>
      <c r="F2" s="26"/>
      <c r="G2" s="26"/>
      <c r="H2" s="5"/>
    </row>
    <row r="3" spans="1:8" x14ac:dyDescent="0.25">
      <c r="A3" s="5"/>
      <c r="B3" s="1" t="s">
        <v>0</v>
      </c>
      <c r="C3" s="1">
        <v>0</v>
      </c>
      <c r="D3" s="5"/>
      <c r="E3" s="4" t="s">
        <v>0</v>
      </c>
      <c r="F3" s="6" t="e">
        <f>IMDIV(C6,C3)</f>
        <v>#NUM!</v>
      </c>
      <c r="G3" s="1" t="e">
        <f>ROUNDDOWN(F3,0)</f>
        <v>#NUM!</v>
      </c>
      <c r="H3" s="5"/>
    </row>
    <row r="4" spans="1:8" x14ac:dyDescent="0.25">
      <c r="A4" s="5"/>
      <c r="B4" s="1" t="s">
        <v>1</v>
      </c>
      <c r="C4" s="1">
        <v>0</v>
      </c>
      <c r="D4" s="5"/>
      <c r="E4" s="4" t="s">
        <v>1</v>
      </c>
      <c r="F4" s="6" t="e">
        <f>IMDIV(C7,C4)</f>
        <v>#NUM!</v>
      </c>
      <c r="G4" s="1" t="e">
        <f>ROUNDDOWN(F4,0)</f>
        <v>#NUM!</v>
      </c>
      <c r="H4" s="5"/>
    </row>
    <row r="5" spans="1:8" x14ac:dyDescent="0.25">
      <c r="A5" s="5"/>
      <c r="B5" s="1" t="s">
        <v>2</v>
      </c>
      <c r="C5" s="1">
        <v>0</v>
      </c>
      <c r="D5" s="5"/>
      <c r="E5" s="4" t="s">
        <v>2</v>
      </c>
      <c r="F5" s="6" t="e">
        <f>IMDIV(C17,C5)</f>
        <v>#NUM!</v>
      </c>
      <c r="G5" s="1" t="e">
        <f>ROUNDDOWN(F5,0)</f>
        <v>#NUM!</v>
      </c>
      <c r="H5" s="5"/>
    </row>
    <row r="6" spans="1:8" x14ac:dyDescent="0.25">
      <c r="A6" s="5"/>
      <c r="B6" s="1" t="s">
        <v>5</v>
      </c>
      <c r="C6" s="1">
        <v>24</v>
      </c>
      <c r="D6" s="5"/>
      <c r="E6" s="4" t="s">
        <v>4</v>
      </c>
      <c r="F6" s="6" t="e">
        <f>IMDIV(G7,4)</f>
        <v>#NUM!</v>
      </c>
      <c r="G6" s="1" t="e">
        <f>ROUND(F6,0)</f>
        <v>#NUM!</v>
      </c>
      <c r="H6" s="5"/>
    </row>
    <row r="7" spans="1:8" x14ac:dyDescent="0.25">
      <c r="A7" s="5"/>
      <c r="B7" s="1" t="s">
        <v>6</v>
      </c>
      <c r="C7" s="1">
        <v>48</v>
      </c>
      <c r="D7" s="5"/>
      <c r="E7" s="4" t="s">
        <v>3</v>
      </c>
      <c r="F7" s="6" t="e">
        <f>PRODUCT(G3:G5)</f>
        <v>#NUM!</v>
      </c>
      <c r="G7" s="1" t="e">
        <f>PRODUCT(F7,C2)</f>
        <v>#NUM!</v>
      </c>
      <c r="H7" s="5"/>
    </row>
    <row r="8" spans="1:8" hidden="1" outlineLevel="1" x14ac:dyDescent="0.25">
      <c r="E8" s="21" t="s">
        <v>11</v>
      </c>
      <c r="F8" s="22"/>
      <c r="G8" s="1">
        <f>PRODUCT(C3:C5)</f>
        <v>0</v>
      </c>
    </row>
    <row r="9" spans="1:8" hidden="1" outlineLevel="1" x14ac:dyDescent="0.25">
      <c r="E9" s="21" t="s">
        <v>12</v>
      </c>
      <c r="F9" s="22"/>
      <c r="G9" s="1" t="e">
        <f>PRODUCT(G8,F7)</f>
        <v>#NUM!</v>
      </c>
    </row>
    <row r="10" spans="1:8" hidden="1" outlineLevel="1" x14ac:dyDescent="0.25">
      <c r="E10" s="21" t="s">
        <v>8</v>
      </c>
      <c r="F10" s="22"/>
      <c r="G10" s="1">
        <f>PRODUCT(C6:C17)</f>
        <v>20736</v>
      </c>
    </row>
    <row r="11" spans="1:8" hidden="1" outlineLevel="1" x14ac:dyDescent="0.25">
      <c r="E11" s="20" t="s">
        <v>13</v>
      </c>
      <c r="F11" s="20"/>
      <c r="G11" s="1" t="b">
        <f>IF(C3&lt;=C6,FALSE, TRUE)</f>
        <v>0</v>
      </c>
    </row>
    <row r="12" spans="1:8" hidden="1" outlineLevel="1" x14ac:dyDescent="0.25">
      <c r="E12" s="20" t="s">
        <v>14</v>
      </c>
      <c r="F12" s="20"/>
      <c r="G12" s="1" t="b">
        <f>IF(C4&lt;=C7,FALSE, TRUE)</f>
        <v>0</v>
      </c>
    </row>
    <row r="13" spans="1:8" hidden="1" outlineLevel="1" x14ac:dyDescent="0.25">
      <c r="E13" s="20" t="s">
        <v>15</v>
      </c>
      <c r="F13" s="20"/>
      <c r="G13" s="1" t="b">
        <f>IF(C5&lt;=C17,FALSE, TRUE)</f>
        <v>0</v>
      </c>
    </row>
    <row r="14" spans="1:8" hidden="1" outlineLevel="1" x14ac:dyDescent="0.25">
      <c r="E14" s="20" t="s">
        <v>16</v>
      </c>
      <c r="F14" s="20"/>
      <c r="G14" s="1" t="b">
        <f>IF(G11+G12+G13=0,FALSE, TRUE)</f>
        <v>0</v>
      </c>
    </row>
    <row r="15" spans="1:8" hidden="1" outlineLevel="1" x14ac:dyDescent="0.25">
      <c r="E15" s="20" t="s">
        <v>17</v>
      </c>
      <c r="F15" s="20"/>
      <c r="G15" s="1" t="e">
        <f>IF(G9&lt;=G10,TRUE, FALSE)</f>
        <v>#NUM!</v>
      </c>
    </row>
    <row r="16" spans="1:8" hidden="1" outlineLevel="1" x14ac:dyDescent="0.25">
      <c r="E16" s="20" t="s">
        <v>18</v>
      </c>
      <c r="F16" s="20"/>
      <c r="G16" s="1" t="e">
        <f>IF(G9=0,TRUE, FALSE)</f>
        <v>#NUM!</v>
      </c>
    </row>
    <row r="17" spans="1:8" collapsed="1" x14ac:dyDescent="0.25">
      <c r="A17" s="5"/>
      <c r="B17" s="1" t="s">
        <v>7</v>
      </c>
      <c r="C17" s="1">
        <v>18</v>
      </c>
      <c r="D17" s="5"/>
      <c r="E17" s="4" t="s">
        <v>10</v>
      </c>
      <c r="F17" s="4"/>
      <c r="G17" s="2" t="e">
        <f>IF((G11+G12+G13+G14+G15+G16&lt;=2),"YES","NO")</f>
        <v>#NUM!</v>
      </c>
      <c r="H17" s="5"/>
    </row>
    <row r="18" spans="1:8" x14ac:dyDescent="0.25">
      <c r="A18" s="5"/>
      <c r="B18" s="5"/>
      <c r="C18" s="5"/>
      <c r="D18" s="5"/>
      <c r="E18" s="23"/>
      <c r="F18" s="24"/>
      <c r="G18" s="25"/>
      <c r="H18" s="5"/>
    </row>
    <row r="19" spans="1:8" x14ac:dyDescent="0.25">
      <c r="A19" s="5"/>
      <c r="B19" s="5"/>
      <c r="C19" s="5"/>
      <c r="D19" s="5"/>
      <c r="E19" s="9"/>
      <c r="F19" s="11"/>
      <c r="G19" s="10"/>
      <c r="H19" s="5"/>
    </row>
    <row r="20" spans="1:8" x14ac:dyDescent="0.25">
      <c r="A20" s="5"/>
      <c r="B20" s="1" t="s">
        <v>9</v>
      </c>
      <c r="C20" s="1">
        <v>0</v>
      </c>
      <c r="D20" s="5"/>
      <c r="E20" s="26" t="s">
        <v>33</v>
      </c>
      <c r="F20" s="26"/>
      <c r="G20" s="26"/>
      <c r="H20" s="5"/>
    </row>
    <row r="21" spans="1:8" x14ac:dyDescent="0.25">
      <c r="A21" s="5"/>
      <c r="B21" s="1" t="s">
        <v>0</v>
      </c>
      <c r="C21" s="1">
        <v>0</v>
      </c>
      <c r="D21" s="5"/>
      <c r="E21" s="4" t="s">
        <v>0</v>
      </c>
      <c r="F21" s="6" t="e">
        <f>IMDIV(C24,C21)</f>
        <v>#NUM!</v>
      </c>
      <c r="G21" s="1" t="e">
        <f>ROUNDDOWN(F21,0)</f>
        <v>#NUM!</v>
      </c>
      <c r="H21" s="5"/>
    </row>
    <row r="22" spans="1:8" x14ac:dyDescent="0.25">
      <c r="A22" s="5"/>
      <c r="B22" s="1" t="s">
        <v>1</v>
      </c>
      <c r="C22" s="1">
        <v>0</v>
      </c>
      <c r="D22" s="5"/>
      <c r="E22" s="4" t="s">
        <v>1</v>
      </c>
      <c r="F22" s="6" t="e">
        <f>IMDIV(C25,C22)</f>
        <v>#NUM!</v>
      </c>
      <c r="G22" s="1" t="e">
        <f>ROUNDDOWN(F22,0)</f>
        <v>#NUM!</v>
      </c>
      <c r="H22" s="5"/>
    </row>
    <row r="23" spans="1:8" x14ac:dyDescent="0.25">
      <c r="A23" s="5"/>
      <c r="B23" s="1" t="s">
        <v>2</v>
      </c>
      <c r="C23" s="1">
        <v>0</v>
      </c>
      <c r="D23" s="5"/>
      <c r="E23" s="4" t="s">
        <v>2</v>
      </c>
      <c r="F23" s="6" t="e">
        <f>IMDIV(C26,C23)</f>
        <v>#NUM!</v>
      </c>
      <c r="G23" s="1" t="e">
        <f>VALUE(IF(C38&gt;G28,ROUNDDOWN(F23,0),IF(C38="None",ROUNDDOWN(F23,0),IF(C38=(ROUNDDOWN(F23,0)),ROUNDDOWN(F23,0),IMDIV(PRODUCT(C23,C38),C23)))))</f>
        <v>#NUM!</v>
      </c>
      <c r="H23" s="5"/>
    </row>
    <row r="24" spans="1:8" x14ac:dyDescent="0.25">
      <c r="A24" s="5"/>
      <c r="B24" s="1" t="s">
        <v>5</v>
      </c>
      <c r="C24" s="1">
        <v>96</v>
      </c>
      <c r="D24" s="5"/>
      <c r="E24" s="4" t="s">
        <v>4</v>
      </c>
      <c r="F24" s="6" t="e">
        <f>IMDIV(G25,4)</f>
        <v>#NUM!</v>
      </c>
      <c r="G24" s="1" t="e">
        <f>IF(F24&lt;1,0,ROUND(F24,0))</f>
        <v>#NUM!</v>
      </c>
      <c r="H24" s="5"/>
    </row>
    <row r="25" spans="1:8" x14ac:dyDescent="0.25">
      <c r="A25" s="5"/>
      <c r="B25" s="1" t="s">
        <v>6</v>
      </c>
      <c r="C25" s="1">
        <v>48</v>
      </c>
      <c r="D25" s="5"/>
      <c r="E25" s="4" t="s">
        <v>3</v>
      </c>
      <c r="F25" s="6" t="e">
        <f>PRODUCT(G21:G23)</f>
        <v>#NUM!</v>
      </c>
      <c r="G25" s="1" t="e">
        <f>IF(G26=G23,G27*C20,C20*(F25-((IF(C39="No",0,G23)*G22)-(G26*G22))))</f>
        <v>#NUM!</v>
      </c>
      <c r="H25" s="5"/>
    </row>
    <row r="26" spans="1:8" ht="45" x14ac:dyDescent="0.25">
      <c r="A26" s="5"/>
      <c r="B26" s="1" t="s">
        <v>7</v>
      </c>
      <c r="C26" s="1">
        <v>192</v>
      </c>
      <c r="D26" s="5"/>
      <c r="E26" s="14" t="s">
        <v>22</v>
      </c>
      <c r="F26" s="6" t="e">
        <f>G23*0.375</f>
        <v>#NUM!</v>
      </c>
      <c r="G26" s="27">
        <f>IF(C39="No",0,(ROUNDDOWN(IF(F26&lt;=1,1,F26),0)))</f>
        <v>0</v>
      </c>
      <c r="H26" s="5"/>
    </row>
    <row r="27" spans="1:8" ht="15" hidden="1" customHeight="1" outlineLevel="1" x14ac:dyDescent="0.25">
      <c r="B27" s="15"/>
      <c r="C27" s="15"/>
      <c r="D27" s="15"/>
      <c r="E27" s="21" t="s">
        <v>21</v>
      </c>
      <c r="F27" s="22"/>
      <c r="G27" s="1" t="e">
        <f>PRODUCT(G21:G23)</f>
        <v>#NUM!</v>
      </c>
      <c r="H27" s="8"/>
    </row>
    <row r="28" spans="1:8" ht="15" hidden="1" customHeight="1" outlineLevel="1" x14ac:dyDescent="0.25">
      <c r="A28" s="7"/>
      <c r="B28" s="15"/>
      <c r="C28" s="15"/>
      <c r="D28" s="15"/>
      <c r="E28" s="21" t="s">
        <v>24</v>
      </c>
      <c r="F28" s="22"/>
      <c r="G28" s="1" t="e">
        <f>ROUNDDOWN(IMDIV(C26,C23),0)</f>
        <v>#NUM!</v>
      </c>
      <c r="H28" s="8"/>
    </row>
    <row r="29" spans="1:8" ht="15" hidden="1" customHeight="1" outlineLevel="1" x14ac:dyDescent="0.25">
      <c r="A29" s="7"/>
      <c r="B29" s="15"/>
      <c r="C29" s="15"/>
      <c r="D29" s="15"/>
      <c r="E29" s="20" t="s">
        <v>11</v>
      </c>
      <c r="F29" s="20"/>
      <c r="G29" s="1">
        <f>PRODUCT(C21:C23)</f>
        <v>0</v>
      </c>
      <c r="H29" s="8"/>
    </row>
    <row r="30" spans="1:8" ht="15" hidden="1" customHeight="1" outlineLevel="1" x14ac:dyDescent="0.25">
      <c r="A30" s="7"/>
      <c r="B30" s="15"/>
      <c r="C30" s="15"/>
      <c r="D30" s="15"/>
      <c r="E30" s="20" t="s">
        <v>12</v>
      </c>
      <c r="F30" s="20"/>
      <c r="G30" s="1" t="e">
        <f>PRODUCT(G29,F25)</f>
        <v>#NUM!</v>
      </c>
      <c r="H30" s="8"/>
    </row>
    <row r="31" spans="1:8" ht="15" hidden="1" customHeight="1" outlineLevel="1" x14ac:dyDescent="0.25">
      <c r="A31" s="7"/>
      <c r="B31" s="15"/>
      <c r="C31" s="15"/>
      <c r="D31" s="15"/>
      <c r="E31" s="20" t="s">
        <v>8</v>
      </c>
      <c r="F31" s="20"/>
      <c r="G31" s="1">
        <f>PRODUCT(C24:C26)</f>
        <v>884736</v>
      </c>
      <c r="H31" s="8"/>
    </row>
    <row r="32" spans="1:8" ht="15" hidden="1" customHeight="1" outlineLevel="1" x14ac:dyDescent="0.25">
      <c r="A32" s="7"/>
      <c r="B32" s="15"/>
      <c r="C32" s="15"/>
      <c r="D32" s="15"/>
      <c r="E32" s="20" t="s">
        <v>13</v>
      </c>
      <c r="F32" s="20"/>
      <c r="G32" s="1" t="b">
        <f>IF(C21&lt;=C24,FALSE, TRUE)</f>
        <v>0</v>
      </c>
      <c r="H32" s="8"/>
    </row>
    <row r="33" spans="1:16" ht="15" hidden="1" customHeight="1" outlineLevel="1" x14ac:dyDescent="0.25">
      <c r="A33" s="7"/>
      <c r="B33" s="15"/>
      <c r="C33" s="15"/>
      <c r="D33" s="15"/>
      <c r="E33" s="20" t="s">
        <v>14</v>
      </c>
      <c r="F33" s="20"/>
      <c r="G33" s="1" t="b">
        <f>IF(C22&lt;=C25,FALSE, TRUE)</f>
        <v>0</v>
      </c>
      <c r="H33" s="8"/>
    </row>
    <row r="34" spans="1:16" ht="15" hidden="1" customHeight="1" outlineLevel="1" x14ac:dyDescent="0.25">
      <c r="A34" s="7"/>
      <c r="B34" s="15"/>
      <c r="C34" s="15"/>
      <c r="D34" s="15"/>
      <c r="E34" s="20" t="s">
        <v>15</v>
      </c>
      <c r="F34" s="20"/>
      <c r="G34" s="1" t="b">
        <f>IF(C23&lt;=C26,FALSE, TRUE)</f>
        <v>0</v>
      </c>
      <c r="H34" s="8"/>
    </row>
    <row r="35" spans="1:16" ht="15" hidden="1" customHeight="1" outlineLevel="1" x14ac:dyDescent="0.25">
      <c r="A35" s="7"/>
      <c r="B35" s="15"/>
      <c r="C35" s="15"/>
      <c r="D35" s="15"/>
      <c r="E35" s="20" t="s">
        <v>16</v>
      </c>
      <c r="F35" s="20"/>
      <c r="G35" s="1" t="b">
        <f>IF(G32+G33+G34=0,FALSE, TRUE)</f>
        <v>0</v>
      </c>
      <c r="H35" s="8"/>
    </row>
    <row r="36" spans="1:16" ht="15" hidden="1" customHeight="1" outlineLevel="1" x14ac:dyDescent="0.25">
      <c r="A36" s="7"/>
      <c r="B36" s="15"/>
      <c r="C36" s="15"/>
      <c r="D36" s="15"/>
      <c r="E36" s="20" t="s">
        <v>17</v>
      </c>
      <c r="F36" s="20"/>
      <c r="G36" s="1" t="e">
        <f>IF(G30&lt;=G31,TRUE,FALSE)</f>
        <v>#NUM!</v>
      </c>
      <c r="H36" s="8"/>
    </row>
    <row r="37" spans="1:16" ht="15" hidden="1" customHeight="1" outlineLevel="1" x14ac:dyDescent="0.25">
      <c r="A37" s="7"/>
      <c r="B37" s="15"/>
      <c r="C37" s="15"/>
      <c r="D37" s="15"/>
      <c r="E37" s="20" t="s">
        <v>18</v>
      </c>
      <c r="F37" s="20"/>
      <c r="G37" s="1" t="e">
        <f>IF(G30=0,TRUE, FALSE)</f>
        <v>#NUM!</v>
      </c>
      <c r="H37" s="8"/>
    </row>
    <row r="38" spans="1:16" collapsed="1" x14ac:dyDescent="0.25">
      <c r="A38" s="5"/>
      <c r="B38" s="1" t="s">
        <v>23</v>
      </c>
      <c r="C38" s="16" t="s">
        <v>25</v>
      </c>
      <c r="D38" s="5"/>
      <c r="E38" s="21" t="s">
        <v>10</v>
      </c>
      <c r="F38" s="22"/>
      <c r="G38" s="2" t="e">
        <f>IF((G32+G33+G34+G35+G36+G37&gt;=1),"YES","NO")</f>
        <v>#NUM!</v>
      </c>
      <c r="H38" s="5"/>
    </row>
    <row r="39" spans="1:16" x14ac:dyDescent="0.25">
      <c r="A39" s="5"/>
      <c r="B39" s="1" t="s">
        <v>28</v>
      </c>
      <c r="C39" s="16" t="s">
        <v>27</v>
      </c>
      <c r="D39" s="5"/>
      <c r="E39" s="26"/>
      <c r="F39" s="26"/>
      <c r="G39" s="26"/>
      <c r="H39" s="5"/>
    </row>
    <row r="40" spans="1:16" x14ac:dyDescent="0.25">
      <c r="A40" s="7"/>
      <c r="B40" s="7"/>
      <c r="C40" s="7"/>
      <c r="D40" s="7"/>
      <c r="E40" s="7"/>
      <c r="F40" s="7"/>
      <c r="G40" s="7"/>
      <c r="H40" s="7"/>
      <c r="I40" s="7"/>
      <c r="J40" s="7"/>
      <c r="K40" s="7"/>
      <c r="L40" s="7"/>
      <c r="M40" s="7"/>
      <c r="N40" s="7"/>
      <c r="O40" s="7"/>
      <c r="P40" s="7"/>
    </row>
    <row r="41" spans="1:16" x14ac:dyDescent="0.25">
      <c r="A41" s="7"/>
      <c r="B41" s="7"/>
      <c r="C41" s="7"/>
      <c r="D41" s="7"/>
      <c r="E41" s="7"/>
      <c r="F41" s="7"/>
      <c r="G41" s="7"/>
      <c r="H41" s="7"/>
      <c r="I41" s="7"/>
      <c r="J41" s="7"/>
      <c r="K41" s="7"/>
      <c r="L41" s="7"/>
      <c r="M41" s="7"/>
      <c r="N41" s="7"/>
      <c r="O41" s="7"/>
      <c r="P41" s="7"/>
    </row>
    <row r="42" spans="1:16" x14ac:dyDescent="0.25">
      <c r="A42" s="7"/>
      <c r="B42" s="7"/>
      <c r="C42" s="7"/>
      <c r="D42" s="7"/>
      <c r="E42" s="7"/>
      <c r="F42" s="7"/>
      <c r="G42" s="7"/>
      <c r="H42" s="7"/>
      <c r="I42" s="7"/>
      <c r="J42" s="7"/>
      <c r="K42" s="7"/>
      <c r="L42" s="7"/>
      <c r="M42" s="7"/>
      <c r="N42" s="7"/>
      <c r="O42" s="7"/>
      <c r="P42" s="7"/>
    </row>
    <row r="43" spans="1:16" x14ac:dyDescent="0.25">
      <c r="A43" s="7"/>
      <c r="B43" s="7"/>
      <c r="C43" s="7"/>
      <c r="D43" s="7"/>
      <c r="E43" s="7"/>
      <c r="F43" s="7"/>
      <c r="G43" s="7"/>
      <c r="H43" s="7"/>
      <c r="I43" s="7"/>
      <c r="J43" s="7"/>
      <c r="K43" s="7"/>
      <c r="L43" s="7"/>
      <c r="M43" s="7"/>
      <c r="N43" s="7"/>
      <c r="O43" s="7"/>
      <c r="P43" s="7"/>
    </row>
    <row r="44" spans="1:16" x14ac:dyDescent="0.25">
      <c r="A44" s="7"/>
      <c r="B44" s="7"/>
      <c r="C44" s="7"/>
      <c r="D44" s="7"/>
      <c r="E44" s="7"/>
      <c r="F44" s="7"/>
      <c r="G44" s="7"/>
      <c r="H44" s="7"/>
      <c r="I44" s="7"/>
      <c r="J44" s="7"/>
      <c r="K44" s="7"/>
      <c r="L44" s="7"/>
      <c r="M44" s="7"/>
      <c r="N44" s="7"/>
      <c r="O44" s="7"/>
      <c r="P44" s="7"/>
    </row>
    <row r="45" spans="1:16" x14ac:dyDescent="0.25">
      <c r="A45" s="7"/>
      <c r="B45" s="7"/>
      <c r="C45" s="7"/>
      <c r="D45" s="7"/>
      <c r="E45" s="7"/>
      <c r="F45" s="7"/>
      <c r="G45" s="7"/>
      <c r="H45" s="7"/>
      <c r="I45" s="7"/>
      <c r="J45" s="7"/>
      <c r="K45" s="7"/>
      <c r="L45" s="7"/>
      <c r="M45" s="7"/>
      <c r="N45" s="7"/>
      <c r="O45" s="7"/>
      <c r="P45" s="7"/>
    </row>
    <row r="46" spans="1:16" x14ac:dyDescent="0.25">
      <c r="A46" s="7"/>
      <c r="B46" s="7"/>
      <c r="C46" s="7"/>
      <c r="D46" s="7"/>
      <c r="E46" s="7"/>
      <c r="F46" s="7"/>
      <c r="G46" s="7"/>
      <c r="H46" s="7"/>
      <c r="I46" s="7"/>
      <c r="J46" s="7"/>
      <c r="K46" s="7"/>
      <c r="L46" s="7"/>
      <c r="M46" s="7"/>
      <c r="N46" s="7"/>
      <c r="O46" s="7"/>
      <c r="P46" s="7"/>
    </row>
    <row r="47" spans="1:16" x14ac:dyDescent="0.25">
      <c r="A47" s="7"/>
      <c r="B47" s="7"/>
      <c r="C47" s="7"/>
      <c r="D47" s="7"/>
      <c r="E47" s="7"/>
      <c r="F47" s="7"/>
      <c r="G47" s="7"/>
      <c r="H47" s="7"/>
      <c r="I47" s="7"/>
      <c r="J47" s="7"/>
      <c r="K47" s="7"/>
      <c r="L47" s="7"/>
      <c r="M47" s="7"/>
      <c r="N47" s="7"/>
      <c r="O47" s="7"/>
      <c r="P47" s="7"/>
    </row>
    <row r="48" spans="1:16" x14ac:dyDescent="0.25">
      <c r="A48" s="7"/>
      <c r="B48" s="7"/>
      <c r="C48" s="7"/>
      <c r="D48" s="7"/>
      <c r="E48" s="7"/>
      <c r="F48" s="7"/>
      <c r="G48" s="7"/>
      <c r="H48" s="7"/>
      <c r="I48" s="7"/>
      <c r="J48" s="7"/>
      <c r="K48" s="7"/>
      <c r="L48" s="7"/>
      <c r="M48" s="7"/>
      <c r="N48" s="7"/>
      <c r="O48" s="7"/>
      <c r="P48" s="7"/>
    </row>
    <row r="49" spans="1:16" x14ac:dyDescent="0.25">
      <c r="A49" s="7"/>
      <c r="B49" s="7"/>
      <c r="C49" s="7"/>
      <c r="D49" s="7"/>
      <c r="E49" s="7"/>
      <c r="F49" s="7"/>
      <c r="G49" s="7"/>
      <c r="H49" s="7"/>
      <c r="I49" s="7"/>
      <c r="J49" s="7"/>
      <c r="K49" s="7"/>
      <c r="L49" s="7"/>
      <c r="M49" s="7"/>
      <c r="N49" s="7"/>
      <c r="O49" s="7"/>
      <c r="P49" s="7"/>
    </row>
    <row r="50" spans="1:16" x14ac:dyDescent="0.25">
      <c r="A50" s="7"/>
      <c r="B50" s="7"/>
      <c r="C50" s="7"/>
      <c r="D50" s="7"/>
      <c r="E50" s="7"/>
      <c r="F50" s="7"/>
      <c r="G50" s="7"/>
      <c r="H50" s="7"/>
      <c r="I50" s="7"/>
      <c r="J50" s="7"/>
      <c r="K50" s="7"/>
      <c r="L50" s="7"/>
      <c r="M50" s="7"/>
      <c r="N50" s="7"/>
      <c r="O50" s="7"/>
      <c r="P50" s="7"/>
    </row>
    <row r="51" spans="1:16" x14ac:dyDescent="0.25">
      <c r="A51" s="7"/>
      <c r="B51" s="7"/>
      <c r="C51" s="7"/>
      <c r="D51" s="7"/>
      <c r="E51" s="7"/>
      <c r="F51" s="7"/>
      <c r="G51" s="7"/>
      <c r="H51" s="7"/>
      <c r="I51" s="7"/>
      <c r="J51" s="7"/>
      <c r="K51" s="7"/>
      <c r="L51" s="7"/>
      <c r="M51" s="7"/>
      <c r="N51" s="7"/>
      <c r="O51" s="7"/>
      <c r="P51" s="7"/>
    </row>
    <row r="52" spans="1:16" x14ac:dyDescent="0.25">
      <c r="A52" s="7"/>
      <c r="B52" s="7"/>
      <c r="C52" s="7"/>
      <c r="D52" s="7"/>
      <c r="E52" s="7"/>
      <c r="F52" s="7"/>
      <c r="G52" s="7"/>
      <c r="H52" s="7"/>
      <c r="I52" s="7"/>
      <c r="J52" s="7"/>
      <c r="K52" s="7"/>
      <c r="L52" s="7"/>
      <c r="M52" s="7"/>
      <c r="N52" s="7"/>
      <c r="O52" s="7"/>
      <c r="P52" s="7"/>
    </row>
    <row r="53" spans="1:16" x14ac:dyDescent="0.25">
      <c r="A53" s="7"/>
      <c r="B53" s="7"/>
      <c r="C53" s="7"/>
      <c r="D53" s="7"/>
      <c r="E53" s="7"/>
      <c r="F53" s="7"/>
      <c r="G53" s="7"/>
      <c r="H53" s="7"/>
      <c r="I53" s="7"/>
      <c r="J53" s="7"/>
      <c r="K53" s="7"/>
      <c r="L53" s="7"/>
      <c r="M53" s="7"/>
      <c r="N53" s="7"/>
      <c r="O53" s="7"/>
      <c r="P53" s="7"/>
    </row>
    <row r="54" spans="1:16" x14ac:dyDescent="0.25">
      <c r="A54" s="7"/>
      <c r="B54" s="7"/>
      <c r="C54" s="7"/>
      <c r="D54" s="7"/>
      <c r="E54" s="7"/>
      <c r="F54" s="7"/>
      <c r="G54" s="7"/>
      <c r="H54" s="7"/>
      <c r="I54" s="7"/>
      <c r="J54" s="7"/>
      <c r="K54" s="7"/>
      <c r="L54" s="7"/>
      <c r="M54" s="7"/>
      <c r="N54" s="7"/>
      <c r="O54" s="7"/>
      <c r="P54" s="7"/>
    </row>
    <row r="55" spans="1:16" x14ac:dyDescent="0.25">
      <c r="A55" s="7"/>
      <c r="B55" s="7"/>
      <c r="C55" s="7"/>
      <c r="D55" s="7"/>
      <c r="E55" s="7"/>
      <c r="F55" s="7"/>
      <c r="G55" s="7"/>
      <c r="H55" s="7"/>
      <c r="I55" s="7"/>
      <c r="J55" s="7"/>
      <c r="K55" s="7"/>
      <c r="L55" s="7"/>
      <c r="M55" s="7"/>
      <c r="N55" s="7"/>
      <c r="O55" s="7"/>
      <c r="P55" s="7"/>
    </row>
    <row r="56" spans="1:16" x14ac:dyDescent="0.25">
      <c r="A56" s="7"/>
      <c r="B56" s="7"/>
      <c r="C56" s="7"/>
      <c r="D56" s="7"/>
      <c r="E56" s="7"/>
      <c r="F56" s="7"/>
      <c r="G56" s="7"/>
      <c r="H56" s="7"/>
      <c r="I56" s="7"/>
      <c r="J56" s="7"/>
      <c r="K56" s="7"/>
      <c r="L56" s="7"/>
      <c r="M56" s="7"/>
      <c r="N56" s="7"/>
      <c r="O56" s="7"/>
      <c r="P56" s="7"/>
    </row>
    <row r="57" spans="1:16" x14ac:dyDescent="0.25">
      <c r="A57" s="7"/>
      <c r="B57" s="7"/>
      <c r="C57" s="7"/>
      <c r="D57" s="7"/>
      <c r="E57" s="7"/>
      <c r="F57" s="7"/>
      <c r="G57" s="7"/>
      <c r="H57" s="7"/>
      <c r="I57" s="7"/>
      <c r="J57" s="7"/>
      <c r="K57" s="7"/>
      <c r="L57" s="7"/>
      <c r="M57" s="7"/>
      <c r="N57" s="7"/>
      <c r="O57" s="7"/>
      <c r="P57" s="7"/>
    </row>
    <row r="58" spans="1:16" x14ac:dyDescent="0.25">
      <c r="A58" s="7"/>
      <c r="B58" s="7"/>
      <c r="C58" s="7"/>
      <c r="D58" s="7"/>
      <c r="E58" s="7"/>
      <c r="F58" s="7"/>
      <c r="G58" s="7"/>
      <c r="H58" s="7"/>
      <c r="I58" s="7"/>
      <c r="J58" s="7"/>
      <c r="K58" s="7"/>
      <c r="L58" s="7"/>
      <c r="M58" s="7"/>
      <c r="N58" s="7"/>
      <c r="O58" s="7"/>
      <c r="P58" s="7"/>
    </row>
    <row r="59" spans="1:16" x14ac:dyDescent="0.25">
      <c r="A59" s="7"/>
      <c r="B59" s="7"/>
      <c r="C59" s="7"/>
      <c r="D59" s="7"/>
      <c r="E59" s="7"/>
      <c r="F59" s="7"/>
      <c r="G59" s="7"/>
      <c r="H59" s="7"/>
      <c r="I59" s="7"/>
      <c r="J59" s="7"/>
      <c r="K59" s="7"/>
      <c r="L59" s="7"/>
      <c r="M59" s="7"/>
      <c r="N59" s="7"/>
      <c r="O59" s="7"/>
      <c r="P59" s="7"/>
    </row>
    <row r="60" spans="1:16" x14ac:dyDescent="0.25">
      <c r="A60" s="7"/>
      <c r="B60" s="7"/>
      <c r="C60" s="7"/>
      <c r="D60" s="7"/>
      <c r="E60" s="7"/>
      <c r="F60" s="7"/>
      <c r="G60" s="7"/>
      <c r="H60" s="7"/>
      <c r="I60" s="7"/>
      <c r="J60" s="7"/>
      <c r="K60" s="7"/>
      <c r="L60" s="7"/>
      <c r="M60" s="7"/>
      <c r="N60" s="7"/>
      <c r="O60" s="7"/>
      <c r="P60" s="7"/>
    </row>
    <row r="61" spans="1:16" x14ac:dyDescent="0.25">
      <c r="A61" s="7"/>
      <c r="B61" s="7"/>
      <c r="C61" s="7"/>
      <c r="D61" s="7"/>
      <c r="E61" s="7"/>
      <c r="F61" s="7"/>
      <c r="G61" s="7"/>
      <c r="H61" s="7"/>
      <c r="I61" s="7"/>
      <c r="J61" s="7"/>
      <c r="K61" s="7"/>
      <c r="L61" s="7"/>
      <c r="M61" s="7"/>
      <c r="N61" s="7"/>
      <c r="O61" s="7"/>
      <c r="P61" s="7"/>
    </row>
    <row r="62" spans="1:16" x14ac:dyDescent="0.25">
      <c r="A62" s="7"/>
      <c r="B62" s="7"/>
      <c r="C62" s="7"/>
      <c r="D62" s="7"/>
      <c r="E62" s="7"/>
      <c r="F62" s="7"/>
      <c r="G62" s="7"/>
      <c r="H62" s="7"/>
      <c r="I62" s="7"/>
      <c r="J62" s="7"/>
      <c r="K62" s="7"/>
      <c r="L62" s="7"/>
      <c r="M62" s="7"/>
      <c r="N62" s="7"/>
      <c r="O62" s="7"/>
      <c r="P62" s="7"/>
    </row>
    <row r="63" spans="1:16" x14ac:dyDescent="0.25">
      <c r="A63" s="7"/>
      <c r="B63" s="7"/>
      <c r="C63" s="7"/>
      <c r="D63" s="7"/>
      <c r="E63" s="7"/>
      <c r="F63" s="7"/>
      <c r="G63" s="7"/>
      <c r="H63" s="7"/>
      <c r="I63" s="7"/>
      <c r="J63" s="7"/>
      <c r="K63" s="7"/>
      <c r="L63" s="7"/>
      <c r="M63" s="7"/>
      <c r="N63" s="7"/>
      <c r="O63" s="7"/>
      <c r="P63" s="7"/>
    </row>
    <row r="64" spans="1:16" x14ac:dyDescent="0.25">
      <c r="A64" s="7"/>
      <c r="B64" s="7"/>
      <c r="C64" s="7"/>
      <c r="D64" s="7"/>
      <c r="E64" s="7"/>
      <c r="F64" s="7"/>
      <c r="G64" s="7"/>
      <c r="H64" s="7"/>
      <c r="I64" s="7"/>
      <c r="J64" s="7"/>
      <c r="K64" s="7"/>
      <c r="L64" s="7"/>
      <c r="M64" s="7"/>
      <c r="N64" s="7"/>
      <c r="O64" s="7"/>
      <c r="P64" s="7"/>
    </row>
    <row r="65" spans="1:16" x14ac:dyDescent="0.25">
      <c r="A65" s="7"/>
      <c r="B65" s="7"/>
      <c r="C65" s="7"/>
      <c r="D65" s="7"/>
      <c r="E65" s="7"/>
      <c r="F65" s="7"/>
      <c r="G65" s="7"/>
      <c r="H65" s="7"/>
      <c r="I65" s="7"/>
      <c r="J65" s="7"/>
      <c r="K65" s="7"/>
      <c r="L65" s="7"/>
      <c r="M65" s="7"/>
      <c r="N65" s="7"/>
      <c r="O65" s="7"/>
      <c r="P65" s="7"/>
    </row>
    <row r="66" spans="1:16" x14ac:dyDescent="0.25">
      <c r="A66" s="7"/>
      <c r="B66" s="7"/>
      <c r="C66" s="7"/>
      <c r="D66" s="7"/>
      <c r="E66" s="7"/>
      <c r="F66" s="7"/>
      <c r="G66" s="7"/>
      <c r="H66" s="7"/>
      <c r="I66" s="7"/>
      <c r="J66" s="7"/>
      <c r="K66" s="7"/>
      <c r="L66" s="7"/>
      <c r="M66" s="7"/>
      <c r="N66" s="7"/>
      <c r="O66" s="7"/>
      <c r="P66" s="7"/>
    </row>
    <row r="67" spans="1:16" x14ac:dyDescent="0.25">
      <c r="A67" s="7"/>
      <c r="B67" s="7"/>
      <c r="C67" s="7"/>
      <c r="D67" s="7"/>
      <c r="E67" s="7"/>
      <c r="F67" s="7"/>
      <c r="G67" s="7"/>
      <c r="H67" s="7"/>
      <c r="I67" s="7"/>
      <c r="J67" s="7"/>
      <c r="K67" s="7"/>
      <c r="L67" s="7"/>
      <c r="M67" s="7"/>
      <c r="N67" s="7"/>
      <c r="O67" s="7"/>
      <c r="P67" s="7"/>
    </row>
    <row r="68" spans="1:16" x14ac:dyDescent="0.25">
      <c r="A68" s="7"/>
      <c r="B68" s="7"/>
      <c r="C68" s="7"/>
      <c r="D68" s="7"/>
      <c r="E68" s="7"/>
      <c r="F68" s="7"/>
      <c r="G68" s="7"/>
      <c r="H68" s="7"/>
      <c r="I68" s="7"/>
      <c r="J68" s="7"/>
      <c r="K68" s="7"/>
      <c r="L68" s="7"/>
      <c r="M68" s="7"/>
      <c r="N68" s="7"/>
      <c r="O68" s="7"/>
      <c r="P68" s="7"/>
    </row>
    <row r="69" spans="1:16" x14ac:dyDescent="0.25">
      <c r="A69" s="7"/>
      <c r="B69" s="7"/>
      <c r="C69" s="7"/>
      <c r="D69" s="7"/>
      <c r="E69" s="7"/>
      <c r="F69" s="7"/>
      <c r="G69" s="7"/>
      <c r="H69" s="7"/>
      <c r="I69" s="7"/>
      <c r="J69" s="7"/>
      <c r="K69" s="7"/>
      <c r="L69" s="7"/>
      <c r="M69" s="7"/>
      <c r="N69" s="7"/>
      <c r="O69" s="7"/>
      <c r="P69" s="7"/>
    </row>
    <row r="70" spans="1:16" x14ac:dyDescent="0.25">
      <c r="A70" s="7"/>
      <c r="B70" s="7"/>
      <c r="C70" s="7"/>
      <c r="D70" s="7"/>
      <c r="E70" s="7"/>
      <c r="F70" s="7"/>
      <c r="G70" s="7"/>
      <c r="H70" s="7"/>
      <c r="I70" s="7"/>
      <c r="J70" s="7"/>
      <c r="K70" s="7"/>
      <c r="L70" s="7"/>
      <c r="M70" s="7"/>
      <c r="N70" s="7"/>
      <c r="O70" s="7"/>
      <c r="P70" s="7"/>
    </row>
    <row r="71" spans="1:16" x14ac:dyDescent="0.25">
      <c r="A71" s="7"/>
      <c r="B71" s="7"/>
      <c r="C71" s="7"/>
      <c r="D71" s="7"/>
      <c r="E71" s="7"/>
      <c r="F71" s="7"/>
      <c r="G71" s="7"/>
      <c r="H71" s="7"/>
      <c r="I71" s="7"/>
      <c r="J71" s="7"/>
      <c r="K71" s="7"/>
      <c r="L71" s="7"/>
      <c r="M71" s="7"/>
      <c r="N71" s="7"/>
      <c r="O71" s="7"/>
      <c r="P71" s="7"/>
    </row>
    <row r="72" spans="1:16" x14ac:dyDescent="0.25">
      <c r="A72" s="7"/>
      <c r="B72" s="7"/>
      <c r="C72" s="7"/>
      <c r="D72" s="7"/>
      <c r="E72" s="7"/>
      <c r="F72" s="7"/>
      <c r="G72" s="7"/>
      <c r="H72" s="7"/>
      <c r="I72" s="7"/>
      <c r="J72" s="7"/>
      <c r="K72" s="7"/>
      <c r="L72" s="7"/>
      <c r="M72" s="7"/>
      <c r="N72" s="7"/>
      <c r="O72" s="7"/>
      <c r="P72" s="7"/>
    </row>
    <row r="73" spans="1:16" x14ac:dyDescent="0.25">
      <c r="A73" s="7"/>
      <c r="B73" s="7"/>
      <c r="C73" s="7"/>
      <c r="D73" s="7"/>
      <c r="E73" s="7"/>
      <c r="F73" s="7"/>
      <c r="G73" s="7"/>
      <c r="H73" s="7"/>
      <c r="I73" s="7"/>
      <c r="J73" s="7"/>
      <c r="K73" s="7"/>
      <c r="L73" s="7"/>
      <c r="M73" s="7"/>
      <c r="N73" s="7"/>
      <c r="O73" s="7"/>
      <c r="P73" s="7"/>
    </row>
    <row r="74" spans="1:16" x14ac:dyDescent="0.25">
      <c r="A74" s="7"/>
      <c r="B74" s="7"/>
      <c r="C74" s="7"/>
      <c r="D74" s="7"/>
      <c r="E74" s="7"/>
      <c r="F74" s="7"/>
      <c r="G74" s="7"/>
      <c r="H74" s="7"/>
      <c r="I74" s="7"/>
      <c r="J74" s="7"/>
      <c r="K74" s="7"/>
      <c r="L74" s="7"/>
      <c r="M74" s="7"/>
      <c r="N74" s="7"/>
      <c r="O74" s="7"/>
      <c r="P74" s="7"/>
    </row>
    <row r="75" spans="1:16" x14ac:dyDescent="0.25">
      <c r="A75" s="7"/>
      <c r="B75" s="7"/>
      <c r="C75" s="7"/>
      <c r="D75" s="7"/>
      <c r="E75" s="7"/>
      <c r="F75" s="7"/>
      <c r="G75" s="7"/>
      <c r="H75" s="7"/>
      <c r="I75" s="7"/>
      <c r="J75" s="7"/>
      <c r="K75" s="7"/>
      <c r="L75" s="7"/>
      <c r="M75" s="7"/>
      <c r="N75" s="7"/>
      <c r="O75" s="7"/>
      <c r="P75" s="7"/>
    </row>
    <row r="76" spans="1:16" x14ac:dyDescent="0.25">
      <c r="A76" s="7"/>
      <c r="B76" s="7"/>
      <c r="C76" s="7"/>
      <c r="D76" s="7"/>
      <c r="E76" s="7"/>
      <c r="F76" s="7"/>
      <c r="G76" s="7"/>
      <c r="H76" s="7"/>
      <c r="I76" s="7"/>
      <c r="J76" s="7"/>
      <c r="K76" s="7"/>
      <c r="L76" s="7"/>
      <c r="M76" s="7"/>
      <c r="N76" s="7"/>
      <c r="O76" s="7"/>
      <c r="P76" s="7"/>
    </row>
    <row r="77" spans="1:16" x14ac:dyDescent="0.25">
      <c r="A77" s="7"/>
      <c r="B77" s="7"/>
      <c r="C77" s="7"/>
      <c r="D77" s="7"/>
      <c r="E77" s="7"/>
      <c r="F77" s="7"/>
      <c r="G77" s="7"/>
      <c r="H77" s="7"/>
      <c r="I77" s="7"/>
      <c r="J77" s="7"/>
      <c r="K77" s="7"/>
      <c r="L77" s="7"/>
      <c r="M77" s="7"/>
      <c r="N77" s="7"/>
      <c r="O77" s="7"/>
      <c r="P77" s="7"/>
    </row>
    <row r="78" spans="1:16" x14ac:dyDescent="0.25">
      <c r="A78" s="7"/>
      <c r="B78" s="7"/>
      <c r="C78" s="7"/>
      <c r="D78" s="7"/>
      <c r="E78" s="7"/>
      <c r="F78" s="7"/>
      <c r="G78" s="7"/>
      <c r="H78" s="7"/>
      <c r="I78" s="7"/>
      <c r="J78" s="7"/>
      <c r="K78" s="7"/>
      <c r="L78" s="7"/>
      <c r="M78" s="7"/>
      <c r="N78" s="7"/>
      <c r="O78" s="7"/>
      <c r="P78" s="7"/>
    </row>
    <row r="79" spans="1:16" x14ac:dyDescent="0.25">
      <c r="A79" s="7"/>
      <c r="B79" s="7"/>
      <c r="C79" s="7"/>
      <c r="D79" s="7"/>
      <c r="E79" s="7"/>
      <c r="F79" s="7"/>
      <c r="G79" s="7"/>
      <c r="H79" s="7"/>
      <c r="I79" s="7"/>
      <c r="J79" s="7"/>
      <c r="K79" s="7"/>
      <c r="L79" s="7"/>
      <c r="M79" s="7"/>
      <c r="N79" s="7"/>
      <c r="O79" s="7"/>
      <c r="P79" s="7"/>
    </row>
    <row r="80" spans="1:16" x14ac:dyDescent="0.25">
      <c r="A80" s="7"/>
      <c r="B80" s="7"/>
      <c r="C80" s="7"/>
      <c r="D80" s="7"/>
      <c r="E80" s="7"/>
      <c r="F80" s="7"/>
      <c r="G80" s="7"/>
      <c r="H80" s="7"/>
      <c r="I80" s="7"/>
      <c r="J80" s="7"/>
      <c r="K80" s="7"/>
      <c r="L80" s="7"/>
      <c r="M80" s="7"/>
      <c r="N80" s="7"/>
      <c r="O80" s="7"/>
      <c r="P80" s="7"/>
    </row>
    <row r="81" spans="1:16" x14ac:dyDescent="0.25">
      <c r="A81" s="7"/>
      <c r="B81" s="7"/>
      <c r="C81" s="7"/>
      <c r="D81" s="7"/>
      <c r="E81" s="7"/>
      <c r="F81" s="7"/>
      <c r="G81" s="7"/>
      <c r="H81" s="7"/>
      <c r="I81" s="7"/>
      <c r="J81" s="7"/>
      <c r="K81" s="7"/>
      <c r="L81" s="7"/>
      <c r="M81" s="7"/>
      <c r="N81" s="7"/>
      <c r="O81" s="7"/>
      <c r="P81" s="7"/>
    </row>
    <row r="82" spans="1:16" x14ac:dyDescent="0.25">
      <c r="A82" s="7"/>
      <c r="B82" s="7"/>
      <c r="C82" s="7"/>
      <c r="D82" s="7"/>
      <c r="E82" s="7"/>
      <c r="F82" s="7"/>
      <c r="G82" s="7"/>
      <c r="H82" s="7"/>
      <c r="I82" s="7"/>
      <c r="J82" s="7"/>
      <c r="K82" s="7"/>
      <c r="L82" s="7"/>
      <c r="M82" s="7"/>
      <c r="N82" s="7"/>
      <c r="O82" s="7"/>
      <c r="P82" s="7"/>
    </row>
    <row r="83" spans="1:16" x14ac:dyDescent="0.25">
      <c r="A83" s="7"/>
      <c r="B83" s="7"/>
      <c r="C83" s="7"/>
      <c r="D83" s="7"/>
      <c r="E83" s="7"/>
      <c r="F83" s="7"/>
      <c r="G83" s="7"/>
      <c r="H83" s="7"/>
      <c r="I83" s="7"/>
      <c r="J83" s="7"/>
      <c r="K83" s="7"/>
      <c r="L83" s="7"/>
      <c r="M83" s="7"/>
      <c r="N83" s="7"/>
      <c r="O83" s="7"/>
      <c r="P83" s="7"/>
    </row>
    <row r="84" spans="1:16" x14ac:dyDescent="0.25">
      <c r="A84" s="7"/>
      <c r="B84" s="7"/>
      <c r="C84" s="7"/>
      <c r="D84" s="7"/>
      <c r="E84" s="7"/>
      <c r="F84" s="7"/>
      <c r="G84" s="7"/>
      <c r="H84" s="7"/>
      <c r="I84" s="7"/>
      <c r="J84" s="7"/>
      <c r="K84" s="7"/>
      <c r="L84" s="7"/>
      <c r="M84" s="7"/>
      <c r="N84" s="7"/>
      <c r="O84" s="7"/>
      <c r="P84" s="7"/>
    </row>
    <row r="85" spans="1:16" x14ac:dyDescent="0.25">
      <c r="A85" s="7"/>
      <c r="B85" s="7"/>
      <c r="C85" s="7"/>
      <c r="D85" s="7"/>
      <c r="E85" s="7"/>
      <c r="F85" s="7"/>
      <c r="G85" s="7"/>
      <c r="H85" s="7"/>
      <c r="I85" s="7"/>
      <c r="J85" s="7"/>
      <c r="K85" s="7"/>
      <c r="L85" s="7"/>
      <c r="M85" s="7"/>
      <c r="N85" s="7"/>
      <c r="O85" s="7"/>
      <c r="P85" s="7"/>
    </row>
    <row r="86" spans="1:16" x14ac:dyDescent="0.25">
      <c r="A86" s="7"/>
      <c r="B86" s="7"/>
      <c r="C86" s="7"/>
      <c r="D86" s="7"/>
      <c r="E86" s="7"/>
      <c r="F86" s="7"/>
      <c r="G86" s="7"/>
      <c r="H86" s="7"/>
      <c r="I86" s="7"/>
      <c r="J86" s="7"/>
      <c r="K86" s="7"/>
      <c r="L86" s="7"/>
      <c r="M86" s="7"/>
      <c r="N86" s="7"/>
      <c r="O86" s="7"/>
      <c r="P86" s="7"/>
    </row>
    <row r="87" spans="1:16" x14ac:dyDescent="0.25">
      <c r="A87" s="7"/>
      <c r="B87" s="7"/>
      <c r="C87" s="7"/>
      <c r="D87" s="7"/>
      <c r="E87" s="7"/>
      <c r="F87" s="7"/>
      <c r="G87" s="7"/>
      <c r="H87" s="7"/>
      <c r="I87" s="7"/>
      <c r="J87" s="7"/>
      <c r="K87" s="7"/>
      <c r="L87" s="7"/>
      <c r="M87" s="7"/>
      <c r="N87" s="7"/>
      <c r="O87" s="7"/>
      <c r="P87" s="7"/>
    </row>
    <row r="88" spans="1:16" x14ac:dyDescent="0.25">
      <c r="A88" s="7"/>
      <c r="B88" s="7"/>
      <c r="C88" s="7"/>
      <c r="D88" s="7"/>
      <c r="E88" s="7"/>
      <c r="F88" s="7"/>
      <c r="G88" s="7"/>
      <c r="H88" s="7"/>
      <c r="I88" s="7"/>
      <c r="J88" s="7"/>
      <c r="K88" s="7"/>
      <c r="L88" s="7"/>
      <c r="M88" s="7"/>
      <c r="N88" s="7"/>
      <c r="O88" s="7"/>
      <c r="P88" s="7"/>
    </row>
    <row r="89" spans="1:16" x14ac:dyDescent="0.25">
      <c r="A89" s="7"/>
      <c r="B89" s="7"/>
      <c r="C89" s="7"/>
      <c r="D89" s="7"/>
      <c r="E89" s="7"/>
      <c r="F89" s="7"/>
      <c r="G89" s="7"/>
      <c r="H89" s="7"/>
      <c r="I89" s="7"/>
      <c r="J89" s="7"/>
      <c r="K89" s="7"/>
      <c r="L89" s="7"/>
      <c r="M89" s="7"/>
      <c r="N89" s="7"/>
      <c r="O89" s="7"/>
      <c r="P89" s="7"/>
    </row>
    <row r="90" spans="1:16" x14ac:dyDescent="0.25">
      <c r="A90" s="7"/>
      <c r="B90" s="7"/>
      <c r="C90" s="7"/>
      <c r="D90" s="7"/>
      <c r="E90" s="7"/>
      <c r="F90" s="7"/>
      <c r="G90" s="7"/>
      <c r="H90" s="7"/>
      <c r="I90" s="7"/>
      <c r="J90" s="7"/>
      <c r="K90" s="7"/>
      <c r="L90" s="7"/>
      <c r="M90" s="7"/>
      <c r="N90" s="7"/>
      <c r="O90" s="7"/>
      <c r="P90" s="7"/>
    </row>
    <row r="91" spans="1:16" x14ac:dyDescent="0.25">
      <c r="A91" s="7"/>
      <c r="B91" s="7"/>
      <c r="C91" s="7"/>
      <c r="D91" s="7"/>
      <c r="E91" s="7"/>
      <c r="F91" s="7"/>
      <c r="G91" s="7"/>
      <c r="H91" s="7"/>
      <c r="I91" s="7"/>
      <c r="J91" s="7"/>
      <c r="K91" s="7"/>
      <c r="L91" s="7"/>
      <c r="M91" s="7"/>
      <c r="N91" s="7"/>
      <c r="O91" s="7"/>
      <c r="P91" s="7"/>
    </row>
    <row r="92" spans="1:16" x14ac:dyDescent="0.25">
      <c r="A92" s="7"/>
      <c r="B92" s="7"/>
      <c r="C92" s="7"/>
      <c r="D92" s="7"/>
      <c r="E92" s="7"/>
      <c r="F92" s="7"/>
      <c r="G92" s="7"/>
      <c r="H92" s="7"/>
      <c r="I92" s="7"/>
      <c r="J92" s="7"/>
      <c r="K92" s="7"/>
      <c r="L92" s="7"/>
      <c r="M92" s="7"/>
      <c r="N92" s="7"/>
      <c r="O92" s="7"/>
      <c r="P92" s="7"/>
    </row>
    <row r="93" spans="1:16" x14ac:dyDescent="0.25">
      <c r="A93" s="7"/>
      <c r="B93" s="7"/>
      <c r="C93" s="7"/>
      <c r="D93" s="7"/>
      <c r="E93" s="7"/>
      <c r="F93" s="7"/>
      <c r="G93" s="7"/>
      <c r="H93" s="7"/>
      <c r="I93" s="7"/>
      <c r="J93" s="7"/>
      <c r="K93" s="7"/>
      <c r="L93" s="7"/>
      <c r="M93" s="7"/>
      <c r="N93" s="7"/>
      <c r="O93" s="7"/>
      <c r="P93" s="7"/>
    </row>
    <row r="94" spans="1:16" x14ac:dyDescent="0.25">
      <c r="A94" s="7"/>
      <c r="B94" s="7"/>
      <c r="C94" s="7"/>
      <c r="D94" s="7"/>
      <c r="E94" s="7"/>
      <c r="F94" s="7"/>
      <c r="G94" s="7"/>
      <c r="H94" s="7"/>
      <c r="I94" s="7"/>
      <c r="J94" s="7"/>
      <c r="K94" s="7"/>
      <c r="L94" s="7"/>
      <c r="M94" s="7"/>
      <c r="N94" s="7"/>
      <c r="O94" s="7"/>
      <c r="P94" s="7"/>
    </row>
    <row r="2179" spans="3:3" x14ac:dyDescent="0.25">
      <c r="C2179" s="3" t="s">
        <v>20</v>
      </c>
    </row>
  </sheetData>
  <sheetProtection formatCells="0" formatColumns="0" formatRows="0" insertColumns="0" insertRows="0" insertHyperlinks="0" deleteColumns="0" deleteRows="0" selectLockedCells="1" sort="0" autoFilter="0" pivotTables="0" selectUnlockedCells="1"/>
  <protectedRanges>
    <protectedRange algorithmName="SHA-512" hashValue="hOmA/oG+meT3VZgA+Tn3IZktYT6W+rkPZBpPvFKoiM1jtlXZYKXP4Brqj0YeZ4s/85RQm8UMgxOjIdRy3B1uuQ==" saltValue="GTmjo3n6Ic95A0GxyevCDg==" spinCount="100000" sqref="B76:C93 J19:K19 C56:C59 K56:K59 J76:K93 B40:C55 C20:C23 B2:C19 J40:K55 K20:K23" name="Interactive Range"/>
    <protectedRange algorithmName="SHA-512" hashValue="hOmA/oG+meT3VZgA+Tn3IZktYT6W+rkPZBpPvFKoiM1jtlXZYKXP4Brqj0YeZ4s/85RQm8UMgxOjIdRy3B1uuQ==" saltValue="GTmjo3n6Ic95A0GxyevCDg==" spinCount="100000" sqref="C60:C61 B64:C64 B74:C74 C65:C73 C75 K60:K61 J64:K64 J74:K74 K65:K73 K75 C24:C25 B28:C28 B38:C38 C29:C37 C39 K24:K25 J28:K28 J38:K38 K29:K37 K39" name="Interactive Range_2"/>
  </protectedRanges>
  <mergeCells count="25">
    <mergeCell ref="E39:G39"/>
    <mergeCell ref="E30:F30"/>
    <mergeCell ref="E31:F31"/>
    <mergeCell ref="E32:F32"/>
    <mergeCell ref="E33:F33"/>
    <mergeCell ref="E34:F34"/>
    <mergeCell ref="E20:G20"/>
    <mergeCell ref="E27:F27"/>
    <mergeCell ref="E28:F28"/>
    <mergeCell ref="E29:F29"/>
    <mergeCell ref="E35:F35"/>
    <mergeCell ref="E36:F36"/>
    <mergeCell ref="E37:F37"/>
    <mergeCell ref="E38:F38"/>
    <mergeCell ref="E16:F16"/>
    <mergeCell ref="E12:F12"/>
    <mergeCell ref="E13:F13"/>
    <mergeCell ref="E14:F14"/>
    <mergeCell ref="E15:F15"/>
    <mergeCell ref="E2:G2"/>
    <mergeCell ref="E8:F8"/>
    <mergeCell ref="E9:F9"/>
    <mergeCell ref="E10:F10"/>
    <mergeCell ref="E11:F11"/>
    <mergeCell ref="E18:G18"/>
  </mergeCells>
  <conditionalFormatting sqref="G11:G16">
    <cfRule type="containsText" dxfId="87" priority="209" operator="containsText" text="TRUE">
      <formula>NOT(ISERROR(SEARCH("TRUE",G11)))</formula>
    </cfRule>
    <cfRule type="containsText" dxfId="86" priority="210" operator="containsText" text="FALSE">
      <formula>NOT(ISERROR(SEARCH("FALSE",G11)))</formula>
    </cfRule>
  </conditionalFormatting>
  <conditionalFormatting sqref="G17">
    <cfRule type="containsText" dxfId="82" priority="213" operator="containsText" text="NO">
      <formula>NOT(ISERROR(SEARCH("NO",G17)))</formula>
    </cfRule>
  </conditionalFormatting>
  <conditionalFormatting sqref="G3:G10">
    <cfRule type="cellIs" dxfId="21" priority="23" operator="lessThan">
      <formula>1</formula>
    </cfRule>
  </conditionalFormatting>
  <conditionalFormatting sqref="G17">
    <cfRule type="containsText" dxfId="20" priority="24" operator="containsText" text="YES">
      <formula>NOT(ISERROR(SEARCH("YES",G17)))</formula>
    </cfRule>
    <cfRule type="colorScale" priority="25">
      <colorScale>
        <cfvo type="min"/>
        <cfvo type="max"/>
        <color rgb="FFFF0000"/>
        <color rgb="FF00B050"/>
      </colorScale>
    </cfRule>
  </conditionalFormatting>
  <conditionalFormatting sqref="G21:G25">
    <cfRule type="cellIs" dxfId="19" priority="13" operator="lessThan">
      <formula>1</formula>
    </cfRule>
  </conditionalFormatting>
  <conditionalFormatting sqref="G26">
    <cfRule type="cellIs" dxfId="18" priority="14" operator="lessThanOrEqual">
      <formula>0</formula>
    </cfRule>
    <cfRule type="cellIs" dxfId="17" priority="15" operator="greaterThanOrEqual">
      <formula>1</formula>
    </cfRule>
    <cfRule type="cellIs" dxfId="16" priority="22" operator="lessThan">
      <formula>1</formula>
    </cfRule>
  </conditionalFormatting>
  <conditionalFormatting sqref="G27:G31">
    <cfRule type="cellIs" dxfId="15" priority="12" operator="lessThan">
      <formula>1</formula>
    </cfRule>
  </conditionalFormatting>
  <conditionalFormatting sqref="G32:G35 G37">
    <cfRule type="containsText" dxfId="14" priority="18" operator="containsText" text="FALSE">
      <formula>NOT(ISERROR(SEARCH("FALSE",G32)))</formula>
    </cfRule>
  </conditionalFormatting>
  <conditionalFormatting sqref="G32:G37">
    <cfRule type="containsText" dxfId="13" priority="16" operator="containsText" text="TRUE">
      <formula>NOT(ISERROR(SEARCH("TRUE",G32)))</formula>
    </cfRule>
    <cfRule type="containsText" dxfId="12" priority="17" operator="containsText" text="FALSE">
      <formula>NOT(ISERROR(SEARCH("FALSE",G32)))</formula>
    </cfRule>
  </conditionalFormatting>
  <conditionalFormatting sqref="G38">
    <cfRule type="containsText" dxfId="11" priority="19" operator="containsText" text="NO">
      <formula>NOT(ISERROR(SEARCH("NO",G38)))</formula>
    </cfRule>
    <cfRule type="containsText" dxfId="10" priority="20" operator="containsText" text="YES">
      <formula>NOT(ISERROR(SEARCH("YES",G38)))</formula>
    </cfRule>
    <cfRule type="colorScale" priority="21">
      <colorScale>
        <cfvo type="min"/>
        <cfvo type="max"/>
        <color rgb="FFFF0000"/>
        <color rgb="FF00B050"/>
      </colorScale>
    </cfRule>
  </conditionalFormatting>
  <dataValidations count="1">
    <dataValidation type="whole" errorStyle="information" allowBlank="1" showInputMessage="1" showErrorMessage="1" errorTitle="Whole numbers only." error="Please enter a whole number." sqref="C77 K77 K56 C56 C20 C2 K20" xr:uid="{02E13FBF-A1C2-4436-A017-66FAF7FC8160}">
      <formula1>0</formula1>
      <formula2>999</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errorTitle="Improper Value" error="Please select from the values listed for this cell." promptTitle="Stack Height Parameter" prompt="Select a value to establish a stack height threshold. If you select &quot;None&quot;, the stack height threshold will be removed. Please remember to reset this parameter when calculating a new SKU." xr:uid="{8F459E8F-1D7B-4287-8BB4-F8C32C2ABB1E}">
          <x14:formula1>
            <xm:f>Values!$A$1:$A$51</xm:f>
          </x14:formula1>
          <xm:sqref>C74 K74 C38 K38</xm:sqref>
        </x14:dataValidation>
        <x14:dataValidation type="list" allowBlank="1" showInputMessage="1" showErrorMessage="1" promptTitle="Pick Face Height Parameter" prompt="This calculator is capable of calculating pick face height. You can turn this feature on by selecting &quot;Yes&quot; and alternatively select &quot;No&quot; to toggle this feature off." xr:uid="{BA040080-1844-4FDD-B7ED-758FEB495D2B}">
          <x14:formula1>
            <xm:f>Values!$B$1:$B$2</xm:f>
          </x14:formula1>
          <xm:sqref>K39</xm:sqref>
        </x14:dataValidation>
        <x14:dataValidation type="list" allowBlank="1" showInputMessage="1" showErrorMessage="1" promptTitle="Pick Face Height Parameter" prompt="This calculator is capable of calculating pick face height. You can turn this feature on by selecting &quot;Yes&quot; and alternatively select &quot;No&quot; to toggle this feature off." xr:uid="{A5F16A69-51F5-4551-BCB3-6391ED6877A4}">
          <x14:formula1>
            <xm:f>Values!B$1:B$2</xm:f>
          </x14:formula1>
          <xm:sqref>K75 C39 C75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2DB93-9758-4343-A32E-071332210510}">
  <dimension ref="A1:B51"/>
  <sheetViews>
    <sheetView workbookViewId="0">
      <selection activeCell="B2" sqref="B2"/>
    </sheetView>
  </sheetViews>
  <sheetFormatPr defaultRowHeight="15" x14ac:dyDescent="0.25"/>
  <sheetData>
    <row r="1" spans="1:2" x14ac:dyDescent="0.25">
      <c r="A1" t="s">
        <v>25</v>
      </c>
      <c r="B1" t="s">
        <v>26</v>
      </c>
    </row>
    <row r="2" spans="1:2" x14ac:dyDescent="0.25">
      <c r="A2">
        <v>1</v>
      </c>
      <c r="B2" t="s">
        <v>27</v>
      </c>
    </row>
    <row r="3" spans="1:2" x14ac:dyDescent="0.25">
      <c r="A3">
        <v>2</v>
      </c>
    </row>
    <row r="4" spans="1:2" x14ac:dyDescent="0.25">
      <c r="A4">
        <v>3</v>
      </c>
    </row>
    <row r="5" spans="1:2" x14ac:dyDescent="0.25">
      <c r="A5">
        <v>4</v>
      </c>
    </row>
    <row r="6" spans="1:2" x14ac:dyDescent="0.25">
      <c r="A6">
        <v>5</v>
      </c>
    </row>
    <row r="7" spans="1:2" x14ac:dyDescent="0.25">
      <c r="A7">
        <v>6</v>
      </c>
    </row>
    <row r="8" spans="1:2" x14ac:dyDescent="0.25">
      <c r="A8">
        <v>7</v>
      </c>
    </row>
    <row r="9" spans="1:2" x14ac:dyDescent="0.25">
      <c r="A9">
        <v>8</v>
      </c>
    </row>
    <row r="10" spans="1:2" x14ac:dyDescent="0.25">
      <c r="A10">
        <v>9</v>
      </c>
    </row>
    <row r="11" spans="1:2" x14ac:dyDescent="0.25">
      <c r="A11">
        <v>10</v>
      </c>
    </row>
    <row r="12" spans="1:2" x14ac:dyDescent="0.25">
      <c r="A12">
        <v>11</v>
      </c>
    </row>
    <row r="13" spans="1:2" x14ac:dyDescent="0.25">
      <c r="A13">
        <v>12</v>
      </c>
    </row>
    <row r="14" spans="1:2" x14ac:dyDescent="0.25">
      <c r="A14">
        <v>13</v>
      </c>
    </row>
    <row r="15" spans="1:2" x14ac:dyDescent="0.25">
      <c r="A15">
        <v>14</v>
      </c>
    </row>
    <row r="16" spans="1:2" x14ac:dyDescent="0.25">
      <c r="A16">
        <v>15</v>
      </c>
    </row>
    <row r="17" spans="1:1" x14ac:dyDescent="0.25">
      <c r="A17">
        <v>16</v>
      </c>
    </row>
    <row r="18" spans="1:1" x14ac:dyDescent="0.25">
      <c r="A18">
        <v>17</v>
      </c>
    </row>
    <row r="19" spans="1:1" x14ac:dyDescent="0.25">
      <c r="A19">
        <v>18</v>
      </c>
    </row>
    <row r="20" spans="1:1" x14ac:dyDescent="0.25">
      <c r="A20">
        <v>19</v>
      </c>
    </row>
    <row r="21" spans="1:1" x14ac:dyDescent="0.25">
      <c r="A21">
        <v>20</v>
      </c>
    </row>
    <row r="22" spans="1:1" x14ac:dyDescent="0.25">
      <c r="A22">
        <v>21</v>
      </c>
    </row>
    <row r="23" spans="1:1" x14ac:dyDescent="0.25">
      <c r="A23">
        <v>22</v>
      </c>
    </row>
    <row r="24" spans="1:1" x14ac:dyDescent="0.25">
      <c r="A24">
        <v>23</v>
      </c>
    </row>
    <row r="25" spans="1:1" x14ac:dyDescent="0.25">
      <c r="A25">
        <v>24</v>
      </c>
    </row>
    <row r="26" spans="1:1" x14ac:dyDescent="0.25">
      <c r="A26">
        <v>25</v>
      </c>
    </row>
    <row r="27" spans="1:1" x14ac:dyDescent="0.25">
      <c r="A27">
        <v>26</v>
      </c>
    </row>
    <row r="28" spans="1:1" x14ac:dyDescent="0.25">
      <c r="A28">
        <v>27</v>
      </c>
    </row>
    <row r="29" spans="1:1" x14ac:dyDescent="0.25">
      <c r="A29">
        <v>28</v>
      </c>
    </row>
    <row r="30" spans="1:1" x14ac:dyDescent="0.25">
      <c r="A30">
        <v>29</v>
      </c>
    </row>
    <row r="31" spans="1:1" x14ac:dyDescent="0.25">
      <c r="A31">
        <v>30</v>
      </c>
    </row>
    <row r="32" spans="1:1"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row r="41" spans="1:1" x14ac:dyDescent="0.25">
      <c r="A41">
        <v>40</v>
      </c>
    </row>
    <row r="42" spans="1:1" x14ac:dyDescent="0.25">
      <c r="A42">
        <v>41</v>
      </c>
    </row>
    <row r="43" spans="1:1" x14ac:dyDescent="0.25">
      <c r="A43">
        <v>42</v>
      </c>
    </row>
    <row r="44" spans="1:1" x14ac:dyDescent="0.25">
      <c r="A44">
        <v>43</v>
      </c>
    </row>
    <row r="45" spans="1:1" x14ac:dyDescent="0.25">
      <c r="A45">
        <v>44</v>
      </c>
    </row>
    <row r="46" spans="1:1" x14ac:dyDescent="0.25">
      <c r="A46">
        <v>45</v>
      </c>
    </row>
    <row r="47" spans="1:1" x14ac:dyDescent="0.25">
      <c r="A47">
        <v>46</v>
      </c>
    </row>
    <row r="48" spans="1:1" x14ac:dyDescent="0.25">
      <c r="A48">
        <v>47</v>
      </c>
    </row>
    <row r="49" spans="1:1" x14ac:dyDescent="0.25">
      <c r="A49">
        <v>48</v>
      </c>
    </row>
    <row r="50" spans="1:1" x14ac:dyDescent="0.25">
      <c r="A50">
        <v>49</v>
      </c>
    </row>
    <row r="51" spans="1:1" x14ac:dyDescent="0.25">
      <c r="A51">
        <v>50</v>
      </c>
    </row>
  </sheetData>
  <pageMargins left="0.7" right="0.7" top="0.75" bottom="0.75" header="0.3" footer="0.3"/>
</worksheet>
</file>

<file path=docMetadata/LabelInfo.xml><?xml version="1.0" encoding="utf-8"?>
<clbl:labelList xmlns:clbl="http://schemas.microsoft.com/office/2020/mipLabelMetadata">
  <clbl:label id="{d6ae8f59-cce7-439a-b19a-9bad7dffa606}" enabled="1" method="Privileged" siteId="{fb7e6711-b619-4fbe-afe6-f83b12673323}"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Preface &amp; Instructions</vt:lpstr>
      <vt:lpstr>Volume Calculators</vt:lpstr>
      <vt:lpstr>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Rankins, Jovon D</dc:creator>
  <cp:lastModifiedBy>Jovon Rankins</cp:lastModifiedBy>
  <dcterms:created xsi:type="dcterms:W3CDTF">2024-01-24T05:10:44Z</dcterms:created>
  <dcterms:modified xsi:type="dcterms:W3CDTF">2025-04-13T18:05:47Z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6ae8f59-cce7-439a-b19a-9bad7dffa606_Enabled">
    <vt:lpwstr>true</vt:lpwstr>
  </property>
  <property fmtid="{D5CDD505-2E9C-101B-9397-08002B2CF9AE}" pid="3" name="MSIP_Label_d6ae8f59-cce7-439a-b19a-9bad7dffa606_SetDate">
    <vt:lpwstr>2024-03-14T08:22:59Z</vt:lpwstr>
  </property>
  <property fmtid="{D5CDD505-2E9C-101B-9397-08002B2CF9AE}" pid="4" name="MSIP_Label_d6ae8f59-cce7-439a-b19a-9bad7dffa606_Method">
    <vt:lpwstr>Privileged</vt:lpwstr>
  </property>
  <property fmtid="{D5CDD505-2E9C-101B-9397-08002B2CF9AE}" pid="5" name="MSIP_Label_d6ae8f59-cce7-439a-b19a-9bad7dffa606_Name">
    <vt:lpwstr>Public-THD</vt:lpwstr>
  </property>
  <property fmtid="{D5CDD505-2E9C-101B-9397-08002B2CF9AE}" pid="6" name="MSIP_Label_d6ae8f59-cce7-439a-b19a-9bad7dffa606_SiteId">
    <vt:lpwstr>fb7e6711-b619-4fbe-afe6-f83b12673323</vt:lpwstr>
  </property>
  <property fmtid="{D5CDD505-2E9C-101B-9397-08002B2CF9AE}" pid="7" name="MSIP_Label_d6ae8f59-cce7-439a-b19a-9bad7dffa606_ActionId">
    <vt:lpwstr>6880f49e-ed98-4d01-b195-78c65bab64d2</vt:lpwstr>
  </property>
  <property fmtid="{D5CDD505-2E9C-101B-9397-08002B2CF9AE}" pid="8" name="MSIP_Label_d6ae8f59-cce7-439a-b19a-9bad7dffa606_ContentBits">
    <vt:lpwstr>0</vt:lpwstr>
  </property>
</Properties>
</file>