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a707b3c178afa68/Documents/My PProjectsss/"/>
    </mc:Choice>
  </mc:AlternateContent>
  <xr:revisionPtr revIDLastSave="5" documentId="13_ncr:1_{0BAB5078-5AC6-4493-B07E-2D728BD0B8BA}" xr6:coauthVersionLast="47" xr6:coauthVersionMax="47" xr10:uidLastSave="{7BFA914F-9DCA-4606-BDCC-45249582F819}"/>
  <bookViews>
    <workbookView xWindow="-98" yWindow="-98" windowWidth="20715" windowHeight="13276" activeTab="1" xr2:uid="{23C1AB41-558B-42B0-B67D-286A4F30EBF1}"/>
  </bookViews>
  <sheets>
    <sheet name="Pivot Table" sheetId="4" r:id="rId1"/>
    <sheet name="Dashboard" sheetId="5" r:id="rId2"/>
    <sheet name="ecom_sales_data" sheetId="1" r:id="rId3"/>
    <sheet name="ecom_customer_data" sheetId="2" r:id="rId4"/>
    <sheet name="ecom_product_data" sheetId="3" r:id="rId5"/>
  </sheets>
  <definedNames>
    <definedName name="_xlnm._FilterDatabase" localSheetId="3" hidden="1">ecom_customer_data!$A$1:$I$501</definedName>
    <definedName name="_xlnm._FilterDatabase" localSheetId="4" hidden="1">ecom_product_data!$A$1:$D$26</definedName>
    <definedName name="_xlnm._FilterDatabase" localSheetId="2" hidden="1">ecom_sales_data!$A$1:$T$1497</definedName>
    <definedName name="_xlcn.WorksheetConnection_ECom_full_data1.xlsxsales_tab1" hidden="1">sales_tab[]</definedName>
    <definedName name="Customer">ecom_customer_data!$1:$1048576</definedName>
    <definedName name="Sales">ecom_sales_data!$1:$1048576</definedName>
    <definedName name="Slicer_Month">#N/A</definedName>
    <definedName name="Slicer_Product_Category">#N/A</definedName>
    <definedName name="Slicer_Year">#N/A</definedName>
  </definedNames>
  <calcPr calcId="181029"/>
  <pivotCaches>
    <pivotCache cacheId="0" r:id="rId6"/>
    <pivotCache cacheId="1" r:id="rId7"/>
    <pivotCache cacheId="2" r:id="rId8"/>
    <pivotCache cacheId="4" r:id="rId9"/>
    <pivotCache cacheId="5" r:id="rId10"/>
    <pivotCache cacheId="6" r:id="rId11"/>
    <pivotCache cacheId="7" r:id="rId12"/>
    <pivotCache cacheId="9" r:id="rId13"/>
    <pivotCache cacheId="10" r:id="rId14"/>
    <pivotCache cacheId="17" r:id="rId15"/>
    <pivotCache cacheId="2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b" name="sales_tab" connection="WorksheetConnection_ECom_full_data (1).xlsx!sales_tab"/>
        </x15:modelTables>
        <x15:extLst>
          <ext xmlns:x16="http://schemas.microsoft.com/office/spreadsheetml/2014/11/main" uri="{9835A34E-60A6-4A7C-AAB8-D5F71C897F49}">
            <x16:modelTimeGroupings>
              <x16:modelTimeGrouping tableName="sales_tab"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V1" i="1"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M2" i="1"/>
  <c r="M3" i="1"/>
  <c r="M4" i="1"/>
  <c r="M5" i="1"/>
  <c r="M6" i="1"/>
  <c r="M7" i="1"/>
  <c r="M8" i="1"/>
  <c r="M9" i="1"/>
  <c r="M10" i="1"/>
  <c r="M11" i="1"/>
  <c r="M12" i="1"/>
  <c r="M13" i="1"/>
  <c r="M14" i="1"/>
  <c r="M15" i="1"/>
  <c r="M16" i="1"/>
  <c r="M17" i="1"/>
  <c r="M18" i="1"/>
  <c r="M19" i="1"/>
  <c r="E3" i="3" s="1"/>
  <c r="M20" i="1"/>
  <c r="M21" i="1"/>
  <c r="M22" i="1"/>
  <c r="M23" i="1"/>
  <c r="M24" i="1"/>
  <c r="M25" i="1"/>
  <c r="E23" i="3" s="1"/>
  <c r="M26" i="1"/>
  <c r="M27" i="1"/>
  <c r="M28" i="1"/>
  <c r="M29" i="1"/>
  <c r="M30" i="1"/>
  <c r="M31" i="1"/>
  <c r="M32" i="1"/>
  <c r="M33" i="1"/>
  <c r="M34" i="1"/>
  <c r="M35" i="1"/>
  <c r="E2" i="3" s="1"/>
  <c r="M36" i="1"/>
  <c r="M37" i="1"/>
  <c r="E21" i="3" s="1"/>
  <c r="M38" i="1"/>
  <c r="M39" i="1"/>
  <c r="M40" i="1"/>
  <c r="M41" i="1"/>
  <c r="M42" i="1"/>
  <c r="M43" i="1"/>
  <c r="M44" i="1"/>
  <c r="M45" i="1"/>
  <c r="M46" i="1"/>
  <c r="M47" i="1"/>
  <c r="M48" i="1"/>
  <c r="M49" i="1"/>
  <c r="M50" i="1"/>
  <c r="M51" i="1"/>
  <c r="M52" i="1"/>
  <c r="M53" i="1"/>
  <c r="E9" i="3" s="1"/>
  <c r="M54" i="1"/>
  <c r="M55" i="1"/>
  <c r="M56" i="1"/>
  <c r="M57" i="1"/>
  <c r="M58" i="1"/>
  <c r="M59" i="1"/>
  <c r="M60" i="1"/>
  <c r="M61" i="1"/>
  <c r="M62" i="1"/>
  <c r="M63" i="1"/>
  <c r="M64" i="1"/>
  <c r="M65" i="1"/>
  <c r="M66" i="1"/>
  <c r="M67" i="1"/>
  <c r="M68" i="1"/>
  <c r="M69" i="1"/>
  <c r="M70" i="1"/>
  <c r="M71" i="1"/>
  <c r="M72" i="1"/>
  <c r="M73" i="1"/>
  <c r="E17" i="3" s="1"/>
  <c r="M74" i="1"/>
  <c r="M75" i="1"/>
  <c r="M76" i="1"/>
  <c r="M77" i="1"/>
  <c r="M78" i="1"/>
  <c r="M79" i="1"/>
  <c r="M80" i="1"/>
  <c r="M81" i="1"/>
  <c r="M82" i="1"/>
  <c r="M83" i="1"/>
  <c r="M84" i="1"/>
  <c r="M85" i="1"/>
  <c r="M86" i="1"/>
  <c r="M87" i="1"/>
  <c r="M88" i="1"/>
  <c r="M89" i="1"/>
  <c r="M90" i="1"/>
  <c r="M91" i="1"/>
  <c r="E12" i="3" s="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T345" i="1" s="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T521" i="1" s="1"/>
  <c r="S522" i="1"/>
  <c r="T522" i="1" s="1"/>
  <c r="S523" i="1"/>
  <c r="T523" i="1" s="1"/>
  <c r="S524" i="1"/>
  <c r="T524" i="1" s="1"/>
  <c r="S525" i="1"/>
  <c r="T525"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40" i="1"/>
  <c r="T540" i="1" s="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T601" i="1" s="1"/>
  <c r="S602" i="1"/>
  <c r="T602" i="1" s="1"/>
  <c r="S603" i="1"/>
  <c r="T603" i="1" s="1"/>
  <c r="S604" i="1"/>
  <c r="T604" i="1" s="1"/>
  <c r="S605" i="1"/>
  <c r="T605" i="1" s="1"/>
  <c r="S606" i="1"/>
  <c r="T606" i="1" s="1"/>
  <c r="S607" i="1"/>
  <c r="T607" i="1" s="1"/>
  <c r="S608" i="1"/>
  <c r="T608" i="1" s="1"/>
  <c r="S609" i="1"/>
  <c r="T609" i="1" s="1"/>
  <c r="S610" i="1"/>
  <c r="T610" i="1" s="1"/>
  <c r="S611" i="1"/>
  <c r="T611" i="1" s="1"/>
  <c r="S612" i="1"/>
  <c r="T612" i="1" s="1"/>
  <c r="S613" i="1"/>
  <c r="T613" i="1" s="1"/>
  <c r="S614" i="1"/>
  <c r="T614" i="1" s="1"/>
  <c r="S615" i="1"/>
  <c r="T615" i="1" s="1"/>
  <c r="S616" i="1"/>
  <c r="T616" i="1" s="1"/>
  <c r="S617" i="1"/>
  <c r="T617" i="1" s="1"/>
  <c r="S618" i="1"/>
  <c r="T618" i="1" s="1"/>
  <c r="S619" i="1"/>
  <c r="T619" i="1" s="1"/>
  <c r="S620" i="1"/>
  <c r="T620" i="1" s="1"/>
  <c r="S621" i="1"/>
  <c r="T621" i="1" s="1"/>
  <c r="S622" i="1"/>
  <c r="T622" i="1" s="1"/>
  <c r="S623" i="1"/>
  <c r="T623" i="1" s="1"/>
  <c r="S624" i="1"/>
  <c r="T624" i="1" s="1"/>
  <c r="S625" i="1"/>
  <c r="T625" i="1" s="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T671" i="1" s="1"/>
  <c r="S672" i="1"/>
  <c r="T672" i="1" s="1"/>
  <c r="S673" i="1"/>
  <c r="T673" i="1" s="1"/>
  <c r="S674" i="1"/>
  <c r="T674" i="1" s="1"/>
  <c r="S675" i="1"/>
  <c r="T675" i="1" s="1"/>
  <c r="S676" i="1"/>
  <c r="T676" i="1" s="1"/>
  <c r="S677" i="1"/>
  <c r="T677" i="1" s="1"/>
  <c r="S678" i="1"/>
  <c r="T678" i="1" s="1"/>
  <c r="S679" i="1"/>
  <c r="T679" i="1" s="1"/>
  <c r="S680" i="1"/>
  <c r="T680" i="1" s="1"/>
  <c r="S681" i="1"/>
  <c r="T681" i="1" s="1"/>
  <c r="S682" i="1"/>
  <c r="T682" i="1" s="1"/>
  <c r="S683" i="1"/>
  <c r="T683" i="1" s="1"/>
  <c r="S684" i="1"/>
  <c r="T684" i="1" s="1"/>
  <c r="S685" i="1"/>
  <c r="T685" i="1" s="1"/>
  <c r="S686" i="1"/>
  <c r="T686" i="1" s="1"/>
  <c r="S687" i="1"/>
  <c r="T687" i="1" s="1"/>
  <c r="S688" i="1"/>
  <c r="T688" i="1" s="1"/>
  <c r="S689" i="1"/>
  <c r="T689" i="1" s="1"/>
  <c r="S690" i="1"/>
  <c r="T690" i="1" s="1"/>
  <c r="S691" i="1"/>
  <c r="T691" i="1" s="1"/>
  <c r="S692" i="1"/>
  <c r="T692" i="1" s="1"/>
  <c r="S693" i="1"/>
  <c r="T693" i="1" s="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T708" i="1" s="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T721" i="1" s="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T745" i="1" s="1"/>
  <c r="S746" i="1"/>
  <c r="T746"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T798" i="1" s="1"/>
  <c r="S799" i="1"/>
  <c r="T799" i="1" s="1"/>
  <c r="S800" i="1"/>
  <c r="T800"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2" i="1"/>
  <c r="T812" i="1" s="1"/>
  <c r="S813" i="1"/>
  <c r="T813" i="1" s="1"/>
  <c r="S814" i="1"/>
  <c r="T814" i="1" s="1"/>
  <c r="S815" i="1"/>
  <c r="T815" i="1" s="1"/>
  <c r="S816" i="1"/>
  <c r="T816" i="1" s="1"/>
  <c r="S817" i="1"/>
  <c r="T817" i="1" s="1"/>
  <c r="S818" i="1"/>
  <c r="T818"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1" i="1"/>
  <c r="T891" i="1" s="1"/>
  <c r="S892" i="1"/>
  <c r="T892" i="1" s="1"/>
  <c r="S893" i="1"/>
  <c r="T893"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T1070" i="1" s="1"/>
  <c r="S1071" i="1"/>
  <c r="T1071" i="1" s="1"/>
  <c r="S1072" i="1"/>
  <c r="T1072" i="1" s="1"/>
  <c r="S1073" i="1"/>
  <c r="T1073" i="1" s="1"/>
  <c r="S1074" i="1"/>
  <c r="T1074" i="1" s="1"/>
  <c r="S1075" i="1"/>
  <c r="T1075" i="1" s="1"/>
  <c r="S1076" i="1"/>
  <c r="T1076" i="1" s="1"/>
  <c r="S1077" i="1"/>
  <c r="T1077" i="1" s="1"/>
  <c r="S1078" i="1"/>
  <c r="T1078" i="1" s="1"/>
  <c r="S1079" i="1"/>
  <c r="T1079" i="1" s="1"/>
  <c r="S1080" i="1"/>
  <c r="T1080" i="1" s="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T1240" i="1" s="1"/>
  <c r="S1241" i="1"/>
  <c r="T1241" i="1" s="1"/>
  <c r="S1242" i="1"/>
  <c r="T1242" i="1" s="1"/>
  <c r="S1243" i="1"/>
  <c r="T1243" i="1" s="1"/>
  <c r="S1244" i="1"/>
  <c r="T1244" i="1" s="1"/>
  <c r="S1245" i="1"/>
  <c r="T1245" i="1" s="1"/>
  <c r="S1246" i="1"/>
  <c r="T1246" i="1" s="1"/>
  <c r="S1247" i="1"/>
  <c r="T1247" i="1" s="1"/>
  <c r="S1248" i="1"/>
  <c r="T1248" i="1" s="1"/>
  <c r="S1249" i="1"/>
  <c r="T1249" i="1" s="1"/>
  <c r="S1250" i="1"/>
  <c r="T1250" i="1" s="1"/>
  <c r="S1251" i="1"/>
  <c r="T1251" i="1" s="1"/>
  <c r="S1252" i="1"/>
  <c r="T1252" i="1" s="1"/>
  <c r="S1253" i="1"/>
  <c r="T1253" i="1" s="1"/>
  <c r="S1254" i="1"/>
  <c r="T1254" i="1" s="1"/>
  <c r="S1255" i="1"/>
  <c r="T1255" i="1" s="1"/>
  <c r="S1256" i="1"/>
  <c r="T1256" i="1" s="1"/>
  <c r="S1257" i="1"/>
  <c r="T1257" i="1" s="1"/>
  <c r="S1258" i="1"/>
  <c r="T1258"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1269" i="1"/>
  <c r="T1269" i="1" s="1"/>
  <c r="S1270" i="1"/>
  <c r="T1270" i="1" s="1"/>
  <c r="S1271" i="1"/>
  <c r="T1271" i="1" s="1"/>
  <c r="S1272" i="1"/>
  <c r="T1272" i="1" s="1"/>
  <c r="S1273" i="1"/>
  <c r="T1273" i="1" s="1"/>
  <c r="S1274" i="1"/>
  <c r="T1274" i="1" s="1"/>
  <c r="S1275" i="1"/>
  <c r="T1275" i="1" s="1"/>
  <c r="S1276" i="1"/>
  <c r="T1276" i="1" s="1"/>
  <c r="S1277" i="1"/>
  <c r="T1277" i="1" s="1"/>
  <c r="S1278" i="1"/>
  <c r="T1278" i="1" s="1"/>
  <c r="S1279" i="1"/>
  <c r="T1279" i="1" s="1"/>
  <c r="S1280" i="1"/>
  <c r="T1280" i="1" s="1"/>
  <c r="S1281" i="1"/>
  <c r="T1281" i="1" s="1"/>
  <c r="S1282" i="1"/>
  <c r="T1282" i="1" s="1"/>
  <c r="S1283" i="1"/>
  <c r="T1283" i="1" s="1"/>
  <c r="S1284" i="1"/>
  <c r="T1284" i="1" s="1"/>
  <c r="S1285" i="1"/>
  <c r="T128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T1329" i="1" s="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T1348"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6" i="1"/>
  <c r="T1366"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T1490" i="1" s="1"/>
  <c r="S1491" i="1"/>
  <c r="T1491" i="1" s="1"/>
  <c r="S1492" i="1"/>
  <c r="T1492" i="1" s="1"/>
  <c r="S1493" i="1"/>
  <c r="T1493" i="1" s="1"/>
  <c r="S1494" i="1"/>
  <c r="T1494" i="1" s="1"/>
  <c r="S1495" i="1"/>
  <c r="T1495" i="1" s="1"/>
  <c r="S1496" i="1"/>
  <c r="T1496" i="1" s="1"/>
  <c r="S1497" i="1"/>
  <c r="T1497" i="1" s="1"/>
  <c r="S2" i="1"/>
  <c r="T2" i="1" s="1"/>
  <c r="E4" i="3"/>
  <c r="E5" i="3"/>
  <c r="E6" i="3"/>
  <c r="E7" i="3"/>
  <c r="E8" i="3"/>
  <c r="E10" i="3"/>
  <c r="E11" i="3"/>
  <c r="E13" i="3"/>
  <c r="E14" i="3"/>
  <c r="E15" i="3"/>
  <c r="E16" i="3"/>
  <c r="E18" i="3"/>
  <c r="E19" i="3"/>
  <c r="E20" i="3"/>
  <c r="E22" i="3"/>
  <c r="E24" i="3"/>
  <c r="E25" i="3"/>
  <c r="E2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3BDFCE-4B0B-4A0E-B89B-8E3E582340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7ACD9B-056F-4BD9-ADFE-D2D3F93CAF89}" name="WorksheetConnection_ECom_full_data (1).xlsx!sales_tab" type="102" refreshedVersion="8" minRefreshableVersion="5">
    <extLst>
      <ext xmlns:x15="http://schemas.microsoft.com/office/spreadsheetml/2010/11/main" uri="{DE250136-89BD-433C-8126-D09CA5730AF9}">
        <x15:connection id="sales_tab" autoDelete="1">
          <x15:rangePr sourceName="_xlcn.WorksheetConnection_ECom_full_data1.xlsxsales_tab1"/>
        </x15:connection>
      </ext>
    </extLst>
  </connection>
</connections>
</file>

<file path=xl/sharedStrings.xml><?xml version="1.0" encoding="utf-8"?>
<sst xmlns="http://schemas.openxmlformats.org/spreadsheetml/2006/main" count="5026" uniqueCount="773">
  <si>
    <t>Order ID</t>
  </si>
  <si>
    <t>Customer ID</t>
  </si>
  <si>
    <t>Order Date</t>
  </si>
  <si>
    <t>Country</t>
  </si>
  <si>
    <t>State</t>
  </si>
  <si>
    <t>Product ID</t>
  </si>
  <si>
    <t>Product Category</t>
  </si>
  <si>
    <t>Quantity</t>
  </si>
  <si>
    <t>Discount</t>
  </si>
  <si>
    <t>Profit</t>
  </si>
  <si>
    <t>Iowa</t>
  </si>
  <si>
    <t>Furniture</t>
  </si>
  <si>
    <t>Maryland</t>
  </si>
  <si>
    <t>Toys</t>
  </si>
  <si>
    <t>Georgia</t>
  </si>
  <si>
    <t>Clothing</t>
  </si>
  <si>
    <t>Nebraska</t>
  </si>
  <si>
    <t>Office Supplies</t>
  </si>
  <si>
    <t>South Carolina</t>
  </si>
  <si>
    <t>Electronics</t>
  </si>
  <si>
    <t>Alabama</t>
  </si>
  <si>
    <t>Montana</t>
  </si>
  <si>
    <t>Ohio</t>
  </si>
  <si>
    <t>North Carolina</t>
  </si>
  <si>
    <t>New Mexico</t>
  </si>
  <si>
    <t>Florida</t>
  </si>
  <si>
    <t>Texas</t>
  </si>
  <si>
    <t>Louisiana</t>
  </si>
  <si>
    <t>Pennsylvania</t>
  </si>
  <si>
    <t>New Hampshire</t>
  </si>
  <si>
    <t>Oregon</t>
  </si>
  <si>
    <t>California</t>
  </si>
  <si>
    <t>Virginia</t>
  </si>
  <si>
    <t>Rhode Island</t>
  </si>
  <si>
    <t>Massachusetts</t>
  </si>
  <si>
    <t>Tennessee</t>
  </si>
  <si>
    <t>Washington</t>
  </si>
  <si>
    <t>Indiana</t>
  </si>
  <si>
    <t>Michigan</t>
  </si>
  <si>
    <t>Delaware</t>
  </si>
  <si>
    <t>Missouri</t>
  </si>
  <si>
    <t>Arkansas</t>
  </si>
  <si>
    <t>Colorado</t>
  </si>
  <si>
    <t>Utah</t>
  </si>
  <si>
    <t>Connecticut</t>
  </si>
  <si>
    <t>Illinois</t>
  </si>
  <si>
    <t>Nevada</t>
  </si>
  <si>
    <t>Kentucky</t>
  </si>
  <si>
    <t>Oklahoma</t>
  </si>
  <si>
    <t>Minnesota</t>
  </si>
  <si>
    <t>New Jersey</t>
  </si>
  <si>
    <t>New York</t>
  </si>
  <si>
    <t>Arizona</t>
  </si>
  <si>
    <t>Wisconsin</t>
  </si>
  <si>
    <t>Full Name</t>
  </si>
  <si>
    <t>Marital Status</t>
  </si>
  <si>
    <t>Age</t>
  </si>
  <si>
    <t>Gender</t>
  </si>
  <si>
    <t>Lee Maddox</t>
  </si>
  <si>
    <t>Divorced</t>
  </si>
  <si>
    <t>Male</t>
  </si>
  <si>
    <t>Stephen Johnson</t>
  </si>
  <si>
    <t>Widowed</t>
  </si>
  <si>
    <t>Female</t>
  </si>
  <si>
    <t>Mark Arnold</t>
  </si>
  <si>
    <t>Andre Carter</t>
  </si>
  <si>
    <t>Single</t>
  </si>
  <si>
    <t>Meghan Holmes</t>
  </si>
  <si>
    <t>Alex Parker</t>
  </si>
  <si>
    <t>Gina Little</t>
  </si>
  <si>
    <t>Heather Vargas</t>
  </si>
  <si>
    <t>Non-Binary</t>
  </si>
  <si>
    <t>Brett Schroeder</t>
  </si>
  <si>
    <t>Married</t>
  </si>
  <si>
    <t>Steven Huang</t>
  </si>
  <si>
    <t>Brian Liu</t>
  </si>
  <si>
    <t>Johnny Potter</t>
  </si>
  <si>
    <t>Tammy Ruiz</t>
  </si>
  <si>
    <t>Leslie Ramos</t>
  </si>
  <si>
    <t>Aaron Franco</t>
  </si>
  <si>
    <t>James Brown</t>
  </si>
  <si>
    <t>Sharon Hayes</t>
  </si>
  <si>
    <t>Lisa Garcia</t>
  </si>
  <si>
    <t>Ashley Stanley</t>
  </si>
  <si>
    <t>Edward Anderson</t>
  </si>
  <si>
    <t>Chloe Roberts MD</t>
  </si>
  <si>
    <t>Meagan Wang DDS</t>
  </si>
  <si>
    <t>Rebekah Haas</t>
  </si>
  <si>
    <t>Jesse Wells</t>
  </si>
  <si>
    <t>Joshua Lewis</t>
  </si>
  <si>
    <t>Jeff Kennedy</t>
  </si>
  <si>
    <t>Vanessa Anderson</t>
  </si>
  <si>
    <t>Joel Green</t>
  </si>
  <si>
    <t>Sherry Mays</t>
  </si>
  <si>
    <t>Jason Deleon</t>
  </si>
  <si>
    <t>Danielle Russell</t>
  </si>
  <si>
    <t>Joseph Lambert</t>
  </si>
  <si>
    <t>Robert Martin</t>
  </si>
  <si>
    <t>Deborah Ochoa</t>
  </si>
  <si>
    <t>Mark Robinson</t>
  </si>
  <si>
    <t>Lisa Rice</t>
  </si>
  <si>
    <t>Jason Walker</t>
  </si>
  <si>
    <t>Michael Carson</t>
  </si>
  <si>
    <t>Jessica Nguyen</t>
  </si>
  <si>
    <t>Kathryn Williams</t>
  </si>
  <si>
    <t>Christopher Nelson</t>
  </si>
  <si>
    <t>Matthew Jones</t>
  </si>
  <si>
    <t>Tina Fisher</t>
  </si>
  <si>
    <t>Kenneth Jones</t>
  </si>
  <si>
    <t>Jason Hurst</t>
  </si>
  <si>
    <t>Robert Johnson</t>
  </si>
  <si>
    <t>Jacob Boyd</t>
  </si>
  <si>
    <t>Pamela Williams</t>
  </si>
  <si>
    <t>Austin Johnson</t>
  </si>
  <si>
    <t>Joseph Grimes</t>
  </si>
  <si>
    <t>Nicholas Carter</t>
  </si>
  <si>
    <t>Eric Ball</t>
  </si>
  <si>
    <t>Grant Crawford</t>
  </si>
  <si>
    <t>Keith Gutierrez</t>
  </si>
  <si>
    <t>Kristopher Murphy</t>
  </si>
  <si>
    <t>Cynthia Garcia</t>
  </si>
  <si>
    <t>Lisa Richmond</t>
  </si>
  <si>
    <t>John Thompson</t>
  </si>
  <si>
    <t>Morgan Manning</t>
  </si>
  <si>
    <t>Steven Mendoza</t>
  </si>
  <si>
    <t>Matthew Gregory</t>
  </si>
  <si>
    <t>Audrey Gonzalez</t>
  </si>
  <si>
    <t>Christopher Graham</t>
  </si>
  <si>
    <t>Emily Howard</t>
  </si>
  <si>
    <t>Joshua Nelson</t>
  </si>
  <si>
    <t>Jordan James</t>
  </si>
  <si>
    <t>Nicolas Maxwell</t>
  </si>
  <si>
    <t>Mr. John Wilson</t>
  </si>
  <si>
    <t>Katrina Torres</t>
  </si>
  <si>
    <t>Tina Adams</t>
  </si>
  <si>
    <t>Richard Washington</t>
  </si>
  <si>
    <t>Amanda Wilson</t>
  </si>
  <si>
    <t>Jennifer Cox</t>
  </si>
  <si>
    <t>Kari Armstrong</t>
  </si>
  <si>
    <t>Dawn Blanchard</t>
  </si>
  <si>
    <t>Christopher Rios</t>
  </si>
  <si>
    <t>Angela Woods</t>
  </si>
  <si>
    <t>Taylor Glenn</t>
  </si>
  <si>
    <t>Michael Price</t>
  </si>
  <si>
    <t>Jeanette Lewis</t>
  </si>
  <si>
    <t>Ashley Hoffman</t>
  </si>
  <si>
    <t>Amanda Mercado</t>
  </si>
  <si>
    <t>Donna Obrien</t>
  </si>
  <si>
    <t>Chad Caldwell</t>
  </si>
  <si>
    <t>Brooke Hunt</t>
  </si>
  <si>
    <t>Gregory Foster</t>
  </si>
  <si>
    <t>Tyler Taylor</t>
  </si>
  <si>
    <t>Jennifer Davis</t>
  </si>
  <si>
    <t>Julia Hicks</t>
  </si>
  <si>
    <t>Lisa Nichols</t>
  </si>
  <si>
    <t>Stephen Ward</t>
  </si>
  <si>
    <t>Erika Schultz</t>
  </si>
  <si>
    <t>Jeff Sanchez</t>
  </si>
  <si>
    <t>Sharon Goodman</t>
  </si>
  <si>
    <t>Terrence Thomas</t>
  </si>
  <si>
    <t>Elizabeth Brown</t>
  </si>
  <si>
    <t>Joanna Richards</t>
  </si>
  <si>
    <t>Jennifer Bryant</t>
  </si>
  <si>
    <t>William Lane</t>
  </si>
  <si>
    <t>Mary Bates</t>
  </si>
  <si>
    <t>Carrie Gray</t>
  </si>
  <si>
    <t>Kathy Green</t>
  </si>
  <si>
    <t>John Jackson</t>
  </si>
  <si>
    <t>Joshua Holland</t>
  </si>
  <si>
    <t>Jeremy Dickerson</t>
  </si>
  <si>
    <t>Michael Davenport</t>
  </si>
  <si>
    <t>Michele Torres</t>
  </si>
  <si>
    <t>Christian Bell</t>
  </si>
  <si>
    <t>Samantha May</t>
  </si>
  <si>
    <t>Brittney Lewis</t>
  </si>
  <si>
    <t>Randall Romero</t>
  </si>
  <si>
    <t>Jose Jordan</t>
  </si>
  <si>
    <t>Timothy Kim</t>
  </si>
  <si>
    <t>Brandon Norris</t>
  </si>
  <si>
    <t>Tiffany Smith</t>
  </si>
  <si>
    <t>Kelsey Phillips</t>
  </si>
  <si>
    <t>Heather Davis</t>
  </si>
  <si>
    <t>Michael Nicholson</t>
  </si>
  <si>
    <t>Susan Gomez</t>
  </si>
  <si>
    <t>Andrew Sheppard</t>
  </si>
  <si>
    <t>Kevin Green</t>
  </si>
  <si>
    <t>Jennifer Thomas</t>
  </si>
  <si>
    <t>Amanda Sanchez</t>
  </si>
  <si>
    <t>Hector Mcpherson</t>
  </si>
  <si>
    <t>Richard Lam</t>
  </si>
  <si>
    <t>Christopher Paul</t>
  </si>
  <si>
    <t>Brandi Rogers</t>
  </si>
  <si>
    <t>Robin Herrera</t>
  </si>
  <si>
    <t>Regina Martin</t>
  </si>
  <si>
    <t>Danielle Gates</t>
  </si>
  <si>
    <t>Kenneth Jordan</t>
  </si>
  <si>
    <t>Stephen Hooper</t>
  </si>
  <si>
    <t>Natalie Taylor</t>
  </si>
  <si>
    <t>Cody Anderson</t>
  </si>
  <si>
    <t>Evelyn Hamilton</t>
  </si>
  <si>
    <t>Jeffrey Gonzalez</t>
  </si>
  <si>
    <t>Dana Sanchez</t>
  </si>
  <si>
    <t>Heather Reid</t>
  </si>
  <si>
    <t>Mr. Ronald Alvarado</t>
  </si>
  <si>
    <t>Mrs. Stacie Martinez</t>
  </si>
  <si>
    <t>Brittany White</t>
  </si>
  <si>
    <t>Kristen Long</t>
  </si>
  <si>
    <t>Nicole Velazquez</t>
  </si>
  <si>
    <t>Brandon Stephens</t>
  </si>
  <si>
    <t>Susan Davies</t>
  </si>
  <si>
    <t>Edward Guerrero</t>
  </si>
  <si>
    <t>Jimmy Estrada</t>
  </si>
  <si>
    <t>Mackenzie Gonzalez</t>
  </si>
  <si>
    <t>Judy Wagner</t>
  </si>
  <si>
    <t>Barbara Koch</t>
  </si>
  <si>
    <t>Tina Soto</t>
  </si>
  <si>
    <t>Ashley Williams</t>
  </si>
  <si>
    <t>Mrs. Amy Lawrence</t>
  </si>
  <si>
    <t>Amber Tran</t>
  </si>
  <si>
    <t>Elizabeth Nguyen</t>
  </si>
  <si>
    <t>Yvette Burton</t>
  </si>
  <si>
    <t>Shawn Page</t>
  </si>
  <si>
    <t>William Foster</t>
  </si>
  <si>
    <t>Kelly Everett</t>
  </si>
  <si>
    <t>Craig Smith Jr.</t>
  </si>
  <si>
    <t>Robert Castro</t>
  </si>
  <si>
    <t>Matthew Lee</t>
  </si>
  <si>
    <t>Logan Vega</t>
  </si>
  <si>
    <t>Judy Humphrey</t>
  </si>
  <si>
    <t>Debbie Baker</t>
  </si>
  <si>
    <t>Michael David</t>
  </si>
  <si>
    <t>Amanda Skinner</t>
  </si>
  <si>
    <t>Barbara Crawford</t>
  </si>
  <si>
    <t>Derek Solis</t>
  </si>
  <si>
    <t>Alan Nicholson</t>
  </si>
  <si>
    <t>Richard Jackson</t>
  </si>
  <si>
    <t>Margaret Jefferson</t>
  </si>
  <si>
    <t>Jennifer Cervantes</t>
  </si>
  <si>
    <t>Elizabeth Tucker</t>
  </si>
  <si>
    <t>Raymond Rodriguez</t>
  </si>
  <si>
    <t>Angela Brown</t>
  </si>
  <si>
    <t>Caroline Black</t>
  </si>
  <si>
    <t>William Rogers</t>
  </si>
  <si>
    <t>David Fowler</t>
  </si>
  <si>
    <t>Linda Lynch</t>
  </si>
  <si>
    <t>William Sims</t>
  </si>
  <si>
    <t>Michael Vance</t>
  </si>
  <si>
    <t>Natasha Kent</t>
  </si>
  <si>
    <t>Christopher Wyatt</t>
  </si>
  <si>
    <t>Caleb Robbins</t>
  </si>
  <si>
    <t>Rebecca Hall</t>
  </si>
  <si>
    <t>Jeffrey Nixon</t>
  </si>
  <si>
    <t>Maria Santiago</t>
  </si>
  <si>
    <t>Michelle Smith</t>
  </si>
  <si>
    <t>Amy Smith</t>
  </si>
  <si>
    <t>Anna Cameron</t>
  </si>
  <si>
    <t>Crystal Jones</t>
  </si>
  <si>
    <t>Lacey Burch</t>
  </si>
  <si>
    <t>Michael Mejia</t>
  </si>
  <si>
    <t>Robert Durham</t>
  </si>
  <si>
    <t>Angela Knight</t>
  </si>
  <si>
    <t>Amber Martinez</t>
  </si>
  <si>
    <t>Peter Brown</t>
  </si>
  <si>
    <t>George Lopez</t>
  </si>
  <si>
    <t>Sydney Morales</t>
  </si>
  <si>
    <t>Ronald Murphy</t>
  </si>
  <si>
    <t>William Moore</t>
  </si>
  <si>
    <t>Brianna Schmidt</t>
  </si>
  <si>
    <t>Christopher Sanchez</t>
  </si>
  <si>
    <t>Patrick Grant</t>
  </si>
  <si>
    <t>Megan Wang</t>
  </si>
  <si>
    <t>Larry Leonard</t>
  </si>
  <si>
    <t>Austin Jones</t>
  </si>
  <si>
    <t>Victoria Day MD</t>
  </si>
  <si>
    <t>Nathaniel Davis</t>
  </si>
  <si>
    <t>Andrea Jones</t>
  </si>
  <si>
    <t>Robert Floyd</t>
  </si>
  <si>
    <t>Jordan Griffin</t>
  </si>
  <si>
    <t>Tammy Matthews</t>
  </si>
  <si>
    <t>Jennifer Price</t>
  </si>
  <si>
    <t>Bobby Davis</t>
  </si>
  <si>
    <t>Meagan Lee</t>
  </si>
  <si>
    <t>Christina Jenkins</t>
  </si>
  <si>
    <t>Perry Wells</t>
  </si>
  <si>
    <t>Austin Frazier</t>
  </si>
  <si>
    <t>Dawn Chan</t>
  </si>
  <si>
    <t>Sharon Hill</t>
  </si>
  <si>
    <t>Lee Rodriguez</t>
  </si>
  <si>
    <t>Tricia Evans</t>
  </si>
  <si>
    <t>Scott Chapman</t>
  </si>
  <si>
    <t>Alexander Price</t>
  </si>
  <si>
    <t>Anthony Rowland</t>
  </si>
  <si>
    <t>Madison Carr</t>
  </si>
  <si>
    <t>Eileen Edwards</t>
  </si>
  <si>
    <t>Jacqueline Ho</t>
  </si>
  <si>
    <t>Zachary Hendrix</t>
  </si>
  <si>
    <t>James Pearson</t>
  </si>
  <si>
    <t>Cynthia Cummings</t>
  </si>
  <si>
    <t>William Spencer</t>
  </si>
  <si>
    <t>David Matthews</t>
  </si>
  <si>
    <t>Shane Smith</t>
  </si>
  <si>
    <t>Randy Rios</t>
  </si>
  <si>
    <t>William Williams</t>
  </si>
  <si>
    <t>Ronald Moore</t>
  </si>
  <si>
    <t>Jeffrey Hawkins</t>
  </si>
  <si>
    <t>Kendra Evans</t>
  </si>
  <si>
    <t>Phillip Smith</t>
  </si>
  <si>
    <t>Christopher Perkins</t>
  </si>
  <si>
    <t>Tammy Barajas</t>
  </si>
  <si>
    <t>Kelly Bell</t>
  </si>
  <si>
    <t>Paul Jordan</t>
  </si>
  <si>
    <t>Barbara Davis</t>
  </si>
  <si>
    <t>Michelle Garcia</t>
  </si>
  <si>
    <t>Mark Mcmahon</t>
  </si>
  <si>
    <t>Joe Vargas</t>
  </si>
  <si>
    <t>Jesse Navarro</t>
  </si>
  <si>
    <t>Larry Fox</t>
  </si>
  <si>
    <t>Jason Green</t>
  </si>
  <si>
    <t>Sheila Newton</t>
  </si>
  <si>
    <t>Ronald Johnson</t>
  </si>
  <si>
    <t>Jamie Saunders</t>
  </si>
  <si>
    <t>David Anderson</t>
  </si>
  <si>
    <t>Anthony Robinson</t>
  </si>
  <si>
    <t>Maurice Zamora</t>
  </si>
  <si>
    <t>Doris Park</t>
  </si>
  <si>
    <t>Paul Williams</t>
  </si>
  <si>
    <t>Anthony Johnson</t>
  </si>
  <si>
    <t>Melinda Blankenship</t>
  </si>
  <si>
    <t>Shannon Schmidt</t>
  </si>
  <si>
    <t>William Harrison</t>
  </si>
  <si>
    <t>Andrew Ford</t>
  </si>
  <si>
    <t>Victoria Hendrix</t>
  </si>
  <si>
    <t>Steven Boyer</t>
  </si>
  <si>
    <t>Sydney Miller</t>
  </si>
  <si>
    <t>Justin Butler</t>
  </si>
  <si>
    <t>Jeffrey Sanders</t>
  </si>
  <si>
    <t>Dylan Maxwell</t>
  </si>
  <si>
    <t>John Freeman</t>
  </si>
  <si>
    <t>Mrs. Terri Herrera</t>
  </si>
  <si>
    <t>Charlotte Carey</t>
  </si>
  <si>
    <t>Mark Sanders</t>
  </si>
  <si>
    <t>Troy Fernandez</t>
  </si>
  <si>
    <t>Paul Craig</t>
  </si>
  <si>
    <t>Ivan Smith</t>
  </si>
  <si>
    <t>Thomas Lawrence</t>
  </si>
  <si>
    <t>Katherine Moore</t>
  </si>
  <si>
    <t>Sabrina Benson</t>
  </si>
  <si>
    <t>Wendy Anderson</t>
  </si>
  <si>
    <t>Justin Gordon</t>
  </si>
  <si>
    <t>Meghan Rivera</t>
  </si>
  <si>
    <t>Angela Hansen</t>
  </si>
  <si>
    <t>Tammy Rivas</t>
  </si>
  <si>
    <t>James Smith</t>
  </si>
  <si>
    <t>Mark Andrews</t>
  </si>
  <si>
    <t>Kevin Lee</t>
  </si>
  <si>
    <t>Seth Lewis</t>
  </si>
  <si>
    <t>Robyn Roman</t>
  </si>
  <si>
    <t>Tiffany Moon</t>
  </si>
  <si>
    <t>Deanna Faulkner</t>
  </si>
  <si>
    <t>Nathan Aguilar</t>
  </si>
  <si>
    <t>Toni Miller</t>
  </si>
  <si>
    <t>Ronnie Allen</t>
  </si>
  <si>
    <t>Sherry Jackson</t>
  </si>
  <si>
    <t>Lindsey Jones</t>
  </si>
  <si>
    <t>Lawrence Stephens</t>
  </si>
  <si>
    <t>Savannah Taylor</t>
  </si>
  <si>
    <t>Steven Anderson</t>
  </si>
  <si>
    <t>Virginia Myers</t>
  </si>
  <si>
    <t>David Wright</t>
  </si>
  <si>
    <t>Monique Shaw</t>
  </si>
  <si>
    <t>Daisy Green</t>
  </si>
  <si>
    <t>Katherine Wilson</t>
  </si>
  <si>
    <t>Joseph Baldwin</t>
  </si>
  <si>
    <t>Ashley Murphy</t>
  </si>
  <si>
    <t>Gabriella Quinn</t>
  </si>
  <si>
    <t>Denise Collins</t>
  </si>
  <si>
    <t>Jodi Barker</t>
  </si>
  <si>
    <t>Leslie Russell</t>
  </si>
  <si>
    <t>James Sloan</t>
  </si>
  <si>
    <t>Claudia Ball</t>
  </si>
  <si>
    <t>Stephen Shepherd</t>
  </si>
  <si>
    <t>Dennis Rhodes</t>
  </si>
  <si>
    <t>Alejandro Santos</t>
  </si>
  <si>
    <t>Kimberly Alvarez</t>
  </si>
  <si>
    <t>Alexis Clark</t>
  </si>
  <si>
    <t>Kristin Bush</t>
  </si>
  <si>
    <t>Michael Reid</t>
  </si>
  <si>
    <t>David Jones</t>
  </si>
  <si>
    <t>Allison Macdonald</t>
  </si>
  <si>
    <t>Benjamin Dominguez</t>
  </si>
  <si>
    <t>George Hartman</t>
  </si>
  <si>
    <t>Michelle Young</t>
  </si>
  <si>
    <t>Mr. Billy Clark</t>
  </si>
  <si>
    <t>Robin Jones</t>
  </si>
  <si>
    <t>Renee White</t>
  </si>
  <si>
    <t>Cristian Williams</t>
  </si>
  <si>
    <t>Juan Williams</t>
  </si>
  <si>
    <t>Patricia Johnson</t>
  </si>
  <si>
    <t>Teresa Johnson</t>
  </si>
  <si>
    <t>Karen Lozano</t>
  </si>
  <si>
    <t>Bridget Mills</t>
  </si>
  <si>
    <t>Lorraine Scott</t>
  </si>
  <si>
    <t>Russell Wagner</t>
  </si>
  <si>
    <t>Ms. Ann Cook</t>
  </si>
  <si>
    <t>Amber Chapman</t>
  </si>
  <si>
    <t>John Roy</t>
  </si>
  <si>
    <t>Daniel Shea</t>
  </si>
  <si>
    <t>Charlene Wilson</t>
  </si>
  <si>
    <t>Terry Sanchez</t>
  </si>
  <si>
    <t>Daniel Jordan</t>
  </si>
  <si>
    <t>Tara West</t>
  </si>
  <si>
    <t>Anthony Williams</t>
  </si>
  <si>
    <t>Terri Patel</t>
  </si>
  <si>
    <t>Katie Barnett</t>
  </si>
  <si>
    <t>James Peters</t>
  </si>
  <si>
    <t>Tammy Marshall</t>
  </si>
  <si>
    <t>Stacey Carlson</t>
  </si>
  <si>
    <t>Marvin Alvarado</t>
  </si>
  <si>
    <t>Carlos Lynn</t>
  </si>
  <si>
    <t>Kimberly Moore</t>
  </si>
  <si>
    <t>Taylor Moore</t>
  </si>
  <si>
    <t>Sara Allen</t>
  </si>
  <si>
    <t>Brian Richards</t>
  </si>
  <si>
    <t>Charles Avery</t>
  </si>
  <si>
    <t>Anna Wilson</t>
  </si>
  <si>
    <t>Sabrina Bishop</t>
  </si>
  <si>
    <t>Carolyn Holland</t>
  </si>
  <si>
    <t>Jennifer Kelley</t>
  </si>
  <si>
    <t>Sean Holt</t>
  </si>
  <si>
    <t>Christina Schultz</t>
  </si>
  <si>
    <t>Sandra Lopez</t>
  </si>
  <si>
    <t>Janice Knight</t>
  </si>
  <si>
    <t>Cody James</t>
  </si>
  <si>
    <t>Michael Rasmussen</t>
  </si>
  <si>
    <t>Dana Powell</t>
  </si>
  <si>
    <t>Troy Smith</t>
  </si>
  <si>
    <t>Darren Cruz</t>
  </si>
  <si>
    <t>Alison Henderson</t>
  </si>
  <si>
    <t>Melissa Mcbride</t>
  </si>
  <si>
    <t>Dawn Townsend</t>
  </si>
  <si>
    <t>Tracie Baker</t>
  </si>
  <si>
    <t>Alejandro Rollins</t>
  </si>
  <si>
    <t>Christopher Howell</t>
  </si>
  <si>
    <t>James Price</t>
  </si>
  <si>
    <t>Vanessa Dudley</t>
  </si>
  <si>
    <t>William Evans</t>
  </si>
  <si>
    <t>Todd Wise</t>
  </si>
  <si>
    <t>Michelle James</t>
  </si>
  <si>
    <t>Seth Mccoy</t>
  </si>
  <si>
    <t>Lance Wong</t>
  </si>
  <si>
    <t>Nicholas Miller</t>
  </si>
  <si>
    <t>Leslie Grant</t>
  </si>
  <si>
    <t>Sarah Brown</t>
  </si>
  <si>
    <t>David Williams</t>
  </si>
  <si>
    <t>Brenda Park</t>
  </si>
  <si>
    <t>Jared Bailey</t>
  </si>
  <si>
    <t>Steven Riggs</t>
  </si>
  <si>
    <t>Shane Haynes</t>
  </si>
  <si>
    <t>Gregory Turner</t>
  </si>
  <si>
    <t>Mallory Ellison</t>
  </si>
  <si>
    <t>Tyler Carroll</t>
  </si>
  <si>
    <t>Latoya Chen</t>
  </si>
  <si>
    <t>Laura Bell</t>
  </si>
  <si>
    <t>Evan Phillips</t>
  </si>
  <si>
    <t>David Fuller</t>
  </si>
  <si>
    <t>Adam Williams</t>
  </si>
  <si>
    <t>Ian Davis</t>
  </si>
  <si>
    <t>Jennifer Rollins</t>
  </si>
  <si>
    <t>Megan Hale</t>
  </si>
  <si>
    <t>Anne Trevino</t>
  </si>
  <si>
    <t>Michael Miller</t>
  </si>
  <si>
    <t>Robert Carpenter</t>
  </si>
  <si>
    <t>Ashley Johnson</t>
  </si>
  <si>
    <t>Nicole Jones</t>
  </si>
  <si>
    <t>Allison Love</t>
  </si>
  <si>
    <t>Nicole Edwards</t>
  </si>
  <si>
    <t>Marco Hunt</t>
  </si>
  <si>
    <t>Dr. Tracy Gamble</t>
  </si>
  <si>
    <t>Lee Burton</t>
  </si>
  <si>
    <t>Jane Castillo</t>
  </si>
  <si>
    <t>Jennifer Perkins</t>
  </si>
  <si>
    <t>Alex Gonzalez</t>
  </si>
  <si>
    <t>Jeffrey Foster</t>
  </si>
  <si>
    <t>Joseph Estes</t>
  </si>
  <si>
    <t>Sharon Bowman</t>
  </si>
  <si>
    <t>Tara Lee</t>
  </si>
  <si>
    <t>David Patterson</t>
  </si>
  <si>
    <t>Alvin Moore</t>
  </si>
  <si>
    <t>Michael Briggs</t>
  </si>
  <si>
    <t>Anthony Hernandez</t>
  </si>
  <si>
    <t>Mr. Stanley Montoya</t>
  </si>
  <si>
    <t>Michael Cooper</t>
  </si>
  <si>
    <t>Susan Lewis</t>
  </si>
  <si>
    <t>Monique Barry</t>
  </si>
  <si>
    <t>Deanna Jones</t>
  </si>
  <si>
    <t>Heather Poole</t>
  </si>
  <si>
    <t>Sierra Ingram</t>
  </si>
  <si>
    <t>Tyler Phelps</t>
  </si>
  <si>
    <t>Jeremy Booth</t>
  </si>
  <si>
    <t>James Lewis</t>
  </si>
  <si>
    <t>Cassandra Allen</t>
  </si>
  <si>
    <t>Karen Dalton</t>
  </si>
  <si>
    <t>Susan Jackson</t>
  </si>
  <si>
    <t>Ryan Sanchez</t>
  </si>
  <si>
    <t>Monica Giles</t>
  </si>
  <si>
    <t>Steven Freeman</t>
  </si>
  <si>
    <t>Henry Aguilar</t>
  </si>
  <si>
    <t>Maureen Wright</t>
  </si>
  <si>
    <t>Charles Smith</t>
  </si>
  <si>
    <t>Ryan Carpenter</t>
  </si>
  <si>
    <t>Phillip Leonard</t>
  </si>
  <si>
    <t>Lynn Shannon</t>
  </si>
  <si>
    <t>Maria Brown</t>
  </si>
  <si>
    <t>Michelle Robinson</t>
  </si>
  <si>
    <t>Pamela Giles</t>
  </si>
  <si>
    <t>Nicholas Frost</t>
  </si>
  <si>
    <t>James White</t>
  </si>
  <si>
    <t>Michele Carter</t>
  </si>
  <si>
    <t>April Davis</t>
  </si>
  <si>
    <t>Kiara Lopez</t>
  </si>
  <si>
    <t>Matthew Johnson</t>
  </si>
  <si>
    <t>Antonio Ellis</t>
  </si>
  <si>
    <t>Benjamin Flores</t>
  </si>
  <si>
    <t>Steven Johnson</t>
  </si>
  <si>
    <t>Kathleen White</t>
  </si>
  <si>
    <t>Christine Larsen</t>
  </si>
  <si>
    <t>Mrs. Danielle Skinner</t>
  </si>
  <si>
    <t>Joe Rodriguez</t>
  </si>
  <si>
    <t>Nathan Calderon</t>
  </si>
  <si>
    <t>Diana Wyatt</t>
  </si>
  <si>
    <t>Jeremy Moore</t>
  </si>
  <si>
    <t>Sierra Ward PhD</t>
  </si>
  <si>
    <t>Stacey Lewis</t>
  </si>
  <si>
    <t>Billy Jones</t>
  </si>
  <si>
    <t>Brandon Rice</t>
  </si>
  <si>
    <t>David Myers</t>
  </si>
  <si>
    <t>Michele Bell</t>
  </si>
  <si>
    <t>Alexis Hawkins</t>
  </si>
  <si>
    <t>Samuel Williams</t>
  </si>
  <si>
    <t>Shannon Davis</t>
  </si>
  <si>
    <t>Product Name</t>
  </si>
  <si>
    <t>Supplier</t>
  </si>
  <si>
    <t>Laptop</t>
  </si>
  <si>
    <t>Jackson, Stewart and Jenkins</t>
  </si>
  <si>
    <t>Smartphone</t>
  </si>
  <si>
    <t>Hensley-Pratt</t>
  </si>
  <si>
    <t>Headphones</t>
  </si>
  <si>
    <t>Yates Group</t>
  </si>
  <si>
    <t>Camera</t>
  </si>
  <si>
    <t>Johns and Sons</t>
  </si>
  <si>
    <t>Tablet</t>
  </si>
  <si>
    <t>Anderson-Jackson</t>
  </si>
  <si>
    <t>Desk</t>
  </si>
  <si>
    <t>Fernandez, Willis and Potter</t>
  </si>
  <si>
    <t>Chair</t>
  </si>
  <si>
    <t>Cook, Hall and Miller</t>
  </si>
  <si>
    <t>Bookshelf</t>
  </si>
  <si>
    <t>Davis-Ramirez</t>
  </si>
  <si>
    <t>Table</t>
  </si>
  <si>
    <t>Peters Ltd</t>
  </si>
  <si>
    <t>Sofa</t>
  </si>
  <si>
    <t>Holden Inc</t>
  </si>
  <si>
    <t>Pen</t>
  </si>
  <si>
    <t>Mccall Inc</t>
  </si>
  <si>
    <t>Notebook</t>
  </si>
  <si>
    <t>Estrada LLC</t>
  </si>
  <si>
    <t>Stapler</t>
  </si>
  <si>
    <t>Jones-Henderson</t>
  </si>
  <si>
    <t>Marker</t>
  </si>
  <si>
    <t>Perez LLC</t>
  </si>
  <si>
    <t>Paper</t>
  </si>
  <si>
    <t>Clayton, Robertson and Wolfe</t>
  </si>
  <si>
    <t>T-shirt</t>
  </si>
  <si>
    <t>Davis Group</t>
  </si>
  <si>
    <t>Jeans</t>
  </si>
  <si>
    <t>Sanchez, Medina and Golden</t>
  </si>
  <si>
    <t>Jacket</t>
  </si>
  <si>
    <t>Myers-Barber</t>
  </si>
  <si>
    <t>Shoes</t>
  </si>
  <si>
    <t>Hamilton, Kirby and Taylor</t>
  </si>
  <si>
    <t>Cap</t>
  </si>
  <si>
    <t>Rogers and Sons</t>
  </si>
  <si>
    <t>Action Figure</t>
  </si>
  <si>
    <t>Barker-Baker</t>
  </si>
  <si>
    <t>Board Game</t>
  </si>
  <si>
    <t>Reese LLC</t>
  </si>
  <si>
    <t>Doll</t>
  </si>
  <si>
    <t>Clark, Scott and Miller</t>
  </si>
  <si>
    <t>Puzzle</t>
  </si>
  <si>
    <t>Bailey, Fowler and Butler</t>
  </si>
  <si>
    <t>Toy Car</t>
  </si>
  <si>
    <t>West LLC</t>
  </si>
  <si>
    <t>City</t>
  </si>
  <si>
    <t>Region</t>
  </si>
  <si>
    <t>United States</t>
  </si>
  <si>
    <t>Henderson</t>
  </si>
  <si>
    <t>South</t>
  </si>
  <si>
    <t>Los Angeles</t>
  </si>
  <si>
    <t>West</t>
  </si>
  <si>
    <t>Fort Lauderdale</t>
  </si>
  <si>
    <t>Concord</t>
  </si>
  <si>
    <t>Seattle</t>
  </si>
  <si>
    <t>Fort Worth</t>
  </si>
  <si>
    <t>Central</t>
  </si>
  <si>
    <t>West Jordan</t>
  </si>
  <si>
    <t>San Francisco</t>
  </si>
  <si>
    <t>Fremont</t>
  </si>
  <si>
    <t>Philadelphia</t>
  </si>
  <si>
    <t>East</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</si>
  <si>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</si>
  <si>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</si>
  <si>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</si>
  <si>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</si>
  <si>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</si>
  <si>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</si>
  <si>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</si>
  <si>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</si>
  <si>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</si>
  <si>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</si>
  <si>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</si>
  <si>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</si>
  <si>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</si>
  <si>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</si>
  <si>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</si>
  <si>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</si>
  <si>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</si>
  <si>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</si>
  <si>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</si>
  <si>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</si>
  <si>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</si>
  <si>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</si>
  <si>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</si>
  <si>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</si>
  <si>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</si>
  <si>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</si>
  <si>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</si>
  <si>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</si>
  <si>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</si>
  <si>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</si>
  <si>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Phoenix</t>
  </si>
  <si>
    <t>Roseville</t>
  </si>
  <si>
    <t>Independence</t>
  </si>
  <si>
    <t>Pasadena</t>
  </si>
  <si>
    <t>Newark</t>
  </si>
  <si>
    <t>Franklin</t>
  </si>
  <si>
    <t>Scottsdale</t>
  </si>
  <si>
    <t>San Jose</t>
  </si>
  <si>
    <t>Edmond</t>
  </si>
  <si>
    <t>Carlsbad</t>
  </si>
  <si>
    <t>San Antonio</t>
  </si>
  <si>
    <t>Monroe</t>
  </si>
  <si>
    <t>Fairfield</t>
  </si>
  <si>
    <t>Grand Prairie</t>
  </si>
  <si>
    <t>Hamilton</t>
  </si>
  <si>
    <t>Westfield</t>
  </si>
  <si>
    <t>Akron</t>
  </si>
  <si>
    <t>Denver</t>
  </si>
  <si>
    <t>Dallas</t>
  </si>
  <si>
    <t>Whittier</t>
  </si>
  <si>
    <t>Saginaw</t>
  </si>
  <si>
    <t>Medina</t>
  </si>
  <si>
    <t>Dublin</t>
  </si>
  <si>
    <t>Detroit</t>
  </si>
  <si>
    <t>Tampa</t>
  </si>
  <si>
    <t>Lakeville</t>
  </si>
  <si>
    <t>San Diego</t>
  </si>
  <si>
    <t>Morristown</t>
  </si>
  <si>
    <t>Cincinnati</t>
  </si>
  <si>
    <t>Inglewood</t>
  </si>
  <si>
    <t>Tamarac</t>
  </si>
  <si>
    <t>Colorado Springs</t>
  </si>
  <si>
    <t>Belleville</t>
  </si>
  <si>
    <t>Taylor</t>
  </si>
  <si>
    <t>Lakewood</t>
  </si>
  <si>
    <t>Arlington</t>
  </si>
  <si>
    <t>Arvada</t>
  </si>
  <si>
    <t>Hackensack</t>
  </si>
  <si>
    <t>Long Beach</t>
  </si>
  <si>
    <t>Hesperia</t>
  </si>
  <si>
    <t>Murfreesboro</t>
  </si>
  <si>
    <t>Lowell</t>
  </si>
  <si>
    <t>Manchester</t>
  </si>
  <si>
    <t>Tucson</t>
  </si>
  <si>
    <t>Quincy</t>
  </si>
  <si>
    <t>Pembroke Pines</t>
  </si>
  <si>
    <t>Des Moines</t>
  </si>
  <si>
    <t>Las Vegas</t>
  </si>
  <si>
    <t>Warwick</t>
  </si>
  <si>
    <t>Miami</t>
  </si>
  <si>
    <t>Richmond</t>
  </si>
  <si>
    <t>Louisville</t>
  </si>
  <si>
    <t>Canton</t>
  </si>
  <si>
    <t>New Rochelle</t>
  </si>
  <si>
    <t>Gastonia</t>
  </si>
  <si>
    <t>Jacksonville</t>
  </si>
  <si>
    <t>Auburn</t>
  </si>
  <si>
    <t>Norman</t>
  </si>
  <si>
    <t>Park Ridge</t>
  </si>
  <si>
    <t>Amarillo</t>
  </si>
  <si>
    <t>Lindenhurst</t>
  </si>
  <si>
    <t>Fayetteville</t>
  </si>
  <si>
    <t>Costa Mesa</t>
  </si>
  <si>
    <t>Parker</t>
  </si>
  <si>
    <t>Atlanta</t>
  </si>
  <si>
    <t>Great Falls</t>
  </si>
  <si>
    <t>Anaheim</t>
  </si>
  <si>
    <t>Marysville</t>
  </si>
  <si>
    <t>Salem</t>
  </si>
  <si>
    <t>Laredo</t>
  </si>
  <si>
    <t>Dearborn</t>
  </si>
  <si>
    <t>Mission Viejo</t>
  </si>
  <si>
    <t>Sierra Vista</t>
  </si>
  <si>
    <t>Tyler</t>
  </si>
  <si>
    <t>Burlington</t>
  </si>
  <si>
    <t>Chester</t>
  </si>
  <si>
    <t>Mount Vernon</t>
  </si>
  <si>
    <t>Oceanside</t>
  </si>
  <si>
    <t>Evanston</t>
  </si>
  <si>
    <t>Trenton</t>
  </si>
  <si>
    <t>Bossier City</t>
  </si>
  <si>
    <t>Lancaster</t>
  </si>
  <si>
    <t>Lake Elsinore</t>
  </si>
  <si>
    <t>Milwaukee</t>
  </si>
  <si>
    <t>Florence</t>
  </si>
  <si>
    <t>Lorain</t>
  </si>
  <si>
    <t>Salinas</t>
  </si>
  <si>
    <t>Norwich</t>
  </si>
  <si>
    <t>Alexandria</t>
  </si>
  <si>
    <t>Toledo</t>
  </si>
  <si>
    <t>Round Rock</t>
  </si>
  <si>
    <t>District of Columbia</t>
  </si>
  <si>
    <t>Jefferson City</t>
  </si>
  <si>
    <t>Brownsville</t>
  </si>
  <si>
    <t>Clinton</t>
  </si>
  <si>
    <t>Encinitas</t>
  </si>
  <si>
    <t>Roswell</t>
  </si>
  <si>
    <t>Lansing</t>
  </si>
  <si>
    <t>Reno</t>
  </si>
  <si>
    <t>Coral Springs</t>
  </si>
  <si>
    <t>Boynton Beach</t>
  </si>
  <si>
    <t>Fresno</t>
  </si>
  <si>
    <t>Providence</t>
  </si>
  <si>
    <t>Middletown</t>
  </si>
  <si>
    <t>Pico Rivera</t>
  </si>
  <si>
    <t>Pleasant Grove</t>
  </si>
  <si>
    <t>Sales Amount</t>
  </si>
  <si>
    <t>Unit Price</t>
  </si>
  <si>
    <t>Cost Price</t>
  </si>
  <si>
    <t>Customer Name</t>
  </si>
  <si>
    <t>state</t>
  </si>
  <si>
    <t>Supplier Name</t>
  </si>
  <si>
    <t>Year</t>
  </si>
  <si>
    <t>Month</t>
  </si>
  <si>
    <t>Sum of Sales Amount</t>
  </si>
  <si>
    <t>Sum of Profit</t>
  </si>
  <si>
    <t>2023</t>
  </si>
  <si>
    <t>2024</t>
  </si>
  <si>
    <t>Distinct Count of Customer ID</t>
  </si>
  <si>
    <t>Distinct Count of Order ID</t>
  </si>
  <si>
    <t>Grand Total</t>
  </si>
  <si>
    <t>Sep</t>
  </si>
  <si>
    <t>Oct</t>
  </si>
  <si>
    <t>Nov</t>
  </si>
  <si>
    <t>Dec</t>
  </si>
  <si>
    <t>Jan</t>
  </si>
  <si>
    <t>Feb</t>
  </si>
  <si>
    <t>Mar</t>
  </si>
  <si>
    <t>Apr</t>
  </si>
  <si>
    <t>May</t>
  </si>
  <si>
    <t>Jun</t>
  </si>
  <si>
    <t>Jul</t>
  </si>
  <si>
    <t>Aug</t>
  </si>
  <si>
    <t>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</si>
</sst>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3"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13">
    <dxf>
      <numFmt numFmtId="0" formatCode="General"/>
    </dxf>
    <dxf>
      <numFmt numFmtId="0" formatCode="General"/>
    </dxf>
    <dxf>
      <numFmt numFmtId="0" formatCode="General"/>
    </dxf>
    <dxf>
      <numFmt numFmtId="19" formatCode="m/d/yyyy"/>
    </dxf>
    <dxf>
      <numFmt numFmtId="19" formatCode="m/d/yyyy"/>
    </dxf>
    <dxf>
      <numFmt numFmtId="165" formatCode="dd/mm/yyyy"/>
    </dxf>
    <dxf>
      <numFmt numFmtId="0" formatCode="General"/>
    </dxf>
    <dxf>
      <numFmt numFmtId="0" formatCode="General"/>
    </dxf>
    <dxf>
      <numFmt numFmtId="0" formatCode="General"/>
    </dxf>
    <dxf>
      <numFmt numFmtId="0" formatCode="General"/>
    </dxf>
    <dxf>
      <numFmt numFmtId="0" formatCode="General"/>
    </dxf>
    <dxf>
      <font>
        <b/>
        <i val="0"/>
        <sz val="8"/>
        <color theme="0"/>
        <name val="Arial"/>
        <family val="2"/>
        <scheme val="none"/>
      </font>
      <border>
        <bottom style="thin">
          <color theme="6"/>
        </bottom>
        <vertical/>
        <horizontal/>
      </border>
    </dxf>
    <dxf>
      <font>
        <b/>
        <i val="0"/>
        <sz val="9"/>
        <color rgb="FF0A0F27"/>
        <name val="Arial"/>
        <family val="2"/>
        <scheme val="none"/>
      </font>
      <fill>
        <patternFill>
          <bgColor rgb="FF181C3A"/>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dxfs>
  <tableStyles count="1" defaultTableStyle="TableStyleMedium2" defaultPivotStyle="PivotStyleLight16">
    <tableStyle name="SlicerStyleLight3 2" pivot="0" table="0" count="10" xr9:uid="{B56B1E45-09F3-4CAF-B792-83A5D0A344F0}">
      <tableStyleElement type="wholeTable" dxfId="12"/>
      <tableStyleElement type="headerRow" dxfId="11"/>
    </tableStyle>
  </tableStyles>
  <colors>
    <mruColors>
      <color rgb="FF181C3A"/>
      <color rgb="FF180957"/>
      <color rgb="FF0A0F27"/>
      <color rgb="FF540000"/>
      <color rgb="FFCC0000"/>
      <color rgb="FF085AB8"/>
      <color rgb="FF1800A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theme="0" tint="-4.9989318521683403E-2"/>
            <name val="Arial"/>
            <family val="2"/>
            <scheme val="none"/>
          </font>
          <fill>
            <patternFill patternType="solid">
              <fgColor auto="1"/>
              <bgColor rgb="FF181C3A"/>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sz val="8"/>
            <color theme="0" tint="-4.9989318521683403E-2"/>
            <name val="Arial"/>
            <family val="2"/>
            <scheme val="none"/>
          </font>
          <fill>
            <patternFill patternType="solid">
              <fgColor theme="6"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Marital Status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75000">
                <a:srgbClr val="C00000"/>
              </a:gs>
              <a:gs pos="100000">
                <a:srgbClr val="CC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5350265366527E-2"/>
          <c:y val="3.7036943340642357E-2"/>
          <c:w val="0.93888888888888888"/>
          <c:h val="0.8416746864975212"/>
        </c:manualLayout>
      </c:layout>
      <c:barChart>
        <c:barDir val="col"/>
        <c:grouping val="clustered"/>
        <c:varyColors val="0"/>
        <c:ser>
          <c:idx val="0"/>
          <c:order val="0"/>
          <c:tx>
            <c:strRef>
              <c:f>'Pivot Table'!$D$3</c:f>
              <c:strCache>
                <c:ptCount val="1"/>
                <c:pt idx="0">
                  <c:v>Total</c:v>
                </c:pt>
              </c:strCache>
            </c:strRef>
          </c:tx>
          <c:spPr>
            <a:gradFill>
              <a:gsLst>
                <a:gs pos="0">
                  <a:srgbClr val="FF0000"/>
                </a:gs>
                <a:gs pos="75000">
                  <a:srgbClr val="C00000"/>
                </a:gs>
                <a:gs pos="100000">
                  <a:srgbClr val="CC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Divorced</c:v>
                </c:pt>
                <c:pt idx="1">
                  <c:v>Married</c:v>
                </c:pt>
                <c:pt idx="2">
                  <c:v>Single</c:v>
                </c:pt>
                <c:pt idx="3">
                  <c:v>Widowed</c:v>
                </c:pt>
              </c:strCache>
            </c:strRef>
          </c:cat>
          <c:val>
            <c:numRef>
              <c:f>'Pivot Table'!$D$4:$D$8</c:f>
              <c:numCache>
                <c:formatCode>"$"#,##0,"K"</c:formatCode>
                <c:ptCount val="4"/>
                <c:pt idx="0">
                  <c:v>136388.35000000003</c:v>
                </c:pt>
                <c:pt idx="1">
                  <c:v>163650.37999999986</c:v>
                </c:pt>
                <c:pt idx="2">
                  <c:v>128343.89000000004</c:v>
                </c:pt>
                <c:pt idx="3">
                  <c:v>152340.96</c:v>
                </c:pt>
              </c:numCache>
            </c:numRef>
          </c:val>
          <c:extLst>
            <c:ext xmlns:c16="http://schemas.microsoft.com/office/drawing/2014/chart" uri="{C3380CC4-5D6E-409C-BE32-E72D297353CC}">
              <c16:uniqueId val="{00000000-DEAF-4432-ACBD-4AA7B7B894B3}"/>
            </c:ext>
          </c:extLst>
        </c:ser>
        <c:dLbls>
          <c:dLblPos val="outEnd"/>
          <c:showLegendKey val="0"/>
          <c:showVal val="1"/>
          <c:showCatName val="0"/>
          <c:showSerName val="0"/>
          <c:showPercent val="0"/>
          <c:showBubbleSize val="0"/>
        </c:dLbls>
        <c:gapWidth val="219"/>
        <c:overlap val="-27"/>
        <c:axId val="776036655"/>
        <c:axId val="776039055"/>
      </c:barChart>
      <c:catAx>
        <c:axId val="77603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776039055"/>
        <c:crosses val="autoZero"/>
        <c:auto val="1"/>
        <c:lblAlgn val="ctr"/>
        <c:lblOffset val="100"/>
        <c:noMultiLvlLbl val="0"/>
      </c:catAx>
      <c:valAx>
        <c:axId val="776039055"/>
        <c:scaling>
          <c:orientation val="minMax"/>
        </c:scaling>
        <c:delete val="1"/>
        <c:axPos val="l"/>
        <c:numFmt formatCode="&quot;$&quot;#,##0,&quot;K&quot;" sourceLinked="1"/>
        <c:majorTickMark val="none"/>
        <c:minorTickMark val="none"/>
        <c:tickLblPos val="nextTo"/>
        <c:crossAx val="77603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Gender</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0000"/>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lumMod val="60000"/>
              <a:lumOff val="4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bg1">
              <a:lumMod val="8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7.1625344352617082E-2"/>
          <c:y val="0.173084138232456"/>
          <c:w val="0.52330882193444828"/>
          <c:h val="0.79398553748655576"/>
        </c:manualLayout>
      </c:layout>
      <c:doughnutChart>
        <c:varyColors val="1"/>
        <c:ser>
          <c:idx val="0"/>
          <c:order val="0"/>
          <c:tx>
            <c:strRef>
              <c:f>'Pivot Table'!$D$12</c:f>
              <c:strCache>
                <c:ptCount val="1"/>
                <c:pt idx="0">
                  <c:v>Total</c:v>
                </c:pt>
              </c:strCache>
            </c:strRef>
          </c:tx>
          <c:dPt>
            <c:idx val="0"/>
            <c:bubble3D val="0"/>
            <c:spPr>
              <a:solidFill>
                <a:srgbClr val="FF0000"/>
              </a:solidFill>
              <a:ln w="19050">
                <a:noFill/>
              </a:ln>
              <a:effectLst/>
            </c:spPr>
            <c:extLst>
              <c:ext xmlns:c16="http://schemas.microsoft.com/office/drawing/2014/chart" uri="{C3380CC4-5D6E-409C-BE32-E72D297353CC}">
                <c16:uniqueId val="{00000001-5E36-45CC-AB26-FF901B89FC00}"/>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3-5E36-45CC-AB26-FF901B89FC00}"/>
              </c:ext>
            </c:extLst>
          </c:dPt>
          <c:dPt>
            <c:idx val="2"/>
            <c:bubble3D val="0"/>
            <c:spPr>
              <a:solidFill>
                <a:schemeClr val="bg1">
                  <a:lumMod val="85000"/>
                </a:schemeClr>
              </a:solidFill>
              <a:ln w="19050">
                <a:noFill/>
              </a:ln>
              <a:effectLst/>
            </c:spPr>
            <c:extLst>
              <c:ext xmlns:c16="http://schemas.microsoft.com/office/drawing/2014/chart" uri="{C3380CC4-5D6E-409C-BE32-E72D297353CC}">
                <c16:uniqueId val="{00000005-5E36-45CC-AB26-FF901B89FC0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5E36-45CC-AB26-FF901B89FC00}"/>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5E36-45CC-AB26-FF901B89FC00}"/>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5E36-45CC-AB26-FF901B89FC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Table'!$C$13:$C$16</c:f>
              <c:strCache>
                <c:ptCount val="3"/>
                <c:pt idx="0">
                  <c:v>Female</c:v>
                </c:pt>
                <c:pt idx="1">
                  <c:v>Male</c:v>
                </c:pt>
                <c:pt idx="2">
                  <c:v>Non-Binary</c:v>
                </c:pt>
              </c:strCache>
            </c:strRef>
          </c:cat>
          <c:val>
            <c:numRef>
              <c:f>'Pivot Table'!$D$13:$D$16</c:f>
              <c:numCache>
                <c:formatCode>"$"#,##0,"K"</c:formatCode>
                <c:ptCount val="3"/>
                <c:pt idx="0">
                  <c:v>178308.9800000001</c:v>
                </c:pt>
                <c:pt idx="1">
                  <c:v>204915.85000000009</c:v>
                </c:pt>
                <c:pt idx="2">
                  <c:v>197498.75000000003</c:v>
                </c:pt>
              </c:numCache>
            </c:numRef>
          </c:val>
          <c:extLst>
            <c:ext xmlns:c16="http://schemas.microsoft.com/office/drawing/2014/chart" uri="{C3380CC4-5D6E-409C-BE32-E72D297353CC}">
              <c16:uniqueId val="{00000006-4941-44EA-9A8B-5730D85FB8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197193483946813"/>
          <c:y val="0.48096562003823595"/>
          <c:w val="0.33538120944017241"/>
          <c:h val="0.43313048831858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Table!PivotTable13</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74000">
                <a:srgbClr val="FF0000"/>
              </a:gs>
              <a:gs pos="83000">
                <a:srgbClr val="CC0000"/>
              </a:gs>
              <a:gs pos="100000">
                <a:srgbClr val="FF00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4086944595109"/>
          <c:y val="0.10020905281576645"/>
          <c:w val="0.85809764278277567"/>
          <c:h val="0.57718336798010417"/>
        </c:manualLayout>
      </c:layout>
      <c:areaChart>
        <c:grouping val="standard"/>
        <c:varyColors val="0"/>
        <c:ser>
          <c:idx val="0"/>
          <c:order val="0"/>
          <c:tx>
            <c:strRef>
              <c:f>'Pivot Table'!$J$3</c:f>
              <c:strCache>
                <c:ptCount val="1"/>
                <c:pt idx="0">
                  <c:v>Total</c:v>
                </c:pt>
              </c:strCache>
            </c:strRef>
          </c:tx>
          <c:spPr>
            <a:gradFill>
              <a:gsLst>
                <a:gs pos="0">
                  <a:srgbClr val="FF0000"/>
                </a:gs>
                <a:gs pos="74000">
                  <a:srgbClr val="FF0000"/>
                </a:gs>
                <a:gs pos="83000">
                  <a:srgbClr val="CC0000"/>
                </a:gs>
                <a:gs pos="100000">
                  <a:srgbClr val="FF00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multiLvlStrRef>
              <c:f>'Pivot Table'!$I$4:$I$18</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'Pivot Table'!$J$4:$J$18</c:f>
              <c:numCache>
                <c:formatCode>"$"#,##0,"K"</c:formatCode>
                <c:ptCount val="12"/>
                <c:pt idx="0">
                  <c:v>48242.839999999989</c:v>
                </c:pt>
                <c:pt idx="1">
                  <c:v>47659.890000000029</c:v>
                </c:pt>
                <c:pt idx="2">
                  <c:v>39699.719999999994</c:v>
                </c:pt>
                <c:pt idx="3">
                  <c:v>53308.799999999974</c:v>
                </c:pt>
                <c:pt idx="4">
                  <c:v>48170.460000000014</c:v>
                </c:pt>
                <c:pt idx="5">
                  <c:v>39013.290000000023</c:v>
                </c:pt>
                <c:pt idx="6">
                  <c:v>48268.19000000001</c:v>
                </c:pt>
                <c:pt idx="7">
                  <c:v>57915.430000000037</c:v>
                </c:pt>
                <c:pt idx="8">
                  <c:v>48603.299999999996</c:v>
                </c:pt>
                <c:pt idx="9">
                  <c:v>49706.680000000022</c:v>
                </c:pt>
                <c:pt idx="10">
                  <c:v>44322.62000000001</c:v>
                </c:pt>
                <c:pt idx="11">
                  <c:v>55812.36</c:v>
                </c:pt>
              </c:numCache>
            </c:numRef>
          </c:val>
          <c:extLst>
            <c:ext xmlns:c16="http://schemas.microsoft.com/office/drawing/2014/chart" uri="{C3380CC4-5D6E-409C-BE32-E72D297353CC}">
              <c16:uniqueId val="{00000000-4918-47EB-A1E2-D7FEE88EC957}"/>
            </c:ext>
          </c:extLst>
        </c:ser>
        <c:dLbls>
          <c:showLegendKey val="0"/>
          <c:showVal val="0"/>
          <c:showCatName val="0"/>
          <c:showSerName val="0"/>
          <c:showPercent val="0"/>
          <c:showBubbleSize val="0"/>
        </c:dLbls>
        <c:axId val="148341615"/>
        <c:axId val="683927999"/>
      </c:areaChart>
      <c:catAx>
        <c:axId val="14834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83927999"/>
        <c:crosses val="autoZero"/>
        <c:auto val="1"/>
        <c:lblAlgn val="ctr"/>
        <c:lblOffset val="100"/>
        <c:noMultiLvlLbl val="0"/>
      </c:catAx>
      <c:valAx>
        <c:axId val="683927999"/>
        <c:scaling>
          <c:orientation val="minMax"/>
        </c:scaling>
        <c:delete val="0"/>
        <c:axPos val="l"/>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48341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State</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65900171652261"/>
          <c:y val="7.613371236966833E-2"/>
          <c:w val="0.45204955180790823"/>
          <c:h val="0.83509351635943097"/>
        </c:manualLayout>
      </c:layout>
      <c:barChart>
        <c:barDir val="bar"/>
        <c:grouping val="clustered"/>
        <c:varyColors val="0"/>
        <c:ser>
          <c:idx val="0"/>
          <c:order val="0"/>
          <c:tx>
            <c:strRef>
              <c:f>'Pivot Table'!$G$3</c:f>
              <c:strCache>
                <c:ptCount val="1"/>
                <c:pt idx="0">
                  <c:v>Total</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Table'!$F$4:$F$14</c:f>
              <c:strCache>
                <c:ptCount val="10"/>
                <c:pt idx="0">
                  <c:v>Minnesota</c:v>
                </c:pt>
                <c:pt idx="1">
                  <c:v>Colorado</c:v>
                </c:pt>
                <c:pt idx="2">
                  <c:v>Florida</c:v>
                </c:pt>
                <c:pt idx="3">
                  <c:v>Michigan</c:v>
                </c:pt>
                <c:pt idx="4">
                  <c:v>Illinois</c:v>
                </c:pt>
                <c:pt idx="5">
                  <c:v>Pennsylvania</c:v>
                </c:pt>
                <c:pt idx="6">
                  <c:v>Ohio</c:v>
                </c:pt>
                <c:pt idx="7">
                  <c:v>Texas</c:v>
                </c:pt>
                <c:pt idx="8">
                  <c:v>New York</c:v>
                </c:pt>
                <c:pt idx="9">
                  <c:v>California</c:v>
                </c:pt>
              </c:strCache>
            </c:strRef>
          </c:cat>
          <c:val>
            <c:numRef>
              <c:f>'Pivot Table'!$G$4:$G$14</c:f>
              <c:numCache>
                <c:formatCode>"$"#,##0,"K"</c:formatCode>
                <c:ptCount val="10"/>
                <c:pt idx="0">
                  <c:v>19803.140000000003</c:v>
                </c:pt>
                <c:pt idx="1">
                  <c:v>20564.34</c:v>
                </c:pt>
                <c:pt idx="2">
                  <c:v>22187.120000000003</c:v>
                </c:pt>
                <c:pt idx="3">
                  <c:v>23605.019999999997</c:v>
                </c:pt>
                <c:pt idx="4">
                  <c:v>26630.53999999999</c:v>
                </c:pt>
                <c:pt idx="5">
                  <c:v>35676.470000000023</c:v>
                </c:pt>
                <c:pt idx="6">
                  <c:v>38032.799999999996</c:v>
                </c:pt>
                <c:pt idx="7">
                  <c:v>49479.320000000014</c:v>
                </c:pt>
                <c:pt idx="8">
                  <c:v>65480.210000000028</c:v>
                </c:pt>
                <c:pt idx="9">
                  <c:v>130563.77999999998</c:v>
                </c:pt>
              </c:numCache>
            </c:numRef>
          </c:val>
          <c:extLst>
            <c:ext xmlns:c16="http://schemas.microsoft.com/office/drawing/2014/chart" uri="{C3380CC4-5D6E-409C-BE32-E72D297353CC}">
              <c16:uniqueId val="{00000000-A324-464B-BA2A-13EAD1EF2883}"/>
            </c:ext>
          </c:extLst>
        </c:ser>
        <c:dLbls>
          <c:dLblPos val="outEnd"/>
          <c:showLegendKey val="0"/>
          <c:showVal val="1"/>
          <c:showCatName val="0"/>
          <c:showSerName val="0"/>
          <c:showPercent val="0"/>
          <c:showBubbleSize val="0"/>
        </c:dLbls>
        <c:gapWidth val="269"/>
        <c:axId val="35745423"/>
        <c:axId val="35749263"/>
      </c:barChart>
      <c:catAx>
        <c:axId val="35745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bg1"/>
                </a:solidFill>
                <a:latin typeface="+mn-lt"/>
                <a:ea typeface="+mn-ea"/>
                <a:cs typeface="+mn-cs"/>
              </a:defRPr>
            </a:pPr>
            <a:endParaRPr lang="en-US"/>
          </a:p>
        </c:txPr>
        <c:crossAx val="35749263"/>
        <c:crosses val="autoZero"/>
        <c:auto val="1"/>
        <c:lblAlgn val="ctr"/>
        <c:lblOffset val="100"/>
        <c:noMultiLvlLbl val="0"/>
      </c:catAx>
      <c:valAx>
        <c:axId val="35749263"/>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74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Supplier</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41274357747197"/>
          <c:y val="0.1346238972449422"/>
          <c:w val="0.46743678008044981"/>
          <c:h val="0.8140778817320421"/>
        </c:manualLayout>
      </c:layout>
      <c:barChart>
        <c:barDir val="bar"/>
        <c:grouping val="clustered"/>
        <c:varyColors val="0"/>
        <c:ser>
          <c:idx val="0"/>
          <c:order val="0"/>
          <c:tx>
            <c:strRef>
              <c:f>'Pivot Table'!$G$17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Table'!$F$18:$F$28</c:f>
              <c:strCache>
                <c:ptCount val="10"/>
                <c:pt idx="0">
                  <c:v>West LLC</c:v>
                </c:pt>
                <c:pt idx="1">
                  <c:v>Cook, Hall and Miller</c:v>
                </c:pt>
                <c:pt idx="2">
                  <c:v>Reese LLC</c:v>
                </c:pt>
                <c:pt idx="3">
                  <c:v>Barker-Baker</c:v>
                </c:pt>
                <c:pt idx="4">
                  <c:v>Hamilton, Kirby and Taylor</c:v>
                </c:pt>
                <c:pt idx="5">
                  <c:v>Fernandez, Willis and Potter</c:v>
                </c:pt>
                <c:pt idx="6">
                  <c:v>Anderson-Jackson</c:v>
                </c:pt>
                <c:pt idx="7">
                  <c:v>Davis Group</c:v>
                </c:pt>
                <c:pt idx="8">
                  <c:v>Myers-Barber</c:v>
                </c:pt>
                <c:pt idx="9">
                  <c:v>Jackson, Stewart and Jenkins</c:v>
                </c:pt>
              </c:strCache>
            </c:strRef>
          </c:cat>
          <c:val>
            <c:numRef>
              <c:f>'Pivot Table'!$G$18:$G$28</c:f>
              <c:numCache>
                <c:formatCode>"$"#,##0,"K"</c:formatCode>
                <c:ptCount val="10"/>
                <c:pt idx="0">
                  <c:v>54314.819999999992</c:v>
                </c:pt>
                <c:pt idx="1">
                  <c:v>49615.15</c:v>
                </c:pt>
                <c:pt idx="2">
                  <c:v>43666.650000000009</c:v>
                </c:pt>
                <c:pt idx="3">
                  <c:v>41262.400000000016</c:v>
                </c:pt>
                <c:pt idx="4">
                  <c:v>40467.480000000018</c:v>
                </c:pt>
                <c:pt idx="5">
                  <c:v>39902.849999999969</c:v>
                </c:pt>
                <c:pt idx="6">
                  <c:v>37784.199999999983</c:v>
                </c:pt>
                <c:pt idx="7">
                  <c:v>34643.839999999982</c:v>
                </c:pt>
                <c:pt idx="8">
                  <c:v>33262.380000000034</c:v>
                </c:pt>
                <c:pt idx="9">
                  <c:v>31174.430000000004</c:v>
                </c:pt>
              </c:numCache>
            </c:numRef>
          </c:val>
          <c:extLst>
            <c:ext xmlns:c16="http://schemas.microsoft.com/office/drawing/2014/chart" uri="{C3380CC4-5D6E-409C-BE32-E72D297353CC}">
              <c16:uniqueId val="{00000000-F0F1-4C86-B96A-5C51D86E7F96}"/>
            </c:ext>
          </c:extLst>
        </c:ser>
        <c:dLbls>
          <c:dLblPos val="outEnd"/>
          <c:showLegendKey val="0"/>
          <c:showVal val="1"/>
          <c:showCatName val="0"/>
          <c:showSerName val="0"/>
          <c:showPercent val="0"/>
          <c:showBubbleSize val="0"/>
        </c:dLbls>
        <c:gapWidth val="182"/>
        <c:axId val="538405567"/>
        <c:axId val="538399807"/>
      </c:barChart>
      <c:catAx>
        <c:axId val="538405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8399807"/>
        <c:crosses val="autoZero"/>
        <c:auto val="1"/>
        <c:lblAlgn val="ctr"/>
        <c:lblOffset val="100"/>
        <c:noMultiLvlLbl val="0"/>
      </c:catAx>
      <c:valAx>
        <c:axId val="538399807"/>
        <c:scaling>
          <c:orientation val="minMax"/>
        </c:scaling>
        <c:delete val="1"/>
        <c:axPos val="b"/>
        <c:numFmt formatCode="&quot;$&quot;#,##0,&quot;K&quot;" sourceLinked="1"/>
        <c:majorTickMark val="out"/>
        <c:minorTickMark val="none"/>
        <c:tickLblPos val="nextTo"/>
        <c:crossAx val="53840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Product 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Table'!$C$20:$C$25</c:f>
              <c:strCache>
                <c:ptCount val="5"/>
                <c:pt idx="0">
                  <c:v>Clothing</c:v>
                </c:pt>
                <c:pt idx="1">
                  <c:v>Electronics</c:v>
                </c:pt>
                <c:pt idx="2">
                  <c:v>Furniture</c:v>
                </c:pt>
                <c:pt idx="3">
                  <c:v>Office Supplies</c:v>
                </c:pt>
                <c:pt idx="4">
                  <c:v>Toys</c:v>
                </c:pt>
              </c:strCache>
            </c:strRef>
          </c:cat>
          <c:val>
            <c:numRef>
              <c:f>'Pivot Table'!$D$20:$D$25</c:f>
              <c:numCache>
                <c:formatCode>"$"#,##0,"K"</c:formatCode>
                <c:ptCount val="5"/>
                <c:pt idx="0">
                  <c:v>121829.70999999979</c:v>
                </c:pt>
                <c:pt idx="1">
                  <c:v>98568.35</c:v>
                </c:pt>
                <c:pt idx="2">
                  <c:v>121116.75000000006</c:v>
                </c:pt>
                <c:pt idx="3">
                  <c:v>75220.800000000148</c:v>
                </c:pt>
                <c:pt idx="4">
                  <c:v>163987.97000000018</c:v>
                </c:pt>
              </c:numCache>
            </c:numRef>
          </c:val>
          <c:extLst>
            <c:ext xmlns:c16="http://schemas.microsoft.com/office/drawing/2014/chart" uri="{C3380CC4-5D6E-409C-BE32-E72D297353CC}">
              <c16:uniqueId val="{00000000-1CD2-4929-A314-10633A6909E0}"/>
            </c:ext>
          </c:extLst>
        </c:ser>
        <c:dLbls>
          <c:dLblPos val="outEnd"/>
          <c:showLegendKey val="0"/>
          <c:showVal val="1"/>
          <c:showCatName val="0"/>
          <c:showSerName val="0"/>
          <c:showPercent val="0"/>
          <c:showBubbleSize val="0"/>
        </c:dLbls>
        <c:gapWidth val="219"/>
        <c:overlap val="-27"/>
        <c:axId val="538337887"/>
        <c:axId val="538343167"/>
      </c:barChart>
      <c:catAx>
        <c:axId val="53833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38343167"/>
        <c:crosses val="autoZero"/>
        <c:auto val="1"/>
        <c:lblAlgn val="ctr"/>
        <c:lblOffset val="100"/>
        <c:noMultiLvlLbl val="0"/>
      </c:catAx>
      <c:valAx>
        <c:axId val="538343167"/>
        <c:scaling>
          <c:orientation val="minMax"/>
        </c:scaling>
        <c:delete val="1"/>
        <c:axPos val="l"/>
        <c:numFmt formatCode="&quot;$&quot;#,##0,&quot;K&quot;" sourceLinked="1"/>
        <c:majorTickMark val="out"/>
        <c:minorTickMark val="none"/>
        <c:tickLblPos val="nextTo"/>
        <c:crossAx val="53833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[ECom_full_data (1).xlsx]Pivot Table!Sales by 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Table'!$C$28:$C$32</c:f>
              <c:strCache>
                <c:ptCount val="4"/>
                <c:pt idx="0">
                  <c:v>Central</c:v>
                </c:pt>
                <c:pt idx="1">
                  <c:v>East</c:v>
                </c:pt>
                <c:pt idx="2">
                  <c:v>South</c:v>
                </c:pt>
                <c:pt idx="3">
                  <c:v>West</c:v>
                </c:pt>
              </c:strCache>
            </c:strRef>
          </c:cat>
          <c:val>
            <c:numRef>
              <c:f>'Pivot Table'!$D$28:$D$32</c:f>
              <c:numCache>
                <c:formatCode>"$"#,##0,"K"</c:formatCode>
                <c:ptCount val="4"/>
                <c:pt idx="0">
                  <c:v>151610.82000000012</c:v>
                </c:pt>
                <c:pt idx="1">
                  <c:v>165622.56999999992</c:v>
                </c:pt>
                <c:pt idx="2">
                  <c:v>72007.040000000037</c:v>
                </c:pt>
                <c:pt idx="3">
                  <c:v>191483.15000000002</c:v>
                </c:pt>
              </c:numCache>
            </c:numRef>
          </c:val>
          <c:extLst>
            <c:ext xmlns:c16="http://schemas.microsoft.com/office/drawing/2014/chart" uri="{C3380CC4-5D6E-409C-BE32-E72D297353CC}">
              <c16:uniqueId val="{00000000-9029-4D03-B070-585C4734DE7A}"/>
            </c:ext>
          </c:extLst>
        </c:ser>
        <c:dLbls>
          <c:showLegendKey val="0"/>
          <c:showVal val="0"/>
          <c:showCatName val="0"/>
          <c:showSerName val="0"/>
          <c:showPercent val="0"/>
          <c:showBubbleSize val="0"/>
        </c:dLbls>
        <c:gapWidth val="219"/>
        <c:overlap val="-27"/>
        <c:axId val="538355647"/>
        <c:axId val="538344127"/>
      </c:barChart>
      <c:catAx>
        <c:axId val="53835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38344127"/>
        <c:crosses val="autoZero"/>
        <c:auto val="1"/>
        <c:lblAlgn val="ctr"/>
        <c:lblOffset val="100"/>
        <c:noMultiLvlLbl val="0"/>
      </c:catAx>
      <c:valAx>
        <c:axId val="538344127"/>
        <c:scaling>
          <c:orientation val="minMax"/>
        </c:scaling>
        <c:delete val="1"/>
        <c:axPos val="l"/>
        <c:numFmt formatCode="&quot;$&quot;#,##0,&quot;K&quot;" sourceLinked="1"/>
        <c:majorTickMark val="none"/>
        <c:minorTickMark val="none"/>
        <c:tickLblPos val="nextTo"/>
        <c:crossAx val="53835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https://www.vecteezy.com/png/19051642-gold-coins-symbol"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http://www.pngall.com/shopping-cart-png/download/56382" TargetMode="External"/></Relationships>
</file>

<file path=xl/drawings/drawing1.xml><?xml version="1.0" encoding="utf-8"?>
<xdr:wsDr xmlns:xdr="http://schemas.openxmlformats.org/drawingml/2006/spreadsheetDrawing" xmlns:a="http://schemas.openxmlformats.org/drawingml/2006/main">
  <xdr:twoCellAnchor>
    <xdr:from>
      <xdr:col>1</xdr:col>
      <xdr:colOff>271462</xdr:colOff>
      <xdr:row>2</xdr:row>
      <xdr:rowOff>23811</xdr:rowOff>
    </xdr:from>
    <xdr:to>
      <xdr:col>19</xdr:col>
      <xdr:colOff>38100</xdr:colOff>
      <xdr:row>33</xdr:row>
      <xdr:rowOff>14287</xdr:rowOff>
    </xdr:to>
    <xdr:sp macro="" textlink="">
      <xdr:nvSpPr>
        <xdr:cNvPr id="2" name="Rectangle 1">
          <a:extLst>
            <a:ext uri="{FF2B5EF4-FFF2-40B4-BE49-F238E27FC236}">
              <a16:creationId xmlns:a16="http://schemas.microsoft.com/office/drawing/2014/main" id="{C415A2ED-6D32-DA24-D242-F213B48F6A5E}"/>
            </a:ext>
          </a:extLst>
        </xdr:cNvPr>
        <xdr:cNvSpPr/>
      </xdr:nvSpPr>
      <xdr:spPr>
        <a:xfrm>
          <a:off x="919162" y="385761"/>
          <a:ext cx="11425238" cy="5600701"/>
        </a:xfrm>
        <a:prstGeom prst="rect">
          <a:avLst/>
        </a:prstGeom>
        <a:solidFill>
          <a:srgbClr val="0A0F27"/>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271463</xdr:colOff>
      <xdr:row>2</xdr:row>
      <xdr:rowOff>47624</xdr:rowOff>
    </xdr:from>
    <xdr:to>
      <xdr:col>3</xdr:col>
      <xdr:colOff>80963</xdr:colOff>
      <xdr:row>4</xdr:row>
      <xdr:rowOff>123825</xdr:rowOff>
    </xdr:to>
    <xdr:sp macro="" textlink="">
      <xdr:nvSpPr>
        <xdr:cNvPr id="3" name="TextBox 2">
          <a:extLst>
            <a:ext uri="{FF2B5EF4-FFF2-40B4-BE49-F238E27FC236}">
              <a16:creationId xmlns:a16="http://schemas.microsoft.com/office/drawing/2014/main" id="{3F857180-5F9C-B233-A052-52AC239131CA}"/>
            </a:ext>
          </a:extLst>
        </xdr:cNvPr>
        <xdr:cNvSpPr txBox="1"/>
      </xdr:nvSpPr>
      <xdr:spPr>
        <a:xfrm>
          <a:off x="919163" y="409574"/>
          <a:ext cx="1104900"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85000"/>
                </a:schemeClr>
              </a:solidFill>
            </a:rPr>
            <a:t>Shop</a:t>
          </a:r>
          <a:r>
            <a:rPr lang="en-US" sz="1100" b="1" baseline="0">
              <a:solidFill>
                <a:schemeClr val="bg1">
                  <a:lumMod val="85000"/>
                </a:schemeClr>
              </a:solidFill>
            </a:rPr>
            <a:t> 24</a:t>
          </a:r>
        </a:p>
        <a:p>
          <a:r>
            <a:rPr lang="en-US" sz="900" b="1" baseline="0">
              <a:solidFill>
                <a:schemeClr val="bg1">
                  <a:lumMod val="85000"/>
                </a:schemeClr>
              </a:solidFill>
            </a:rPr>
            <a:t>Sales Dashboard</a:t>
          </a:r>
          <a:endParaRPr lang="en-US" sz="900" b="1">
            <a:solidFill>
              <a:schemeClr val="bg1">
                <a:lumMod val="85000"/>
              </a:schemeClr>
            </a:solidFill>
          </a:endParaRPr>
        </a:p>
      </xdr:txBody>
    </xdr:sp>
    <xdr:clientData/>
  </xdr:twoCellAnchor>
  <xdr:twoCellAnchor>
    <xdr:from>
      <xdr:col>7</xdr:col>
      <xdr:colOff>295274</xdr:colOff>
      <xdr:row>10</xdr:row>
      <xdr:rowOff>176213</xdr:rowOff>
    </xdr:from>
    <xdr:to>
      <xdr:col>11</xdr:col>
      <xdr:colOff>114299</xdr:colOff>
      <xdr:row>20</xdr:row>
      <xdr:rowOff>119062</xdr:rowOff>
    </xdr:to>
    <xdr:sp macro="" textlink="">
      <xdr:nvSpPr>
        <xdr:cNvPr id="9" name="Rectangle: Rounded Corners 8">
          <a:extLst>
            <a:ext uri="{FF2B5EF4-FFF2-40B4-BE49-F238E27FC236}">
              <a16:creationId xmlns:a16="http://schemas.microsoft.com/office/drawing/2014/main" id="{E536DD18-096B-445B-AA27-BCDFB16338C1}"/>
            </a:ext>
          </a:extLst>
        </xdr:cNvPr>
        <xdr:cNvSpPr/>
      </xdr:nvSpPr>
      <xdr:spPr>
        <a:xfrm>
          <a:off x="4829174" y="1985963"/>
          <a:ext cx="2409825" cy="1752599"/>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309563</xdr:colOff>
      <xdr:row>21</xdr:row>
      <xdr:rowOff>19051</xdr:rowOff>
    </xdr:from>
    <xdr:to>
      <xdr:col>10</xdr:col>
      <xdr:colOff>23813</xdr:colOff>
      <xdr:row>32</xdr:row>
      <xdr:rowOff>100014</xdr:rowOff>
    </xdr:to>
    <xdr:sp macro="" textlink="">
      <xdr:nvSpPr>
        <xdr:cNvPr id="13" name="Rectangle: Rounded Corners 12">
          <a:extLst>
            <a:ext uri="{FF2B5EF4-FFF2-40B4-BE49-F238E27FC236}">
              <a16:creationId xmlns:a16="http://schemas.microsoft.com/office/drawing/2014/main" id="{DEB74DB5-1E1A-4EDB-8BFF-7E01CCC262C7}"/>
            </a:ext>
          </a:extLst>
        </xdr:cNvPr>
        <xdr:cNvSpPr/>
      </xdr:nvSpPr>
      <xdr:spPr>
        <a:xfrm>
          <a:off x="2252663" y="3819526"/>
          <a:ext cx="4248150" cy="2071688"/>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285748</xdr:colOff>
      <xdr:row>7</xdr:row>
      <xdr:rowOff>71438</xdr:rowOff>
    </xdr:from>
    <xdr:to>
      <xdr:col>5</xdr:col>
      <xdr:colOff>547687</xdr:colOff>
      <xdr:row>10</xdr:row>
      <xdr:rowOff>95250</xdr:rowOff>
    </xdr:to>
    <xdr:grpSp>
      <xdr:nvGrpSpPr>
        <xdr:cNvPr id="29" name="Group 28">
          <a:extLst>
            <a:ext uri="{FF2B5EF4-FFF2-40B4-BE49-F238E27FC236}">
              <a16:creationId xmlns:a16="http://schemas.microsoft.com/office/drawing/2014/main" id="{DD7E08E5-90FB-E494-C828-21E94C6ECBBF}"/>
            </a:ext>
          </a:extLst>
        </xdr:cNvPr>
        <xdr:cNvGrpSpPr/>
      </xdr:nvGrpSpPr>
      <xdr:grpSpPr>
        <a:xfrm>
          <a:off x="2228848" y="1338263"/>
          <a:ext cx="1557339" cy="566737"/>
          <a:chOff x="3400425" y="1128713"/>
          <a:chExt cx="1304926" cy="566737"/>
        </a:xfrm>
      </xdr:grpSpPr>
      <xdr:sp macro="" textlink="">
        <xdr:nvSpPr>
          <xdr:cNvPr id="4" name="Rectangle: Rounded Corners 3">
            <a:extLst>
              <a:ext uri="{FF2B5EF4-FFF2-40B4-BE49-F238E27FC236}">
                <a16:creationId xmlns:a16="http://schemas.microsoft.com/office/drawing/2014/main" id="{36A6AB73-CECC-D238-67E2-F2EF4F1510B3}"/>
              </a:ext>
            </a:extLst>
          </xdr:cNvPr>
          <xdr:cNvSpPr/>
        </xdr:nvSpPr>
        <xdr:spPr>
          <a:xfrm>
            <a:off x="3452814" y="1128713"/>
            <a:ext cx="1252537" cy="54768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sp macro="" textlink="">
        <xdr:nvSpPr>
          <xdr:cNvPr id="20" name="TextBox 19">
            <a:extLst>
              <a:ext uri="{FF2B5EF4-FFF2-40B4-BE49-F238E27FC236}">
                <a16:creationId xmlns:a16="http://schemas.microsoft.com/office/drawing/2014/main" id="{B0ACB650-4ACF-F8ED-F352-67BAE05D31DE}"/>
              </a:ext>
            </a:extLst>
          </xdr:cNvPr>
          <xdr:cNvSpPr txBox="1"/>
        </xdr:nvSpPr>
        <xdr:spPr>
          <a:xfrm>
            <a:off x="3400425" y="1138238"/>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TOTAL</a:t>
            </a:r>
            <a:r>
              <a:rPr lang="en-US" sz="1000" b="1" baseline="0">
                <a:solidFill>
                  <a:schemeClr val="bg1">
                    <a:lumMod val="95000"/>
                  </a:schemeClr>
                </a:solidFill>
              </a:rPr>
              <a:t> </a:t>
            </a:r>
            <a:r>
              <a:rPr lang="en-US" sz="1000" b="1">
                <a:solidFill>
                  <a:schemeClr val="bg1">
                    <a:lumMod val="95000"/>
                  </a:schemeClr>
                </a:solidFill>
              </a:rPr>
              <a:t>REVENUE</a:t>
            </a:r>
          </a:p>
        </xdr:txBody>
      </xdr:sp>
      <xdr:sp macro="" textlink="'Pivot Table'!A4">
        <xdr:nvSpPr>
          <xdr:cNvPr id="22" name="TextBox 21">
            <a:extLst>
              <a:ext uri="{FF2B5EF4-FFF2-40B4-BE49-F238E27FC236}">
                <a16:creationId xmlns:a16="http://schemas.microsoft.com/office/drawing/2014/main" id="{3591BA43-D2B1-48C0-90E7-256F23D55C5D}"/>
              </a:ext>
            </a:extLst>
          </xdr:cNvPr>
          <xdr:cNvSpPr txBox="1"/>
        </xdr:nvSpPr>
        <xdr:spPr>
          <a:xfrm>
            <a:off x="3424238" y="1457326"/>
            <a:ext cx="6096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449A36-6843-4657-88E4-B114509BBF29}" type="TxLink">
              <a:rPr lang="en-US" sz="1200" b="1" i="0" u="none" strike="noStrike">
                <a:solidFill>
                  <a:schemeClr val="bg1">
                    <a:lumMod val="95000"/>
                  </a:schemeClr>
                </a:solidFill>
                <a:latin typeface="Calibri"/>
                <a:cs typeface="Calibri"/>
              </a:rPr>
              <a:pPr/>
              <a:t>$581K</a:t>
            </a:fld>
            <a:endParaRPr lang="en-US" sz="1200" b="1">
              <a:solidFill>
                <a:schemeClr val="bg1">
                  <a:lumMod val="95000"/>
                </a:schemeClr>
              </a:solidFill>
            </a:endParaRPr>
          </a:p>
        </xdr:txBody>
      </xdr:sp>
    </xdr:grpSp>
    <xdr:clientData/>
  </xdr:twoCellAnchor>
  <xdr:twoCellAnchor>
    <xdr:from>
      <xdr:col>10</xdr:col>
      <xdr:colOff>114300</xdr:colOff>
      <xdr:row>21</xdr:row>
      <xdr:rowOff>47625</xdr:rowOff>
    </xdr:from>
    <xdr:to>
      <xdr:col>15</xdr:col>
      <xdr:colOff>9525</xdr:colOff>
      <xdr:row>32</xdr:row>
      <xdr:rowOff>133350</xdr:rowOff>
    </xdr:to>
    <xdr:grpSp>
      <xdr:nvGrpSpPr>
        <xdr:cNvPr id="52" name="Group 51">
          <a:extLst>
            <a:ext uri="{FF2B5EF4-FFF2-40B4-BE49-F238E27FC236}">
              <a16:creationId xmlns:a16="http://schemas.microsoft.com/office/drawing/2014/main" id="{EFDAF51B-5ACE-2C33-BFEA-6675D3739668}"/>
            </a:ext>
          </a:extLst>
        </xdr:cNvPr>
        <xdr:cNvGrpSpPr/>
      </xdr:nvGrpSpPr>
      <xdr:grpSpPr>
        <a:xfrm>
          <a:off x="6591300" y="3848100"/>
          <a:ext cx="3133725" cy="2076450"/>
          <a:chOff x="6562726" y="3838575"/>
          <a:chExt cx="2776537" cy="1919287"/>
        </a:xfrm>
      </xdr:grpSpPr>
      <xdr:sp macro="" textlink="">
        <xdr:nvSpPr>
          <xdr:cNvPr id="14" name="Rectangle: Rounded Corners 13">
            <a:extLst>
              <a:ext uri="{FF2B5EF4-FFF2-40B4-BE49-F238E27FC236}">
                <a16:creationId xmlns:a16="http://schemas.microsoft.com/office/drawing/2014/main" id="{60AA45BA-099E-4050-8ABC-0517AF31D1AF}"/>
              </a:ext>
            </a:extLst>
          </xdr:cNvPr>
          <xdr:cNvSpPr/>
        </xdr:nvSpPr>
        <xdr:spPr>
          <a:xfrm>
            <a:off x="6562726" y="3838575"/>
            <a:ext cx="2776537" cy="1919287"/>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3D114225-B924-45B8-BAC3-2BF9B4F23888}"/>
              </a:ext>
            </a:extLst>
          </xdr:cNvPr>
          <xdr:cNvSpPr txBox="1"/>
        </xdr:nvSpPr>
        <xdr:spPr>
          <a:xfrm>
            <a:off x="6734175" y="3862387"/>
            <a:ext cx="166424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a:t>
            </a:r>
            <a:r>
              <a:rPr lang="en-US" sz="1000" b="1" baseline="0">
                <a:solidFill>
                  <a:schemeClr val="bg1">
                    <a:lumMod val="95000"/>
                  </a:schemeClr>
                </a:solidFill>
              </a:rPr>
              <a:t> BY PRODUCT CATEGORY</a:t>
            </a:r>
            <a:endParaRPr lang="en-US" sz="1000" b="1">
              <a:solidFill>
                <a:schemeClr val="bg1">
                  <a:lumMod val="95000"/>
                </a:schemeClr>
              </a:solidFill>
            </a:endParaRPr>
          </a:p>
        </xdr:txBody>
      </xdr:sp>
    </xdr:grpSp>
    <xdr:clientData/>
  </xdr:twoCellAnchor>
  <xdr:twoCellAnchor>
    <xdr:from>
      <xdr:col>3</xdr:col>
      <xdr:colOff>376237</xdr:colOff>
      <xdr:row>21</xdr:row>
      <xdr:rowOff>4763</xdr:rowOff>
    </xdr:from>
    <xdr:to>
      <xdr:col>6</xdr:col>
      <xdr:colOff>252413</xdr:colOff>
      <xdr:row>22</xdr:row>
      <xdr:rowOff>33338</xdr:rowOff>
    </xdr:to>
    <xdr:sp macro="" textlink="">
      <xdr:nvSpPr>
        <xdr:cNvPr id="19" name="TextBox 18">
          <a:extLst>
            <a:ext uri="{FF2B5EF4-FFF2-40B4-BE49-F238E27FC236}">
              <a16:creationId xmlns:a16="http://schemas.microsoft.com/office/drawing/2014/main" id="{00D190B0-A3E5-49F4-87EB-AE4E20E31B6E}"/>
            </a:ext>
          </a:extLst>
        </xdr:cNvPr>
        <xdr:cNvSpPr txBox="1"/>
      </xdr:nvSpPr>
      <xdr:spPr>
        <a:xfrm>
          <a:off x="2319337" y="3805238"/>
          <a:ext cx="1819276"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MONTHLY SALES TREND</a:t>
          </a:r>
        </a:p>
      </xdr:txBody>
    </xdr:sp>
    <xdr:clientData/>
  </xdr:twoCellAnchor>
  <xdr:twoCellAnchor>
    <xdr:from>
      <xdr:col>11</xdr:col>
      <xdr:colOff>200023</xdr:colOff>
      <xdr:row>2</xdr:row>
      <xdr:rowOff>91687</xdr:rowOff>
    </xdr:from>
    <xdr:to>
      <xdr:col>14</xdr:col>
      <xdr:colOff>619125</xdr:colOff>
      <xdr:row>20</xdr:row>
      <xdr:rowOff>52388</xdr:rowOff>
    </xdr:to>
    <xdr:grpSp>
      <xdr:nvGrpSpPr>
        <xdr:cNvPr id="36" name="Group 35">
          <a:extLst>
            <a:ext uri="{FF2B5EF4-FFF2-40B4-BE49-F238E27FC236}">
              <a16:creationId xmlns:a16="http://schemas.microsoft.com/office/drawing/2014/main" id="{44DC8259-8F84-78E1-7D86-ED631F232D64}"/>
            </a:ext>
          </a:extLst>
        </xdr:cNvPr>
        <xdr:cNvGrpSpPr/>
      </xdr:nvGrpSpPr>
      <xdr:grpSpPr>
        <a:xfrm>
          <a:off x="7324723" y="453637"/>
          <a:ext cx="2362202" cy="3218251"/>
          <a:chOff x="7315199" y="449117"/>
          <a:chExt cx="2057400" cy="3108470"/>
        </a:xfrm>
      </xdr:grpSpPr>
      <xdr:sp macro="" textlink="">
        <xdr:nvSpPr>
          <xdr:cNvPr id="11" name="Rectangle: Rounded Corners 10">
            <a:extLst>
              <a:ext uri="{FF2B5EF4-FFF2-40B4-BE49-F238E27FC236}">
                <a16:creationId xmlns:a16="http://schemas.microsoft.com/office/drawing/2014/main" id="{FD3E9DA2-E3C2-43BB-BC54-F7D369B6F3D1}"/>
              </a:ext>
            </a:extLst>
          </xdr:cNvPr>
          <xdr:cNvSpPr/>
        </xdr:nvSpPr>
        <xdr:spPr>
          <a:xfrm>
            <a:off x="7315199" y="452437"/>
            <a:ext cx="2057400" cy="3105150"/>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A2A8919C-B67D-4FED-8322-60E8CBACE9DE}"/>
              </a:ext>
            </a:extLst>
          </xdr:cNvPr>
          <xdr:cNvSpPr txBox="1"/>
        </xdr:nvSpPr>
        <xdr:spPr>
          <a:xfrm>
            <a:off x="7353300" y="449117"/>
            <a:ext cx="131445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a:t>
            </a:r>
            <a:r>
              <a:rPr lang="en-US" sz="1000" b="1" baseline="0">
                <a:solidFill>
                  <a:schemeClr val="bg1">
                    <a:lumMod val="95000"/>
                  </a:schemeClr>
                </a:solidFill>
              </a:rPr>
              <a:t> BY SUPPLIER</a:t>
            </a:r>
            <a:endParaRPr lang="en-US" sz="1000" b="1">
              <a:solidFill>
                <a:schemeClr val="bg1">
                  <a:lumMod val="95000"/>
                </a:schemeClr>
              </a:solidFill>
            </a:endParaRPr>
          </a:p>
        </xdr:txBody>
      </xdr:sp>
    </xdr:grpSp>
    <xdr:clientData/>
  </xdr:twoCellAnchor>
  <xdr:twoCellAnchor>
    <xdr:from>
      <xdr:col>15</xdr:col>
      <xdr:colOff>52387</xdr:colOff>
      <xdr:row>2</xdr:row>
      <xdr:rowOff>142875</xdr:rowOff>
    </xdr:from>
    <xdr:to>
      <xdr:col>18</xdr:col>
      <xdr:colOff>633413</xdr:colOff>
      <xdr:row>12</xdr:row>
      <xdr:rowOff>171450</xdr:rowOff>
    </xdr:to>
    <xdr:grpSp>
      <xdr:nvGrpSpPr>
        <xdr:cNvPr id="50" name="Group 49">
          <a:extLst>
            <a:ext uri="{FF2B5EF4-FFF2-40B4-BE49-F238E27FC236}">
              <a16:creationId xmlns:a16="http://schemas.microsoft.com/office/drawing/2014/main" id="{70FF9AE6-934E-77DF-A34E-FFD4A5BB0594}"/>
            </a:ext>
          </a:extLst>
        </xdr:cNvPr>
        <xdr:cNvGrpSpPr/>
      </xdr:nvGrpSpPr>
      <xdr:grpSpPr>
        <a:xfrm>
          <a:off x="9767887" y="504825"/>
          <a:ext cx="2524126" cy="1838325"/>
          <a:chOff x="9463088" y="504825"/>
          <a:chExt cx="2057400" cy="1652587"/>
        </a:xfrm>
      </xdr:grpSpPr>
      <xdr:sp macro="" textlink="">
        <xdr:nvSpPr>
          <xdr:cNvPr id="10" name="Rectangle: Rounded Corners 9">
            <a:extLst>
              <a:ext uri="{FF2B5EF4-FFF2-40B4-BE49-F238E27FC236}">
                <a16:creationId xmlns:a16="http://schemas.microsoft.com/office/drawing/2014/main" id="{C80CA351-12BD-42B7-A9E4-4D66804D3FAE}"/>
              </a:ext>
            </a:extLst>
          </xdr:cNvPr>
          <xdr:cNvSpPr/>
        </xdr:nvSpPr>
        <xdr:spPr>
          <a:xfrm>
            <a:off x="9463088" y="504825"/>
            <a:ext cx="2057400" cy="1652587"/>
          </a:xfrm>
          <a:prstGeom prst="roundRect">
            <a:avLst>
              <a:gd name="adj" fmla="val 7483"/>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2C0071DA-92F7-47DF-89F5-8233F56F4447}"/>
              </a:ext>
            </a:extLst>
          </xdr:cNvPr>
          <xdr:cNvSpPr txBox="1"/>
        </xdr:nvSpPr>
        <xdr:spPr>
          <a:xfrm>
            <a:off x="9491162" y="517286"/>
            <a:ext cx="102669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 BY REGION</a:t>
            </a:r>
          </a:p>
        </xdr:txBody>
      </xdr:sp>
    </xdr:grpSp>
    <xdr:clientData/>
  </xdr:twoCellAnchor>
  <xdr:twoCellAnchor>
    <xdr:from>
      <xdr:col>15</xdr:col>
      <xdr:colOff>90486</xdr:colOff>
      <xdr:row>13</xdr:row>
      <xdr:rowOff>61913</xdr:rowOff>
    </xdr:from>
    <xdr:to>
      <xdr:col>18</xdr:col>
      <xdr:colOff>566737</xdr:colOff>
      <xdr:row>32</xdr:row>
      <xdr:rowOff>90488</xdr:rowOff>
    </xdr:to>
    <xdr:grpSp>
      <xdr:nvGrpSpPr>
        <xdr:cNvPr id="51" name="Group 50">
          <a:extLst>
            <a:ext uri="{FF2B5EF4-FFF2-40B4-BE49-F238E27FC236}">
              <a16:creationId xmlns:a16="http://schemas.microsoft.com/office/drawing/2014/main" id="{2F47F327-98E2-27C6-5719-8E2475FEBCA5}"/>
            </a:ext>
          </a:extLst>
        </xdr:cNvPr>
        <xdr:cNvGrpSpPr/>
      </xdr:nvGrpSpPr>
      <xdr:grpSpPr>
        <a:xfrm>
          <a:off x="9805986" y="2414588"/>
          <a:ext cx="2419351" cy="3467100"/>
          <a:chOff x="9458325" y="2228850"/>
          <a:chExt cx="2138362" cy="3467099"/>
        </a:xfrm>
      </xdr:grpSpPr>
      <xdr:sp macro="" textlink="">
        <xdr:nvSpPr>
          <xdr:cNvPr id="12" name="Rectangle: Rounded Corners 11">
            <a:extLst>
              <a:ext uri="{FF2B5EF4-FFF2-40B4-BE49-F238E27FC236}">
                <a16:creationId xmlns:a16="http://schemas.microsoft.com/office/drawing/2014/main" id="{E93F76AF-99D6-408A-A30F-6BC370D15D6F}"/>
              </a:ext>
            </a:extLst>
          </xdr:cNvPr>
          <xdr:cNvSpPr/>
        </xdr:nvSpPr>
        <xdr:spPr>
          <a:xfrm>
            <a:off x="9458325" y="2228850"/>
            <a:ext cx="2138362" cy="3467099"/>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DFF4C17F-4A6B-4BCF-A2E2-FAB6F0A84AA9}"/>
              </a:ext>
            </a:extLst>
          </xdr:cNvPr>
          <xdr:cNvSpPr txBox="1"/>
        </xdr:nvSpPr>
        <xdr:spPr>
          <a:xfrm>
            <a:off x="9529762" y="2243139"/>
            <a:ext cx="1314451"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a:t>
            </a:r>
            <a:r>
              <a:rPr lang="en-US" sz="1000" b="1" baseline="0">
                <a:solidFill>
                  <a:schemeClr val="bg1">
                    <a:lumMod val="95000"/>
                  </a:schemeClr>
                </a:solidFill>
              </a:rPr>
              <a:t> BY STATE</a:t>
            </a:r>
            <a:endParaRPr lang="en-US" sz="1000" b="1">
              <a:solidFill>
                <a:schemeClr val="bg1">
                  <a:lumMod val="95000"/>
                </a:schemeClr>
              </a:solidFill>
            </a:endParaRPr>
          </a:p>
        </xdr:txBody>
      </xdr:sp>
    </xdr:grpSp>
    <xdr:clientData/>
  </xdr:twoCellAnchor>
  <xdr:twoCellAnchor>
    <xdr:from>
      <xdr:col>6</xdr:col>
      <xdr:colOff>57149</xdr:colOff>
      <xdr:row>7</xdr:row>
      <xdr:rowOff>42863</xdr:rowOff>
    </xdr:from>
    <xdr:to>
      <xdr:col>8</xdr:col>
      <xdr:colOff>357187</xdr:colOff>
      <xdr:row>10</xdr:row>
      <xdr:rowOff>95252</xdr:rowOff>
    </xdr:to>
    <xdr:grpSp>
      <xdr:nvGrpSpPr>
        <xdr:cNvPr id="33" name="Group 32">
          <a:extLst>
            <a:ext uri="{FF2B5EF4-FFF2-40B4-BE49-F238E27FC236}">
              <a16:creationId xmlns:a16="http://schemas.microsoft.com/office/drawing/2014/main" id="{4475ABAC-0056-5EB9-1D15-7D63CD009931}"/>
            </a:ext>
          </a:extLst>
        </xdr:cNvPr>
        <xdr:cNvGrpSpPr/>
      </xdr:nvGrpSpPr>
      <xdr:grpSpPr>
        <a:xfrm>
          <a:off x="3943349" y="1309688"/>
          <a:ext cx="1595438" cy="595314"/>
          <a:chOff x="4719637" y="1090613"/>
          <a:chExt cx="1262063" cy="595314"/>
        </a:xfrm>
      </xdr:grpSpPr>
      <xdr:sp macro="" textlink="">
        <xdr:nvSpPr>
          <xdr:cNvPr id="5" name="Rectangle: Rounded Corners 4">
            <a:extLst>
              <a:ext uri="{FF2B5EF4-FFF2-40B4-BE49-F238E27FC236}">
                <a16:creationId xmlns:a16="http://schemas.microsoft.com/office/drawing/2014/main" id="{D6930BF2-516A-4E6A-9741-B17DF96F54B1}"/>
              </a:ext>
            </a:extLst>
          </xdr:cNvPr>
          <xdr:cNvSpPr/>
        </xdr:nvSpPr>
        <xdr:spPr>
          <a:xfrm>
            <a:off x="4729163" y="1090613"/>
            <a:ext cx="1252537" cy="595314"/>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D0AEDA63-AED0-7538-714B-13FF632AA07E}"/>
              </a:ext>
            </a:extLst>
          </xdr:cNvPr>
          <xdr:cNvSpPr txBox="1"/>
        </xdr:nvSpPr>
        <xdr:spPr>
          <a:xfrm>
            <a:off x="4719637" y="1119187"/>
            <a:ext cx="1162051"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TOTAL PROFIT</a:t>
            </a:r>
          </a:p>
        </xdr:txBody>
      </xdr:sp>
      <xdr:sp macro="" textlink="'Pivot Table'!A7">
        <xdr:nvSpPr>
          <xdr:cNvPr id="26" name="TextBox 25">
            <a:extLst>
              <a:ext uri="{FF2B5EF4-FFF2-40B4-BE49-F238E27FC236}">
                <a16:creationId xmlns:a16="http://schemas.microsoft.com/office/drawing/2014/main" id="{A44BA99B-12BF-43DF-8D82-0DF2D9631903}"/>
              </a:ext>
            </a:extLst>
          </xdr:cNvPr>
          <xdr:cNvSpPr txBox="1"/>
        </xdr:nvSpPr>
        <xdr:spPr>
          <a:xfrm>
            <a:off x="4762500" y="1404938"/>
            <a:ext cx="82391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CEDDA7-C50F-440D-8501-E72752540041}" type="TxLink">
              <a:rPr lang="en-US" sz="1200" b="1" i="0" u="none" strike="noStrike">
                <a:solidFill>
                  <a:schemeClr val="bg1">
                    <a:lumMod val="95000"/>
                  </a:schemeClr>
                </a:solidFill>
                <a:latin typeface="Calibri"/>
                <a:cs typeface="Calibri"/>
              </a:rPr>
              <a:pPr/>
              <a:t>$226K</a:t>
            </a:fld>
            <a:endParaRPr lang="en-US" sz="1200" b="1">
              <a:solidFill>
                <a:schemeClr val="bg1">
                  <a:lumMod val="95000"/>
                </a:schemeClr>
              </a:solidFill>
            </a:endParaRPr>
          </a:p>
        </xdr:txBody>
      </xdr:sp>
    </xdr:grpSp>
    <xdr:clientData/>
  </xdr:twoCellAnchor>
  <xdr:twoCellAnchor>
    <xdr:from>
      <xdr:col>8</xdr:col>
      <xdr:colOff>533400</xdr:colOff>
      <xdr:row>3</xdr:row>
      <xdr:rowOff>33338</xdr:rowOff>
    </xdr:from>
    <xdr:to>
      <xdr:col>11</xdr:col>
      <xdr:colOff>61914</xdr:colOff>
      <xdr:row>6</xdr:row>
      <xdr:rowOff>71438</xdr:rowOff>
    </xdr:to>
    <xdr:grpSp>
      <xdr:nvGrpSpPr>
        <xdr:cNvPr id="34" name="Group 33">
          <a:extLst>
            <a:ext uri="{FF2B5EF4-FFF2-40B4-BE49-F238E27FC236}">
              <a16:creationId xmlns:a16="http://schemas.microsoft.com/office/drawing/2014/main" id="{654AB71D-36EF-5C90-7E80-11AF0490BA62}"/>
            </a:ext>
          </a:extLst>
        </xdr:cNvPr>
        <xdr:cNvGrpSpPr/>
      </xdr:nvGrpSpPr>
      <xdr:grpSpPr>
        <a:xfrm>
          <a:off x="5715000" y="576263"/>
          <a:ext cx="1471614" cy="581025"/>
          <a:chOff x="6072188" y="466725"/>
          <a:chExt cx="1200150" cy="581025"/>
        </a:xfrm>
      </xdr:grpSpPr>
      <xdr:sp macro="" textlink="">
        <xdr:nvSpPr>
          <xdr:cNvPr id="6" name="Rectangle: Rounded Corners 5">
            <a:extLst>
              <a:ext uri="{FF2B5EF4-FFF2-40B4-BE49-F238E27FC236}">
                <a16:creationId xmlns:a16="http://schemas.microsoft.com/office/drawing/2014/main" id="{6ACEC4D9-EE02-4B6E-AB59-3B3A4761FFF9}"/>
              </a:ext>
            </a:extLst>
          </xdr:cNvPr>
          <xdr:cNvSpPr/>
        </xdr:nvSpPr>
        <xdr:spPr>
          <a:xfrm>
            <a:off x="6100763" y="466725"/>
            <a:ext cx="1171575" cy="581025"/>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19584222-0980-43C1-9F3F-5F6A284A20CB}"/>
              </a:ext>
            </a:extLst>
          </xdr:cNvPr>
          <xdr:cNvSpPr txBox="1"/>
        </xdr:nvSpPr>
        <xdr:spPr>
          <a:xfrm>
            <a:off x="6072188" y="466725"/>
            <a:ext cx="1119187" cy="176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u="none" baseline="0">
                <a:solidFill>
                  <a:schemeClr val="bg1">
                    <a:lumMod val="95000"/>
                  </a:schemeClr>
                </a:solidFill>
              </a:rPr>
              <a:t>CUSTOMERS</a:t>
            </a:r>
            <a:endParaRPr lang="en-US" sz="1000" b="1" u="sng">
              <a:solidFill>
                <a:schemeClr val="bg1">
                  <a:lumMod val="95000"/>
                </a:schemeClr>
              </a:solidFill>
            </a:endParaRPr>
          </a:p>
        </xdr:txBody>
      </xdr:sp>
      <xdr:sp macro="" textlink="'Pivot Table'!A10">
        <xdr:nvSpPr>
          <xdr:cNvPr id="27" name="TextBox 26">
            <a:extLst>
              <a:ext uri="{FF2B5EF4-FFF2-40B4-BE49-F238E27FC236}">
                <a16:creationId xmlns:a16="http://schemas.microsoft.com/office/drawing/2014/main" id="{4B65C73E-E490-47C6-BEA1-7366245B3194}"/>
              </a:ext>
            </a:extLst>
          </xdr:cNvPr>
          <xdr:cNvSpPr txBox="1"/>
        </xdr:nvSpPr>
        <xdr:spPr>
          <a:xfrm>
            <a:off x="6105525" y="771525"/>
            <a:ext cx="82391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ADDD67-5741-40C0-BFCA-CBCF1825BB1C}" type="TxLink">
              <a:rPr lang="en-US" sz="1200" b="1" i="0" u="none" strike="noStrike">
                <a:solidFill>
                  <a:schemeClr val="bg1">
                    <a:lumMod val="95000"/>
                  </a:schemeClr>
                </a:solidFill>
                <a:latin typeface="Calibri"/>
                <a:cs typeface="Calibri"/>
              </a:rPr>
              <a:pPr/>
              <a:t>478</a:t>
            </a:fld>
            <a:endParaRPr lang="en-US" sz="1200" b="1">
              <a:solidFill>
                <a:schemeClr val="bg1">
                  <a:lumMod val="95000"/>
                </a:schemeClr>
              </a:solidFill>
            </a:endParaRPr>
          </a:p>
        </xdr:txBody>
      </xdr:sp>
    </xdr:grpSp>
    <xdr:clientData/>
  </xdr:twoCellAnchor>
  <xdr:twoCellAnchor>
    <xdr:from>
      <xdr:col>8</xdr:col>
      <xdr:colOff>461964</xdr:colOff>
      <xdr:row>7</xdr:row>
      <xdr:rowOff>28575</xdr:rowOff>
    </xdr:from>
    <xdr:to>
      <xdr:col>11</xdr:col>
      <xdr:colOff>61914</xdr:colOff>
      <xdr:row>10</xdr:row>
      <xdr:rowOff>76199</xdr:rowOff>
    </xdr:to>
    <xdr:grpSp>
      <xdr:nvGrpSpPr>
        <xdr:cNvPr id="35" name="Group 34">
          <a:extLst>
            <a:ext uri="{FF2B5EF4-FFF2-40B4-BE49-F238E27FC236}">
              <a16:creationId xmlns:a16="http://schemas.microsoft.com/office/drawing/2014/main" id="{1A3FF889-A445-D919-544E-BFFAAAD58A08}"/>
            </a:ext>
          </a:extLst>
        </xdr:cNvPr>
        <xdr:cNvGrpSpPr/>
      </xdr:nvGrpSpPr>
      <xdr:grpSpPr>
        <a:xfrm>
          <a:off x="5643564" y="1295400"/>
          <a:ext cx="1543050" cy="590549"/>
          <a:chOff x="6043612" y="1071562"/>
          <a:chExt cx="1224833" cy="623887"/>
        </a:xfrm>
      </xdr:grpSpPr>
      <xdr:sp macro="" textlink="">
        <xdr:nvSpPr>
          <xdr:cNvPr id="7" name="Rectangle: Rounded Corners 6">
            <a:extLst>
              <a:ext uri="{FF2B5EF4-FFF2-40B4-BE49-F238E27FC236}">
                <a16:creationId xmlns:a16="http://schemas.microsoft.com/office/drawing/2014/main" id="{59F8BEED-C3B0-40F7-848B-70CF42BB07AF}"/>
              </a:ext>
            </a:extLst>
          </xdr:cNvPr>
          <xdr:cNvSpPr/>
        </xdr:nvSpPr>
        <xdr:spPr>
          <a:xfrm>
            <a:off x="6081712" y="1071562"/>
            <a:ext cx="1186733" cy="623887"/>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656C0B62-DB3C-4DE0-A085-D4D2B1A99F0E}"/>
              </a:ext>
            </a:extLst>
          </xdr:cNvPr>
          <xdr:cNvSpPr txBox="1"/>
        </xdr:nvSpPr>
        <xdr:spPr>
          <a:xfrm>
            <a:off x="6043612" y="1085851"/>
            <a:ext cx="1176338" cy="22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TRANSACTIONS</a:t>
            </a:r>
          </a:p>
        </xdr:txBody>
      </xdr:sp>
      <xdr:sp macro="" textlink="'Pivot Table'!A13">
        <xdr:nvSpPr>
          <xdr:cNvPr id="28" name="TextBox 27">
            <a:extLst>
              <a:ext uri="{FF2B5EF4-FFF2-40B4-BE49-F238E27FC236}">
                <a16:creationId xmlns:a16="http://schemas.microsoft.com/office/drawing/2014/main" id="{DE36CCF4-D2DD-4BA1-B657-7BF170C65206}"/>
              </a:ext>
            </a:extLst>
          </xdr:cNvPr>
          <xdr:cNvSpPr txBox="1"/>
        </xdr:nvSpPr>
        <xdr:spPr>
          <a:xfrm>
            <a:off x="6057900" y="1409701"/>
            <a:ext cx="82391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2FEC23-1AB8-472F-90C6-1253E4DB24DF}" type="TxLink">
              <a:rPr lang="en-US" sz="1200" b="1" i="0" u="none" strike="noStrike">
                <a:solidFill>
                  <a:schemeClr val="bg1">
                    <a:lumMod val="95000"/>
                  </a:schemeClr>
                </a:solidFill>
                <a:latin typeface="Calibri"/>
                <a:cs typeface="Calibri"/>
              </a:rPr>
              <a:pPr/>
              <a:t>1,496</a:t>
            </a:fld>
            <a:endParaRPr lang="en-US" sz="1200" b="1">
              <a:solidFill>
                <a:schemeClr val="bg1">
                  <a:lumMod val="95000"/>
                </a:schemeClr>
              </a:solidFill>
            </a:endParaRPr>
          </a:p>
        </xdr:txBody>
      </xdr:sp>
    </xdr:grpSp>
    <xdr:clientData/>
  </xdr:twoCellAnchor>
  <xdr:twoCellAnchor>
    <xdr:from>
      <xdr:col>3</xdr:col>
      <xdr:colOff>257174</xdr:colOff>
      <xdr:row>10</xdr:row>
      <xdr:rowOff>171450</xdr:rowOff>
    </xdr:from>
    <xdr:to>
      <xdr:col>7</xdr:col>
      <xdr:colOff>209550</xdr:colOff>
      <xdr:row>20</xdr:row>
      <xdr:rowOff>142874</xdr:rowOff>
    </xdr:to>
    <xdr:grpSp>
      <xdr:nvGrpSpPr>
        <xdr:cNvPr id="39" name="Group 38">
          <a:extLst>
            <a:ext uri="{FF2B5EF4-FFF2-40B4-BE49-F238E27FC236}">
              <a16:creationId xmlns:a16="http://schemas.microsoft.com/office/drawing/2014/main" id="{90DCC065-02EC-30F8-182F-C6873B0E608B}"/>
            </a:ext>
          </a:extLst>
        </xdr:cNvPr>
        <xdr:cNvGrpSpPr/>
      </xdr:nvGrpSpPr>
      <xdr:grpSpPr>
        <a:xfrm>
          <a:off x="2200274" y="1981200"/>
          <a:ext cx="2543176" cy="1781174"/>
          <a:chOff x="2181225" y="1709737"/>
          <a:chExt cx="2543175" cy="1885950"/>
        </a:xfrm>
      </xdr:grpSpPr>
      <xdr:grpSp>
        <xdr:nvGrpSpPr>
          <xdr:cNvPr id="38" name="Group 37">
            <a:extLst>
              <a:ext uri="{FF2B5EF4-FFF2-40B4-BE49-F238E27FC236}">
                <a16:creationId xmlns:a16="http://schemas.microsoft.com/office/drawing/2014/main" id="{B5D17146-FB36-16A8-D81D-0EAEC31A62AB}"/>
              </a:ext>
            </a:extLst>
          </xdr:cNvPr>
          <xdr:cNvGrpSpPr/>
        </xdr:nvGrpSpPr>
        <xdr:grpSpPr>
          <a:xfrm>
            <a:off x="2181225" y="1709737"/>
            <a:ext cx="2543175" cy="1885950"/>
            <a:chOff x="2205037" y="1771650"/>
            <a:chExt cx="2543175" cy="1885950"/>
          </a:xfrm>
        </xdr:grpSpPr>
        <xdr:sp macro="" textlink="">
          <xdr:nvSpPr>
            <xdr:cNvPr id="8" name="Rectangle: Rounded Corners 7">
              <a:extLst>
                <a:ext uri="{FF2B5EF4-FFF2-40B4-BE49-F238E27FC236}">
                  <a16:creationId xmlns:a16="http://schemas.microsoft.com/office/drawing/2014/main" id="{87CCE284-5E48-44DD-843C-06F9536D13ED}"/>
                </a:ext>
              </a:extLst>
            </xdr:cNvPr>
            <xdr:cNvSpPr/>
          </xdr:nvSpPr>
          <xdr:spPr>
            <a:xfrm>
              <a:off x="2209799" y="1771650"/>
              <a:ext cx="2538413" cy="1885950"/>
            </a:xfrm>
            <a:prstGeom prst="roundRect">
              <a:avLst>
                <a:gd name="adj" fmla="val 10074"/>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27DDA1CE-4EE1-4E9B-A760-0F7366CCFC10}"/>
                </a:ext>
              </a:extLst>
            </xdr:cNvPr>
            <xdr:cNvSpPr txBox="1"/>
          </xdr:nvSpPr>
          <xdr:spPr>
            <a:xfrm>
              <a:off x="2205037" y="1785938"/>
              <a:ext cx="1876425" cy="22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 BY</a:t>
              </a:r>
              <a:r>
                <a:rPr lang="en-US" sz="1000" b="1" baseline="0">
                  <a:solidFill>
                    <a:schemeClr val="bg1">
                      <a:lumMod val="95000"/>
                    </a:schemeClr>
                  </a:solidFill>
                </a:rPr>
                <a:t> MARITAL STATUS</a:t>
              </a:r>
              <a:endParaRPr lang="en-US" sz="1000" b="1">
                <a:solidFill>
                  <a:schemeClr val="bg1">
                    <a:lumMod val="95000"/>
                  </a:schemeClr>
                </a:solidFill>
              </a:endParaRPr>
            </a:p>
          </xdr:txBody>
        </xdr:sp>
      </xdr:grpSp>
      <xdr:graphicFrame macro="">
        <xdr:nvGraphicFramePr>
          <xdr:cNvPr id="37" name="Chart 36">
            <a:extLst>
              <a:ext uri="{FF2B5EF4-FFF2-40B4-BE49-F238E27FC236}">
                <a16:creationId xmlns:a16="http://schemas.microsoft.com/office/drawing/2014/main" id="{75210475-48EC-4FA1-B321-3E13472E1250}"/>
              </a:ext>
            </a:extLst>
          </xdr:cNvPr>
          <xdr:cNvGraphicFramePr>
            <a:graphicFrameLocks/>
          </xdr:cNvGraphicFramePr>
        </xdr:nvGraphicFramePr>
        <xdr:xfrm>
          <a:off x="2328864" y="1900237"/>
          <a:ext cx="2276474" cy="158115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357188</xdr:colOff>
      <xdr:row>11</xdr:row>
      <xdr:rowOff>90488</xdr:rowOff>
    </xdr:from>
    <xdr:to>
      <xdr:col>11</xdr:col>
      <xdr:colOff>9525</xdr:colOff>
      <xdr:row>20</xdr:row>
      <xdr:rowOff>4763</xdr:rowOff>
    </xdr:to>
    <xdr:graphicFrame macro="">
      <xdr:nvGraphicFramePr>
        <xdr:cNvPr id="40" name="Chart 39">
          <a:extLst>
            <a:ext uri="{FF2B5EF4-FFF2-40B4-BE49-F238E27FC236}">
              <a16:creationId xmlns:a16="http://schemas.microsoft.com/office/drawing/2014/main" id="{66F51D21-65D1-4F3B-BDBE-1903C9BD1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266700</xdr:colOff>
      <xdr:row>11</xdr:row>
      <xdr:rowOff>38101</xdr:rowOff>
    </xdr:from>
    <xdr:to>
      <xdr:col>9</xdr:col>
      <xdr:colOff>238125</xdr:colOff>
      <xdr:row>12</xdr:row>
      <xdr:rowOff>80963</xdr:rowOff>
    </xdr:to>
    <xdr:sp macro="" textlink="">
      <xdr:nvSpPr>
        <xdr:cNvPr id="48" name="TextBox 47">
          <a:extLst>
            <a:ext uri="{FF2B5EF4-FFF2-40B4-BE49-F238E27FC236}">
              <a16:creationId xmlns:a16="http://schemas.microsoft.com/office/drawing/2014/main" id="{BD0C9A7D-D23D-D170-2FF7-831938559EB4}"/>
            </a:ext>
          </a:extLst>
        </xdr:cNvPr>
        <xdr:cNvSpPr txBox="1"/>
      </xdr:nvSpPr>
      <xdr:spPr>
        <a:xfrm>
          <a:off x="4800600" y="2028826"/>
          <a:ext cx="1266825" cy="22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lumMod val="95000"/>
                </a:schemeClr>
              </a:solidFill>
            </a:rPr>
            <a:t>SALES</a:t>
          </a:r>
          <a:r>
            <a:rPr lang="en-US" sz="1000" b="1" baseline="0">
              <a:solidFill>
                <a:schemeClr val="bg1">
                  <a:lumMod val="95000"/>
                </a:schemeClr>
              </a:solidFill>
            </a:rPr>
            <a:t> BY GENDER</a:t>
          </a:r>
          <a:endParaRPr lang="en-US" sz="1000" b="1">
            <a:solidFill>
              <a:schemeClr val="bg1">
                <a:lumMod val="95000"/>
              </a:schemeClr>
            </a:solidFill>
          </a:endParaRPr>
        </a:p>
      </xdr:txBody>
    </xdr:sp>
    <xdr:clientData/>
  </xdr:twoCellAnchor>
  <xdr:twoCellAnchor>
    <xdr:from>
      <xdr:col>3</xdr:col>
      <xdr:colOff>490538</xdr:colOff>
      <xdr:row>22</xdr:row>
      <xdr:rowOff>147638</xdr:rowOff>
    </xdr:from>
    <xdr:to>
      <xdr:col>9</xdr:col>
      <xdr:colOff>614363</xdr:colOff>
      <xdr:row>31</xdr:row>
      <xdr:rowOff>28575</xdr:rowOff>
    </xdr:to>
    <xdr:graphicFrame macro="">
      <xdr:nvGraphicFramePr>
        <xdr:cNvPr id="49" name="Chart 48">
          <a:extLst>
            <a:ext uri="{FF2B5EF4-FFF2-40B4-BE49-F238E27FC236}">
              <a16:creationId xmlns:a16="http://schemas.microsoft.com/office/drawing/2014/main" id="{1B93C09E-0640-4EBC-9F4F-701168CE2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152401</xdr:colOff>
      <xdr:row>15</xdr:row>
      <xdr:rowOff>76200</xdr:rowOff>
    </xdr:from>
    <xdr:to>
      <xdr:col>18</xdr:col>
      <xdr:colOff>504825</xdr:colOff>
      <xdr:row>31</xdr:row>
      <xdr:rowOff>133350</xdr:rowOff>
    </xdr:to>
    <xdr:graphicFrame macro="">
      <xdr:nvGraphicFramePr>
        <xdr:cNvPr id="30" name="Chart 29">
          <a:extLst>
            <a:ext uri="{FF2B5EF4-FFF2-40B4-BE49-F238E27FC236}">
              <a16:creationId xmlns:a16="http://schemas.microsoft.com/office/drawing/2014/main" id="{44A87606-FFC1-44A8-A649-CF66F7E8D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333375</xdr:colOff>
      <xdr:row>4</xdr:row>
      <xdr:rowOff>9526</xdr:rowOff>
    </xdr:from>
    <xdr:to>
      <xdr:col>14</xdr:col>
      <xdr:colOff>481013</xdr:colOff>
      <xdr:row>20</xdr:row>
      <xdr:rowOff>47626</xdr:rowOff>
    </xdr:to>
    <xdr:graphicFrame macro="">
      <xdr:nvGraphicFramePr>
        <xdr:cNvPr id="31" name="Chart 30">
          <a:extLst>
            <a:ext uri="{FF2B5EF4-FFF2-40B4-BE49-F238E27FC236}">
              <a16:creationId xmlns:a16="http://schemas.microsoft.com/office/drawing/2014/main" id="{6B72E373-3AC5-4FA5-9818-10D184864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161926</xdr:colOff>
      <xdr:row>22</xdr:row>
      <xdr:rowOff>14289</xdr:rowOff>
    </xdr:from>
    <xdr:to>
      <xdr:col>14</xdr:col>
      <xdr:colOff>561976</xdr:colOff>
      <xdr:row>32</xdr:row>
      <xdr:rowOff>57150</xdr:rowOff>
    </xdr:to>
    <xdr:graphicFrame macro="">
      <xdr:nvGraphicFramePr>
        <xdr:cNvPr id="32" name="Chart 31">
          <a:extLst>
            <a:ext uri="{FF2B5EF4-FFF2-40B4-BE49-F238E27FC236}">
              <a16:creationId xmlns:a16="http://schemas.microsoft.com/office/drawing/2014/main" id="{3773B146-289B-4404-8819-D3E4C4304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114301</xdr:colOff>
      <xdr:row>4</xdr:row>
      <xdr:rowOff>9524</xdr:rowOff>
    </xdr:from>
    <xdr:to>
      <xdr:col>18</xdr:col>
      <xdr:colOff>514351</xdr:colOff>
      <xdr:row>12</xdr:row>
      <xdr:rowOff>90487</xdr:rowOff>
    </xdr:to>
    <xdr:graphicFrame macro="">
      <xdr:nvGraphicFramePr>
        <xdr:cNvPr id="41" name="Chart 40">
          <a:extLst>
            <a:ext uri="{FF2B5EF4-FFF2-40B4-BE49-F238E27FC236}">
              <a16:creationId xmlns:a16="http://schemas.microsoft.com/office/drawing/2014/main" id="{DA1803D3-54E4-4026-809B-020A853E3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180977</xdr:colOff>
      <xdr:row>2</xdr:row>
      <xdr:rowOff>9524</xdr:rowOff>
    </xdr:from>
    <xdr:to>
      <xdr:col>2</xdr:col>
      <xdr:colOff>433095</xdr:colOff>
      <xdr:row>3</xdr:row>
      <xdr:rowOff>138113</xdr:rowOff>
    </xdr:to>
    <xdr:pic>
      <xdr:nvPicPr>
        <xdr:cNvPr id="43" name="Picture 42">
          <a:extLst>
            <a:ext uri="{FF2B5EF4-FFF2-40B4-BE49-F238E27FC236}">
              <a16:creationId xmlns:a16="http://schemas.microsoft.com/office/drawing/2014/main" id="{7AAD8FC3-8401-6194-E14F-DB44D402E1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1476377" y="371474"/>
          <a:ext cx="252118" cy="309564"/>
        </a:xfrm>
        <a:prstGeom prst="rect">
          <a:avLst/>
        </a:prstGeom>
        <a:ln>
          <a:noFill/>
        </a:ln>
      </xdr:spPr>
    </xdr:pic>
    <xdr:clientData/>
  </xdr:twoCellAnchor>
  <xdr:oneCellAnchor>
    <xdr:from>
      <xdr:col>22</xdr:col>
      <xdr:colOff>23813</xdr:colOff>
      <xdr:row>51</xdr:row>
      <xdr:rowOff>171450</xdr:rowOff>
    </xdr:from>
    <xdr:ext cx="5876630" cy="1336346"/>
    <xdr:sp macro="" textlink="">
      <xdr:nvSpPr>
        <xdr:cNvPr id="44" name="TextBox 43">
          <a:extLst>
            <a:ext uri="{FF2B5EF4-FFF2-40B4-BE49-F238E27FC236}">
              <a16:creationId xmlns:a16="http://schemas.microsoft.com/office/drawing/2014/main" id="{9750D521-759A-6C35-EA19-937DD2827842}"/>
            </a:ext>
          </a:extLst>
        </xdr:cNvPr>
        <xdr:cNvSpPr txBox="1"/>
      </xdr:nvSpPr>
      <xdr:spPr>
        <a:xfrm>
          <a:off x="14273213" y="9401175"/>
          <a:ext cx="5876630" cy="1336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8</xdr:col>
      <xdr:colOff>28577</xdr:colOff>
      <xdr:row>7</xdr:row>
      <xdr:rowOff>57151</xdr:rowOff>
    </xdr:from>
    <xdr:to>
      <xdr:col>8</xdr:col>
      <xdr:colOff>242888</xdr:colOff>
      <xdr:row>8</xdr:row>
      <xdr:rowOff>90487</xdr:rowOff>
    </xdr:to>
    <xdr:pic>
      <xdr:nvPicPr>
        <xdr:cNvPr id="45" name="Picture 44">
          <a:extLst>
            <a:ext uri="{FF2B5EF4-FFF2-40B4-BE49-F238E27FC236}">
              <a16:creationId xmlns:a16="http://schemas.microsoft.com/office/drawing/2014/main" id="{A4B92F13-4DD1-0A38-989E-6956B8D46914}"/>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BEBA8EAE-BF5A-486C-A8C5-ECC9F3942E4B}">
              <a14:imgProps xmlns:a14="http://schemas.microsoft.com/office/drawing/2010/main">
                <a14:imgLayer r:embed="rId11">
                  <a14:imgEffect>
                    <a14:backgroundRemoval t="10000" b="90000" l="10000" r="90000"/>
                  </a14:imgEffect>
                  <a14:imgEffect>
                    <a14:artisticPhotocopy/>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5210177" y="1323976"/>
          <a:ext cx="214311" cy="214311"/>
        </a:xfrm>
        <a:prstGeom prst="rect">
          <a:avLst/>
        </a:prstGeom>
        <a:ln>
          <a:noFill/>
        </a:ln>
      </xdr:spPr>
    </xdr:pic>
    <xdr:clientData/>
  </xdr:twoCellAnchor>
  <xdr:oneCellAnchor>
    <xdr:from>
      <xdr:col>22</xdr:col>
      <xdr:colOff>109537</xdr:colOff>
      <xdr:row>31</xdr:row>
      <xdr:rowOff>125054</xdr:rowOff>
    </xdr:from>
    <xdr:ext cx="1214438" cy="233205"/>
    <xdr:sp macro="" textlink="">
      <xdr:nvSpPr>
        <xdr:cNvPr id="55" name="TextBox 54">
          <a:extLst>
            <a:ext uri="{FF2B5EF4-FFF2-40B4-BE49-F238E27FC236}">
              <a16:creationId xmlns:a16="http://schemas.microsoft.com/office/drawing/2014/main" id="{7BC098CC-0216-B255-CA21-2F59EA72B943}"/>
            </a:ext>
          </a:extLst>
        </xdr:cNvPr>
        <xdr:cNvSpPr txBox="1"/>
      </xdr:nvSpPr>
      <xdr:spPr>
        <a:xfrm>
          <a:off x="14358937" y="5735279"/>
          <a:ext cx="121443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1</xdr:col>
      <xdr:colOff>333375</xdr:colOff>
      <xdr:row>5</xdr:row>
      <xdr:rowOff>109538</xdr:rowOff>
    </xdr:from>
    <xdr:to>
      <xdr:col>3</xdr:col>
      <xdr:colOff>166688</xdr:colOff>
      <xdr:row>22</xdr:row>
      <xdr:rowOff>19050</xdr:rowOff>
    </xdr:to>
    <mc:AlternateContent xmlns:mc="http://schemas.openxmlformats.org/markup-compatibility/2006" xmlns:a14="http://schemas.microsoft.com/office/drawing/2010/main">
      <mc:Choice Requires="a14">
        <xdr:graphicFrame macro="">
          <xdr:nvGraphicFramePr>
            <xdr:cNvPr id="56" name="Month">
              <a:extLst>
                <a:ext uri="{FF2B5EF4-FFF2-40B4-BE49-F238E27FC236}">
                  <a16:creationId xmlns:a16="http://schemas.microsoft.com/office/drawing/2014/main" id="{5703A2AA-8FED-4A2D-8726-3328421001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81075" y="1014413"/>
              <a:ext cx="1128713" cy="2986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338138</xdr:colOff>
      <xdr:row>2</xdr:row>
      <xdr:rowOff>85725</xdr:rowOff>
    </xdr:from>
    <xdr:to>
      <xdr:col>8</xdr:col>
      <xdr:colOff>385764</xdr:colOff>
      <xdr:row>6</xdr:row>
      <xdr:rowOff>166688</xdr:rowOff>
    </xdr:to>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CBAF05E9-3490-4528-905D-034A7F4034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1238" y="447675"/>
              <a:ext cx="3286126" cy="804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371475</xdr:colOff>
      <xdr:row>22</xdr:row>
      <xdr:rowOff>66677</xdr:rowOff>
    </xdr:from>
    <xdr:to>
      <xdr:col>3</xdr:col>
      <xdr:colOff>219075</xdr:colOff>
      <xdr:row>32</xdr:row>
      <xdr:rowOff>142877</xdr:rowOff>
    </xdr:to>
    <mc:AlternateContent xmlns:mc="http://schemas.openxmlformats.org/markup-compatibility/2006" xmlns:a14="http://schemas.microsoft.com/office/drawing/2010/main">
      <mc:Choice Requires="a14">
        <xdr:graphicFrame macro="">
          <xdr:nvGraphicFramePr>
            <xdr:cNvPr id="58" name="Product Category">
              <a:extLst>
                <a:ext uri="{FF2B5EF4-FFF2-40B4-BE49-F238E27FC236}">
                  <a16:creationId xmlns:a16="http://schemas.microsoft.com/office/drawing/2014/main" id="{0BB057EE-D1D1-4EE0-AE9E-9400B103E06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19175" y="4048127"/>
              <a:ext cx="11430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309563</xdr:colOff>
      <xdr:row>5</xdr:row>
      <xdr:rowOff>0</xdr:rowOff>
    </xdr:from>
    <xdr:to>
      <xdr:col>3</xdr:col>
      <xdr:colOff>166688</xdr:colOff>
      <xdr:row>5</xdr:row>
      <xdr:rowOff>0</xdr:rowOff>
    </xdr:to>
    <xdr:cxnSp macro="">
      <xdr:nvCxnSpPr>
        <xdr:cNvPr id="60" name="Straight Connector 59">
          <a:extLst>
            <a:ext uri="{FF2B5EF4-FFF2-40B4-BE49-F238E27FC236}">
              <a16:creationId xmlns:a16="http://schemas.microsoft.com/office/drawing/2014/main" id="{ACA7A146-8554-F7CE-8DBF-19C05DF6F840}"/>
            </a:ext>
          </a:extLst>
        </xdr:cNvPr>
        <xdr:cNvCxnSpPr/>
      </xdr:nvCxnSpPr>
      <xdr:spPr>
        <a:xfrm>
          <a:off x="957263" y="904875"/>
          <a:ext cx="1152525" cy="0"/>
        </a:xfrm>
        <a:prstGeom prst="line">
          <a:avLst/>
        </a:prstGeom>
        <a:ln>
          <a:solidFill>
            <a:srgbClr val="FF0000"/>
          </a:solidFill>
        </a:ln>
      </xdr:spPr>
      <xdr:style>
        <a:lnRef idx="1">
          <a:schemeClr val="dk1"/>
        </a:lnRef>
        <a:fillRef idx="0">
          <a:schemeClr val="dk1"/>
        </a:fillRef>
        <a:effectRef idx="0">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69560186" backgroundQuery="1" createdVersion="8" refreshedVersion="8" minRefreshableVersion="3" recordCount="0" supportSubquery="1" supportAdvancedDrill="1" xr:uid="{9CC164F5-99CF-45AA-9C51-69289BC487F8}">
  <cacheSource type="external" connectionId="1"/>
  <cacheFields count="3">
    <cacheField name="[sales_tab].[Marital Status].[Marital Status]" caption="Marital Status" numFmtId="0" hierarchy="6" level="1">
      <sharedItems count="4">
        <s v="Divorced"/>
        <s v="Married"/>
        <s v="Single"/>
        <s v="Widowed"/>
      </sharedItems>
    </cacheField>
    <cacheField name="[Measures].[Sum of Sales Amount]" caption="Sum of Sales Amount" numFmtId="0" hierarchy="26"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2" memberValueDatatype="20" unbalanced="0"/>
    <cacheHierarchy uniqueName="[sales_tab].[Customer ID]" caption="Customer ID" attribute="1" defaultMemberUniqueName="[sales_tab].[Customer ID].[All]" allUniqueName="[sales_tab].[Customer ID].[All]" dimensionUniqueName="[sales_tab]" displayFolder="" count="2" memberValueDatatype="20" unbalanced="0"/>
    <cacheHierarchy uniqueName="[sales_tab].[Customer Name]" caption="Customer Name" attribute="1" defaultMemberUniqueName="[sales_tab].[Customer Name].[All]" allUniqueName="[sales_tab].[Customer Name].[All]" dimensionUniqueName="[sales_tab]" displayFolder="" count="2" memberValueDatatype="130" unbalanced="0"/>
    <cacheHierarchy uniqueName="[sales_tab].[Gender]" caption="Gender" attribute="1" defaultMemberUniqueName="[sales_tab].[Gender].[All]" allUniqueName="[sales_tab].[Gender].[All]" dimensionUniqueName="[sales_tab]" displayFolder="" count="2" memberValueDatatype="130" unbalanced="0"/>
    <cacheHierarchy uniqueName="[sales_tab].[state]" caption="state" attribute="1" defaultMemberUniqueName="[sales_tab].[state].[All]" allUniqueName="[sales_tab].[state].[All]" dimensionUniqueName="[sales_tab]" displayFolder="" count="2" memberValueDatatype="130" unbalanced="0"/>
    <cacheHierarchy uniqueName="[sales_tab].[Region]" caption="Region" attribute="1" defaultMemberUniqueName="[sales_tab].[Region].[All]" allUniqueName="[sales_tab].[Region].[All]" dimensionUniqueName="[sales_tab]" displayFolder="" count="2" memberValueDatatype="130" unbalanced="0"/>
    <cacheHierarchy uniqueName="[sales_tab].[Marital Status]" caption="Marital Status" attribute="1" defaultMemberUniqueName="[sales_tab].[Marital Status].[All]" allUniqueName="[sales_tab].[Marital Status].[All]" dimensionUniqueName="[sales_tab]" displayFolder="" count="2" memberValueDatatype="130" unbalanced="0">
      <fieldsUsage count="2">
        <fieldUsage x="-1"/>
        <fieldUsage x="0"/>
      </fieldsUsage>
    </cacheHierarchy>
    <cacheHierarchy uniqueName="[sales_tab].[Order Date]" caption="Order Date" attribute="1" time="1" defaultMemberUniqueName="[sales_tab].[Order Date].[All]" allUniqueName="[sales_tab].[Order Date].[All]" dimensionUniqueName="[sales_tab]" displayFolder="" count="2"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2" memberValueDatatype="20" unbalanced="0"/>
    <cacheHierarchy uniqueName="[sales_tab].[Product Name]" caption="Product Name" attribute="1" defaultMemberUniqueName="[sales_tab].[Product Name].[All]" allUniqueName="[sales_tab].[Product Name].[All]" dimensionUniqueName="[sales_tab]" displayFolder="" count="2" memberValueDatatype="130" unbalanced="0"/>
    <cacheHierarchy uniqueName="[sales_tab].[Supplier Name]" caption="Supplier Name" attribute="1" defaultMemberUniqueName="[sales_tab].[Supplier Name].[All]" allUniqueName="[sales_tab].[Supplier Name].[All]" dimensionUniqueName="[sales_tab]" displayFolder="" count="2"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2"/>
      </fieldsUsage>
    </cacheHierarchy>
    <cacheHierarchy uniqueName="[sales_tab].[Cost Price]" caption="Cost Price" attribute="1" defaultMemberUniqueName="[sales_tab].[Cost Price].[All]" allUniqueName="[sales_tab].[Cost Price].[All]" dimensionUniqueName="[sales_tab]" displayFolder="" count="2" memberValueDatatype="5" unbalanced="0"/>
    <cacheHierarchy uniqueName="[sales_tab].[Unit Price]" caption="Unit Price" attribute="1" defaultMemberUniqueName="[sales_tab].[Unit Price].[All]" allUniqueName="[sales_tab].[Unit Price].[All]" dimensionUniqueName="[sales_tab]" displayFolder="" count="2" memberValueDatatype="5" unbalanced="0"/>
    <cacheHierarchy uniqueName="[sales_tab].[Quantity]" caption="Quantity" attribute="1" defaultMemberUniqueName="[sales_tab].[Quantity].[All]" allUniqueName="[sales_tab].[Quantity].[All]" dimensionUniqueName="[sales_tab]" displayFolder="" count="2" memberValueDatatype="20" unbalanced="0"/>
    <cacheHierarchy uniqueName="[sales_tab].[Discount]" caption="Discount" attribute="1" defaultMemberUniqueName="[sales_tab].[Discount].[All]" allUniqueName="[sales_tab].[Discount].[All]" dimensionUniqueName="[sales_tab]" displayFolder="" count="2" memberValueDatatype="5" unbalanced="0"/>
    <cacheHierarchy uniqueName="[sales_tab].[Sales Amount]" caption="Sales Amount" attribute="1" defaultMemberUniqueName="[sales_tab].[Sales Amount].[All]" allUniqueName="[sales_tab].[Sales Amount].[All]" dimensionUniqueName="[sales_tab]" displayFolder="" count="2" memberValueDatatype="5" unbalanced="0"/>
    <cacheHierarchy uniqueName="[sales_tab].[Profit]" caption="Profit" attribute="1" defaultMemberUniqueName="[sales_tab].[Profit].[All]" allUniqueName="[sales_tab].[Profit].[All]" dimensionUniqueName="[sales_tab]" displayFolder="" count="2" memberValueDatatype="5" unbalanced="0"/>
    <cacheHierarchy uniqueName="[sales_tab].[Order Date (Year)]" caption="Order Date (Year)" attribute="1" defaultMemberUniqueName="[sales_tab].[Order Date (Year)].[All]" allUniqueName="[sales_tab].[Order Date (Year)].[All]" dimensionUniqueName="[sales_tab]" displayFolder="" count="2" memberValueDatatype="130" unbalanced="0"/>
    <cacheHierarchy uniqueName="[sales_tab].[Order Date (Quarter)]" caption="Order Date (Quarter)" attribute="1" defaultMemberUniqueName="[sales_tab].[Order Date (Quarter)].[All]" allUniqueName="[sales_tab].[Order Date (Quarter)].[All]" dimensionUniqueName="[sales_tab]" displayFolder="" count="2" memberValueDatatype="130" unbalanced="0"/>
    <cacheHierarchy uniqueName="[sales_tab].[Order Date (Month)]" caption="Order Date (Month)" attribute="1" defaultMemberUniqueName="[sales_tab].[Order Date (Month)].[All]" allUniqueName="[sales_tab].[Order Date (Month)].[All]" dimensionUniqueName="[sales_tab]" displayFolder="" count="2"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2"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0370372" backgroundQuery="1" createdVersion="8" refreshedVersion="8" minRefreshableVersion="3" recordCount="0" supportSubquery="1" supportAdvancedDrill="1" xr:uid="{E960CFC2-37FF-48CD-AECF-D2C6C802963F}">
  <cacheSource type="external" connectionId="1"/>
  <cacheFields count="2">
    <cacheField name="[Measures].[Distinct Count of Customer ID]" caption="Distinct Count of Customer ID" numFmtId="0" hierarchy="30"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1"/>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1064818" backgroundQuery="1" createdVersion="8" refreshedVersion="8" minRefreshableVersion="3" recordCount="0" supportSubquery="1" supportAdvancedDrill="1" xr:uid="{2D361E9A-32B9-4382-86BE-45CE944CC98E}">
  <cacheSource type="external" connectionId="1"/>
  <cacheFields count="2">
    <cacheField name="[Measures].[Distinct Count of Order ID]" caption="Distinct Count of Order ID" numFmtId="0" hierarchy="32"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1"/>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2685188" backgroundQuery="1" createdVersion="8" refreshedVersion="8" minRefreshableVersion="3" recordCount="0" supportSubquery="1" supportAdvancedDrill="1" xr:uid="{1F6B3BD6-16C9-41EC-9299-2926FC3DB588}">
  <cacheSource type="external" connectionId="1"/>
  <cacheFields count="3">
    <cacheField name="[Measures].[Sum of Sales Amount]" caption="Sum of Sales Amount" numFmtId="0" hierarchy="26" level="32767"/>
    <cacheField name="[sales_tab].[Gender].[Gender]" caption="Gender" numFmtId="0" hierarchy="3" level="1">
      <sharedItems count="3">
        <s v="Female"/>
        <s v="Male"/>
        <s v="Non-Binary"/>
      </sharedItems>
    </cacheField>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2" memberValueDatatype="130" unbalanced="0">
      <fieldsUsage count="2">
        <fieldUsage x="-1"/>
        <fieldUsage x="1"/>
      </fieldsUsage>
    </cacheHierarchy>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2"/>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3495373" backgroundQuery="1" createdVersion="8" refreshedVersion="8" minRefreshableVersion="3" recordCount="0" supportSubquery="1" supportAdvancedDrill="1" xr:uid="{A5D1B835-D535-42B7-A72C-76A19956451E}">
  <cacheSource type="external" connectionId="1"/>
  <cacheFields count="2">
    <cacheField name="[sales_tab].[Product Category].[Product Category]" caption="Product Category" numFmtId="0" hierarchy="13" level="1">
      <sharedItems count="5">
        <s v="Clothing"/>
        <s v="Electronics"/>
        <s v="Furniture"/>
        <s v="Office Supplies"/>
        <s v="Toys"/>
      </sharedItems>
    </cacheField>
    <cacheField name="[Measures].[Sum of Sales Amount]" caption="Sum of Sales Amount" numFmtId="0" hierarchy="26" level="32767"/>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0"/>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4305559" backgroundQuery="1" createdVersion="8" refreshedVersion="8" minRefreshableVersion="3" recordCount="0" supportSubquery="1" supportAdvancedDrill="1" xr:uid="{A71CF9D4-75C7-4A69-9920-84D8639827A7}">
  <cacheSource type="external" connectionId="1"/>
  <cacheFields count="3">
    <cacheField name="[Measures].[Sum of Sales Amount]" caption="Sum of Sales Amount" numFmtId="0" hierarchy="26" level="32767"/>
    <cacheField name="[sales_tab].[Region].[Region]" caption="Region" numFmtId="0" hierarchy="5" level="1">
      <sharedItems count="4">
        <s v="Central"/>
        <s v="East"/>
        <s v="South"/>
        <s v="West"/>
      </sharedItems>
    </cacheField>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2" memberValueDatatype="130" unbalanced="0">
      <fieldsUsage count="2">
        <fieldUsage x="-1"/>
        <fieldUsage x="1"/>
      </fieldsUsage>
    </cacheHierarchy>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2"/>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5578706" backgroundQuery="1" createdVersion="8" refreshedVersion="8" minRefreshableVersion="3" recordCount="0" supportSubquery="1" supportAdvancedDrill="1" xr:uid="{61445794-54AE-4B73-A7B3-80F8DF2C0B08}">
  <cacheSource type="external" connectionId="1"/>
  <cacheFields count="3">
    <cacheField name="[sales_tab].[state].[state]" caption="state" numFmtId="0" hierarchy="4" level="1">
      <sharedItems count="10">
        <s v="California"/>
        <s v="Colorado"/>
        <s v="Florida"/>
        <s v="Illinois"/>
        <s v="Michigan"/>
        <s v="Minnesota"/>
        <s v="New York"/>
        <s v="Ohio"/>
        <s v="Pennsylvania"/>
        <s v="Texas"/>
      </sharedItems>
    </cacheField>
    <cacheField name="[Measures].[Sum of Sales Amount]" caption="Sum of Sales Amount" numFmtId="0" hierarchy="26"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2" memberValueDatatype="130" unbalanced="0">
      <fieldsUsage count="2">
        <fieldUsage x="-1"/>
        <fieldUsage x="0"/>
      </fieldsUsage>
    </cacheHierarchy>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2"/>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8009261" backgroundQuery="1" createdVersion="8" refreshedVersion="8" minRefreshableVersion="3" recordCount="0" supportSubquery="1" supportAdvancedDrill="1" xr:uid="{08587020-BD21-4DC5-905C-F428C32C0F07}">
  <cacheSource type="external" connectionId="1"/>
  <cacheFields count="2">
    <cacheField name="[Measures].[Sum of Profit]" caption="Sum of Profit" numFmtId="0" hierarchy="27"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1"/>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470787037" backgroundQuery="1" createdVersion="8" refreshedVersion="8" minRefreshableVersion="3" recordCount="0" supportSubquery="1" supportAdvancedDrill="1" xr:uid="{F008F53C-2EB5-4A0F-82B7-DE184C4C8F23}">
  <cacheSource type="external" connectionId="1"/>
  <cacheFields count="2">
    <cacheField name="[Measures].[Sum of Sales Amount]" caption="Sum of Sales Amount" numFmtId="0" hierarchy="26" level="32767"/>
    <cacheField name="[sales_tab].[Product Category].[Product Category]" caption="Product Category" numFmtId="0" hierarchy="13" level="1">
      <sharedItems containsSemiMixedTypes="0" containsNonDate="0" containsString="0"/>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fieldsUsage count="2">
        <fieldUsage x="-1"/>
        <fieldUsage x="1"/>
      </fieldsUsage>
    </cacheHierarchy>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3.072335763885" backgroundQuery="1" createdVersion="8" refreshedVersion="8" minRefreshableVersion="3" recordCount="0" supportSubquery="1" supportAdvancedDrill="1" xr:uid="{EE41AF2A-39B9-4BDD-B43F-D8AB8A0B965A}">
  <cacheSource type="external" connectionId="1"/>
  <cacheFields count="4">
    <cacheField name="[Measures].[Sum of Sales Amount]" caption="Sum of Sales Amount" numFmtId="0" hierarchy="26" level="32767"/>
    <cacheField name="[sales_tab].[Supplier Name].[Supplier Name]" caption="Supplier Name" numFmtId="0" hierarchy="12" level="1">
      <sharedItems count="10">
        <s v="Anderson-Jackson"/>
        <s v="Barker-Baker"/>
        <s v="Cook, Hall and Miller"/>
        <s v="Davis Group"/>
        <s v="Fernandez, Willis and Potter"/>
        <s v="Hamilton, Kirby and Taylor"/>
        <s v="Jackson, Stewart and Jenkins"/>
        <s v="Myers-Barber"/>
        <s v="Reese LLC"/>
        <s v="West LLC"/>
      </sharedItems>
    </cacheField>
    <cacheField name="[sales_tab].[Order Date (Month)].[Order Date (Month)]" caption="Order Date (Month)" numFmtId="0" hierarchy="22" level="1">
      <sharedItems count="12">
        <s v="Sep"/>
        <s v="Oct"/>
        <s v="Nov"/>
        <s v="Dec"/>
        <s v="Jan"/>
        <s v="Feb"/>
        <s v="Mar"/>
        <s v="Apr"/>
        <s v="May"/>
        <s v="Jun"/>
        <s v="Jul"/>
        <s v="Aug"/>
      </sharedItems>
    </cacheField>
    <cacheField name="[sales_tab].[Order Date (Year)].[Order Date (Year)]" caption="Order Date (Year)" numFmtId="0" hierarchy="20" level="1">
      <sharedItems count="2">
        <s v="2023"/>
        <s v="2024"/>
      </sharedItems>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2"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2" memberValueDatatype="130" unbalanced="0">
      <fieldsUsage count="2">
        <fieldUsage x="-1"/>
        <fieldUsage x="1"/>
      </fieldsUsage>
    </cacheHierarchy>
    <cacheHierarchy uniqueName="[sales_tab].[Product Category]" caption="Product Category" attribute="1" defaultMemberUniqueName="[sales_tab].[Product Category].[All]" allUniqueName="[sales_tab].[Product Category].[All]" dimensionUniqueName="[sales_tab]" displayFolder="" count="2" memberValueDatatype="130" unbalanced="0"/>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2" memberValueDatatype="130" unbalanced="0">
      <fieldsUsage count="2">
        <fieldUsage x="-1"/>
        <fieldUsage x="3"/>
      </fieldsUsage>
    </cacheHierarchy>
    <cacheHierarchy uniqueName="[sales_tab].[Order Date (Quarter)]" caption="Order Date (Quarter)" attribute="1" defaultMemberUniqueName="[sales_tab].[Order Date (Quarter)].[All]" allUniqueName="[sales_tab].[Order Date (Quarter)].[All]" dimensionUniqueName="[sales_tab]" displayFolder="" count="2" memberValueDatatype="130" unbalanced="0"/>
    <cacheHierarchy uniqueName="[sales_tab].[Order Date (Month)]" caption="Order Date (Month)" attribute="1" defaultMemberUniqueName="[sales_tab].[Order Date (Month)].[All]" allUniqueName="[sales_tab].[Order Date (Month)].[All]" dimensionUniqueName="[sales_tab]" displayFolder="" count="2" memberValueDatatype="130" unbalanced="0">
      <fieldsUsage count="2">
        <fieldUsage x="-1"/>
        <fieldUsage x="2"/>
      </fieldsUsage>
    </cacheHierarchy>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3.078224999997" backgroundQuery="1" createdVersion="8" refreshedVersion="8" minRefreshableVersion="3" recordCount="0" supportSubquery="1" supportAdvancedDrill="1" xr:uid="{DD574308-F1FB-4CFB-AA17-C38C6B88333E}">
  <cacheSource type="external" connectionId="1"/>
  <cacheFields count="2">
    <cacheField name="[Measures].[Sum of Sales Amount]" caption="Sum of Sales Amount" numFmtId="0" hierarchy="26" level="32767"/>
    <cacheField name="[sales_tab].[Supplier Name].[Supplier Name]" caption="Supplier Name" numFmtId="0" hierarchy="12" level="1">
      <sharedItems count="10">
        <s v="Anderson-Jackson"/>
        <s v="Barker-Baker"/>
        <s v="Cook, Hall and Miller"/>
        <s v="Davis Group"/>
        <s v="Fernandez, Willis and Potter"/>
        <s v="Hamilton, Kirby and Taylor"/>
        <s v="Jackson, Stewart and Jenkins"/>
        <s v="Myers-Barber"/>
        <s v="Reese LLC"/>
        <s v="West LLC"/>
      </sharedItems>
    </cacheField>
  </cacheFields>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2" memberValueDatatype="130" unbalanced="0">
      <fieldsUsage count="2">
        <fieldUsage x="-1"/>
        <fieldUsage x="1"/>
      </fieldsUsage>
    </cacheHierarchy>
    <cacheHierarchy uniqueName="[sales_tab].[Product Category]" caption="Product Category" attribute="1" defaultMemberUniqueName="[sales_tab].[Product Category].[All]" allUniqueName="[sales_tab].[Product Category].[All]" dimensionUniqueName="[sales_tab]" displayFolder="" count="2" memberValueDatatype="130" unbalanced="0"/>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tab" uniqueName="[sales_tab]" caption="sales_tab"/>
  </dimensions>
  <measureGroups count="1">
    <measureGroup name="sales_tab" caption="sales_ta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UKO" refreshedDate="45941.310666550926" backgroundQuery="1" createdVersion="3" refreshedVersion="8" minRefreshableVersion="3" recordCount="0" supportSubquery="1" supportAdvancedDrill="1" xr:uid="{5AA76F8F-CE95-435D-9A00-FA552D4AF68E}">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ales_tab].[Order ID]" caption="Order ID" attribute="1" defaultMemberUniqueName="[sales_tab].[Order ID].[All]" allUniqueName="[sales_tab].[Order ID].[All]" dimensionUniqueName="[sales_tab]" displayFolder="" count="0" memberValueDatatype="20" unbalanced="0"/>
    <cacheHierarchy uniqueName="[sales_tab].[Customer ID]" caption="Customer ID" attribute="1" defaultMemberUniqueName="[sales_tab].[Customer ID].[All]" allUniqueName="[sales_tab].[Customer ID].[All]" dimensionUniqueName="[sales_tab]" displayFolder="" count="0" memberValueDatatype="20" unbalanced="0"/>
    <cacheHierarchy uniqueName="[sales_tab].[Customer Name]" caption="Customer Name" attribute="1" defaultMemberUniqueName="[sales_tab].[Customer Name].[All]" allUniqueName="[sales_tab].[Customer Name].[All]" dimensionUniqueName="[sales_tab]" displayFolder="" count="0" memberValueDatatype="130" unbalanced="0"/>
    <cacheHierarchy uniqueName="[sales_tab].[Gender]" caption="Gender" attribute="1" defaultMemberUniqueName="[sales_tab].[Gender].[All]" allUniqueName="[sales_tab].[Gender].[All]" dimensionUniqueName="[sales_tab]" displayFolder="" count="0" memberValueDatatype="130" unbalanced="0"/>
    <cacheHierarchy uniqueName="[sales_tab].[state]" caption="state" attribute="1" defaultMemberUniqueName="[sales_tab].[state].[All]" allUniqueName="[sales_tab].[state].[All]" dimensionUniqueName="[sales_tab]" displayFolder="" count="0" memberValueDatatype="130" unbalanced="0"/>
    <cacheHierarchy uniqueName="[sales_tab].[Region]" caption="Region" attribute="1" defaultMemberUniqueName="[sales_tab].[Region].[All]" allUniqueName="[sales_tab].[Region].[All]" dimensionUniqueName="[sales_tab]" displayFolder="" count="0" memberValueDatatype="130" unbalanced="0"/>
    <cacheHierarchy uniqueName="[sales_tab].[Marital Status]" caption="Marital Status" attribute="1" defaultMemberUniqueName="[sales_tab].[Marital Status].[All]" allUniqueName="[sales_tab].[Marital Status].[All]" dimensionUniqueName="[sales_tab]" displayFolder="" count="0" memberValueDatatype="130" unbalanced="0"/>
    <cacheHierarchy uniqueName="[sales_tab].[Order Date]" caption="Order Date" attribute="1" time="1" defaultMemberUniqueName="[sales_tab].[Order Date].[All]" allUniqueName="[sales_tab].[Order Date].[All]" dimensionUniqueName="[sales_tab]" displayFolder="" count="0" memberValueDatatype="7" unbalanced="0"/>
    <cacheHierarchy uniqueName="[sales_tab].[Year]" caption="Year" attribute="1" defaultMemberUniqueName="[sales_tab].[Year].[All]" allUniqueName="[sales_tab].[Year].[All]" dimensionUniqueName="[sales_tab]" displayFolder="" count="2" memberValueDatatype="130" unbalanced="0"/>
    <cacheHierarchy uniqueName="[sales_tab].[Month]" caption="Month" attribute="1" defaultMemberUniqueName="[sales_tab].[Month].[All]" allUniqueName="[sales_tab].[Month].[All]" dimensionUniqueName="[sales_tab]" displayFolder="" count="2" memberValueDatatype="130" unbalanced="0"/>
    <cacheHierarchy uniqueName="[sales_tab].[Product ID]" caption="Product ID" attribute="1" defaultMemberUniqueName="[sales_tab].[Product ID].[All]" allUniqueName="[sales_tab].[Product ID].[All]" dimensionUniqueName="[sales_tab]" displayFolder="" count="0" memberValueDatatype="20" unbalanced="0"/>
    <cacheHierarchy uniqueName="[sales_tab].[Product Name]" caption="Product Name" attribute="1" defaultMemberUniqueName="[sales_tab].[Product Name].[All]" allUniqueName="[sales_tab].[Product Name].[All]" dimensionUniqueName="[sales_tab]" displayFolder="" count="0" memberValueDatatype="130" unbalanced="0"/>
    <cacheHierarchy uniqueName="[sales_tab].[Supplier Name]" caption="Supplier Name" attribute="1" defaultMemberUniqueName="[sales_tab].[Supplier Name].[All]" allUniqueName="[sales_tab].[Supplier Name].[All]" dimensionUniqueName="[sales_tab]" displayFolder="" count="0" memberValueDatatype="130" unbalanced="0"/>
    <cacheHierarchy uniqueName="[sales_tab].[Product Category]" caption="Product Category" attribute="1" defaultMemberUniqueName="[sales_tab].[Product Category].[All]" allUniqueName="[sales_tab].[Product Category].[All]" dimensionUniqueName="[sales_tab]" displayFolder="" count="2" memberValueDatatype="130" unbalanced="0"/>
    <cacheHierarchy uniqueName="[sales_tab].[Cost Price]" caption="Cost Price" attribute="1" defaultMemberUniqueName="[sales_tab].[Cost Price].[All]" allUniqueName="[sales_tab].[Cost Price].[All]" dimensionUniqueName="[sales_tab]" displayFolder="" count="0" memberValueDatatype="5" unbalanced="0"/>
    <cacheHierarchy uniqueName="[sales_tab].[Unit Price]" caption="Unit Price" attribute="1" defaultMemberUniqueName="[sales_tab].[Unit Price].[All]" allUniqueName="[sales_tab].[Unit Price].[All]" dimensionUniqueName="[sales_tab]" displayFolder="" count="0" memberValueDatatype="5" unbalanced="0"/>
    <cacheHierarchy uniqueName="[sales_tab].[Quantity]" caption="Quantity" attribute="1" defaultMemberUniqueName="[sales_tab].[Quantity].[All]" allUniqueName="[sales_tab].[Quantity].[All]" dimensionUniqueName="[sales_tab]" displayFolder="" count="0" memberValueDatatype="20" unbalanced="0"/>
    <cacheHierarchy uniqueName="[sales_tab].[Discount]" caption="Discount" attribute="1" defaultMemberUniqueName="[sales_tab].[Discount].[All]" allUniqueName="[sales_tab].[Discount].[All]" dimensionUniqueName="[sales_tab]" displayFolder="" count="0" memberValueDatatype="5" unbalanced="0"/>
    <cacheHierarchy uniqueName="[sales_tab].[Sales Amount]" caption="Sales Amount" attribute="1" defaultMemberUniqueName="[sales_tab].[Sales Amount].[All]" allUniqueName="[sales_tab].[Sales Amount].[All]" dimensionUniqueName="[sales_tab]" displayFolder="" count="0" memberValueDatatype="5" unbalanced="0"/>
    <cacheHierarchy uniqueName="[sales_tab].[Profit]" caption="Profit" attribute="1" defaultMemberUniqueName="[sales_tab].[Profit].[All]" allUniqueName="[sales_tab].[Profit].[All]" dimensionUniqueName="[sales_tab]" displayFolder="" count="0" memberValueDatatype="5" unbalanced="0"/>
    <cacheHierarchy uniqueName="[sales_tab].[Order Date (Year)]" caption="Order Date (Year)" attribute="1" defaultMemberUniqueName="[sales_tab].[Order Date (Year)].[All]" allUniqueName="[sales_tab].[Order Date (Year)].[All]" dimensionUniqueName="[sales_tab]" displayFolder="" count="0" memberValueDatatype="130" unbalanced="0"/>
    <cacheHierarchy uniqueName="[sales_tab].[Order Date (Quarter)]" caption="Order Date (Quarter)" attribute="1" defaultMemberUniqueName="[sales_tab].[Order Date (Quarter)].[All]" allUniqueName="[sales_tab].[Order Date (Quarter)].[All]" dimensionUniqueName="[sales_tab]" displayFolder="" count="0" memberValueDatatype="130" unbalanced="0"/>
    <cacheHierarchy uniqueName="[sales_tab].[Order Date (Month)]" caption="Order Date (Month)" attribute="1" defaultMemberUniqueName="[sales_tab].[Order Date (Month)].[All]" allUniqueName="[sales_tab].[Order Date (Month)].[All]" dimensionUniqueName="[sales_tab]" displayFolder="" count="0" memberValueDatatype="130" unbalanced="0"/>
    <cacheHierarchy uniqueName="[sales_tab].[Order Date (Month Index)]" caption="Order Date (Month Index)" attribute="1" defaultMemberUniqueName="[sales_tab].[Order Date (Month Index)].[All]" allUniqueName="[sales_tab].[Order Date (Month Index)].[All]" dimensionUniqueName="[sales_tab]" displayFolder="" count="0" memberValueDatatype="20" unbalanced="0" hidden="1"/>
    <cacheHierarchy uniqueName="[Measures].[__XL_Count sales_tab]" caption="__XL_Count sales_tab" measure="1" displayFolder="" measureGroup="sales_tab" count="0" hidden="1"/>
    <cacheHierarchy uniqueName="[Measures].[__No measures defined]" caption="__No measures defined" measure="1" displayFolder="" count="0" hidden="1"/>
    <cacheHierarchy uniqueName="[Measures].[Sum of Sales Amount]" caption="Sum of Sales Amount" measure="1" displayFolder="" measureGroup="sales_tab"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tab" count="0" hidden="1">
      <extLst>
        <ext xmlns:x15="http://schemas.microsoft.com/office/spreadsheetml/2010/11/main" uri="{B97F6D7D-B522-45F9-BDA1-12C45D357490}">
          <x15:cacheHierarchy aggregatedColumn="19"/>
        </ext>
      </extLst>
    </cacheHierarchy>
    <cacheHierarchy uniqueName="[Measures].[Sum of Customer ID]" caption="Sum of Customer ID" measure="1" displayFolder="" measureGroup="sales_tab"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tab"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sales_tab"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_tab"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254618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0DA7F-B0DB-49F6-A4BC-EDC2C0230EEE}" name="Sales by State"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State">
  <location ref="F3:G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1"/>
    </i>
    <i>
      <x v="2"/>
    </i>
    <i>
      <x v="4"/>
    </i>
    <i>
      <x v="3"/>
    </i>
    <i>
      <x v="8"/>
    </i>
    <i>
      <x v="7"/>
    </i>
    <i>
      <x v="9"/>
    </i>
    <i>
      <x v="6"/>
    </i>
    <i>
      <x/>
    </i>
    <i t="grand">
      <x/>
    </i>
  </rowItems>
  <colItems count="1">
    <i/>
  </colItems>
  <dataFields count="1">
    <dataField name="Sum of Sales Amount" fld="1" baseField="0" baseItem="0" numFmtId="164"/>
  </dataFields>
  <chartFormats count="1">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DB352-35B1-41BF-944D-7CC05802797F}" name="Sales by Marital Statu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Marital Status">
  <location ref="C3:D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Amount" fld="1" baseField="0" baseItem="0" numFmtId="164"/>
  </dataFields>
  <chartFormats count="1">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74121-BCEF-4E0A-A3AB-D5F94B11D124}" name="No of Customer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CD222-9A32-4C61-B431-7DE54BBD2671}" name="Sales by Product Category"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roduct Category">
  <location ref="C19:D2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Amount" fld="1"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80373-685E-4DDC-8A71-FAD49028DFD3}" name="Sales by Gender"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Gender">
  <location ref="C12:D1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Amount" fld="0" baseField="0" baseItem="0" numFmtId="16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D0313-2302-49B6-B215-43562CCD5241}" name="No of transaction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numFmtId="3">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40B12F-175B-4E93-B6EE-87A85D98D7A2}" name="Sales by Region"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Region">
  <location ref="C27:D3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Amount" fld="0" baseField="0" baseItem="0" numFmtId="164"/>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F62781-DB36-4B91-92EA-759D95FB2CCD}" name="PivotTable13"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Sales Trend">
  <location ref="I3:J18"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s>
  <rowFields count="2">
    <field x="3"/>
    <field x="2"/>
  </rowFields>
  <rowItems count="15">
    <i>
      <x/>
    </i>
    <i r="1">
      <x/>
    </i>
    <i r="1">
      <x v="1"/>
    </i>
    <i r="1">
      <x v="2"/>
    </i>
    <i r="1">
      <x v="3"/>
    </i>
    <i>
      <x v="1"/>
    </i>
    <i r="1">
      <x v="4"/>
    </i>
    <i r="1">
      <x v="5"/>
    </i>
    <i r="1">
      <x v="6"/>
    </i>
    <i r="1">
      <x v="7"/>
    </i>
    <i r="1">
      <x v="8"/>
    </i>
    <i r="1">
      <x v="9"/>
    </i>
    <i r="1">
      <x v="10"/>
    </i>
    <i r="1">
      <x v="11"/>
    </i>
    <i t="grand">
      <x/>
    </i>
  </rowItems>
  <colItems count="1">
    <i/>
  </colItems>
  <dataFields count="1">
    <dataField name="Sum of Sales Amount" fld="0" baseField="0" baseItem="0" numFmtId="164"/>
  </dataField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2">
    <rowHierarchyUsage hierarchyUsage="20"/>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354777-BAE9-4D4B-B1C3-DFC27148119E}" name="Total Revenue"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0" baseField="0" baseItem="0" numFmtId="164"/>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5F7E49-2DDF-4E19-BBE8-908D9C2896BE}" name="Total Profit"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83E607-B179-4CA3-B90C-E17A0F7AC382}" name="Sales by Supplier"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Supplier">
  <location ref="F17:G28"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2"/>
    </i>
    <i>
      <x v="8"/>
    </i>
    <i>
      <x v="1"/>
    </i>
    <i>
      <x v="5"/>
    </i>
    <i>
      <x v="4"/>
    </i>
    <i>
      <x/>
    </i>
    <i>
      <x v="3"/>
    </i>
    <i>
      <x v="7"/>
    </i>
    <i>
      <x v="6"/>
    </i>
    <i t="grand">
      <x/>
    </i>
  </rowItems>
  <colItems count="1">
    <i/>
  </colItems>
  <dataFields count="1">
    <dataField name="Sum of Sales Amount" fld="0" baseField="0" baseItem="0" numFmtId="164"/>
  </dataFields>
  <chartFormats count="4">
    <chartFormat chart="6"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_full_data (1).xlsx!sales_tab">
        <x15:activeTabTopLevelEntity name="[sales_tab]"/>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393BB12-0A36-43F3-AE9A-FD8D09531DDE}" sourceName="[sales_tab].[Month]">
  <pivotTables>
    <pivotTable tabId="4" name="Sales by Marital Status"/>
    <pivotTable tabId="4" name="No of Customers"/>
    <pivotTable tabId="4" name="No of transactions"/>
    <pivotTable tabId="4" name="PivotTable13"/>
    <pivotTable tabId="4" name="Sales by Gender"/>
    <pivotTable tabId="4" name="Sales by Product Category"/>
    <pivotTable tabId="4" name="Sales by Region"/>
    <pivotTable tabId="4" name="Sales by State"/>
    <pivotTable tabId="4" name="Sales by Supplier"/>
    <pivotTable tabId="4" name="Total Profit"/>
    <pivotTable tabId="4" name="Total Revenue"/>
  </pivotTables>
  <data>
    <olap pivotCacheId="2025461824">
      <levels count="2">
        <level uniqueName="[sales_tab].[Month].[(All)]" sourceCaption="(All)" count="0"/>
        <level uniqueName="[sales_tab].[Month].[Month]" sourceCaption="Month" count="12">
          <ranges>
            <range startItem="0">
              <i n="[sales_tab].[Month].&amp;[Apr]" c="Apr"/>
              <i n="[sales_tab].[Month].&amp;[Aug]" c="Aug"/>
              <i n="[sales_tab].[Month].&amp;[Dec]" c="Dec"/>
              <i n="[sales_tab].[Month].&amp;[Feb]" c="Feb"/>
              <i n="[sales_tab].[Month].&amp;[Jan]" c="Jan"/>
              <i n="[sales_tab].[Month].&amp;[Jul]" c="Jul"/>
              <i n="[sales_tab].[Month].&amp;[Jun]" c="Jun"/>
              <i n="[sales_tab].[Month].&amp;[Mar]" c="Mar"/>
              <i n="[sales_tab].[Month].&amp;[May]" c="May"/>
              <i n="[sales_tab].[Month].&amp;[Nov]" c="Nov"/>
              <i n="[sales_tab].[Month].&amp;[Oct]" c="Oct"/>
              <i n="[sales_tab].[Month].&amp;[Sep]" c="Sep"/>
            </range>
          </ranges>
        </level>
      </levels>
      <selections count="1">
        <selection n="[sales_tab].[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30BC143-8FD3-4DA5-A2BC-8DABF29778B4}" sourceName="[sales_tab].[Year]">
  <pivotTables>
    <pivotTable tabId="4" name="Sales by Marital Status"/>
    <pivotTable tabId="4" name="No of Customers"/>
    <pivotTable tabId="4" name="No of transactions"/>
    <pivotTable tabId="4" name="PivotTable13"/>
    <pivotTable tabId="4" name="Sales by Gender"/>
    <pivotTable tabId="4" name="Sales by Product Category"/>
    <pivotTable tabId="4" name="Sales by Region"/>
    <pivotTable tabId="4" name="Sales by State"/>
    <pivotTable tabId="4" name="Sales by Supplier"/>
    <pivotTable tabId="4" name="Total Profit"/>
    <pivotTable tabId="4" name="Total Revenue"/>
  </pivotTables>
  <data>
    <olap pivotCacheId="2025461824">
      <levels count="2">
        <level uniqueName="[sales_tab].[Year].[(All)]" sourceCaption="(All)" count="0"/>
        <level uniqueName="[sales_tab].[Year].[Year]" sourceCaption="Year" count="2">
          <ranges>
            <range startItem="0">
              <i n="[sales_tab].[Year].&amp;[2023]" c="2023"/>
              <i n="[sales_tab].[Year].&amp;[2024]" c="2024"/>
            </range>
          </ranges>
        </level>
      </levels>
      <selections count="1">
        <selection n="[sales_tab].[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E91FC99-770B-4CDC-A235-74DFEF5E8045}" sourceName="[sales_tab].[Product Category]">
  <pivotTables>
    <pivotTable tabId="4" name="Sales by Marital Status"/>
    <pivotTable tabId="4" name="No of Customers"/>
    <pivotTable tabId="4" name="No of transactions"/>
    <pivotTable tabId="4" name="PivotTable13"/>
    <pivotTable tabId="4" name="Sales by Gender"/>
    <pivotTable tabId="4" name="Sales by Product Category"/>
    <pivotTable tabId="4" name="Sales by Region"/>
    <pivotTable tabId="4" name="Sales by State"/>
    <pivotTable tabId="4" name="Sales by Supplier"/>
    <pivotTable tabId="4" name="Total Profit"/>
    <pivotTable tabId="4" name="Total Revenue"/>
  </pivotTables>
  <data>
    <olap pivotCacheId="2025461824">
      <levels count="2">
        <level uniqueName="[sales_tab].[Product Category].[(All)]" sourceCaption="(All)" count="0"/>
        <level uniqueName="[sales_tab].[Product Category].[Product Category]" sourceCaption="Product Category" count="5">
          <ranges>
            <range startItem="0">
              <i n="[sales_tab].[Product Category].&amp;[Clothing]" c="Clothing"/>
              <i n="[sales_tab].[Product Category].&amp;[Electronics]" c="Electronics"/>
              <i n="[sales_tab].[Product Category].&amp;[Furniture]" c="Furniture"/>
              <i n="[sales_tab].[Product Category].&amp;[Office Supplies]" c="Office Supplies"/>
              <i n="[sales_tab].[Product Category].&amp;[Toys]" c="Toys"/>
            </range>
          </ranges>
        </level>
      </levels>
      <selections count="1">
        <selection n="[sales_tab].[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697DECB-4DD7-4B7B-A55C-F65B77C908E7}" cache="Slicer_Month" caption="Month" level="1" style="SlicerStyleLight3 2" rowHeight="241300"/>
  <slicer name="Year" xr10:uid="{E53583BC-AD94-4AE9-AA05-FBE79E121429}" cache="Slicer_Year" caption="Year" level="1" style="SlicerStyleLight3 2" rowHeight="241300"/>
  <slicer name="Product Category" xr10:uid="{6A708F76-D692-493F-8E82-42D0E47D9A10}" cache="Slicer_Product_Category" caption="Product Category" level="1" style="SlicerStyleLight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274AAC-33B0-45C5-8E40-DBB1AAA18483}" name="sales_tab" displayName="sales_tab" ref="A1:T1497" totalsRowShown="0">
  <autoFilter ref="A1:T1497" xr:uid="{31221144-FB72-4458-A1E0-368E64289281}"/>
  <tableColumns count="20">
    <tableColumn id="1" xr3:uid="{01E67FEA-EEE8-45A9-98FC-B45BB4554503}" name="Order ID"/>
    <tableColumn id="2" xr3:uid="{D4AE3924-5F23-41C5-B179-3E0ED8EB861A}" name="Customer ID"/>
    <tableColumn id="13" xr3:uid="{D48AA0E2-17D7-4448-8CFB-FC5CB595C019}" name="Customer Name" dataDxfId="10">
      <calculatedColumnFormula>VLOOKUP(sales_tab[[#This Row],[Customer ID]],customer_tab[],2,FALSE)</calculatedColumnFormula>
    </tableColumn>
    <tableColumn id="15" xr3:uid="{E8059532-FE66-4188-81A9-3584477BA515}" name="Gender" dataDxfId="9">
      <calculatedColumnFormula>VLOOKUP(sales_tab[[#This Row],[Customer ID]],customer_tab[],9,FALSE)</calculatedColumnFormula>
    </tableColumn>
    <tableColumn id="16" xr3:uid="{1B6BA96F-7E66-49CD-906B-0A8C204B8F05}" name="state" dataDxfId="8">
      <calculatedColumnFormula>VLOOKUP(sales_tab[[#This Row],[Customer ID]],customer_tab[],5,FALSE)</calculatedColumnFormula>
    </tableColumn>
    <tableColumn id="17" xr3:uid="{7D7F0B4C-F1E0-489A-950D-76871DEDBDA5}" name="Region" dataDxfId="7">
      <calculatedColumnFormula>VLOOKUP(sales_tab[[#This Row],[Customer ID]],customer_tab[],6,FALSE)</calculatedColumnFormula>
    </tableColumn>
    <tableColumn id="18" xr3:uid="{251B88BD-2F21-4AF3-A1E4-E69A5F084BCE}" name="Marital Status" dataDxfId="6">
      <calculatedColumnFormula>VLOOKUP(sales_tab[[#This Row],[Customer ID]],customer_tab[],7,FALSE)</calculatedColumnFormula>
    </tableColumn>
    <tableColumn id="4" xr3:uid="{D53C2A7D-5F22-44ED-8D57-FBD62D3DB73F}" name="Order Date" dataDxfId="5"/>
    <tableColumn id="23" xr3:uid="{66C8F407-DC71-4E26-8170-809231E30286}" name="Year" dataDxfId="4">
      <calculatedColumnFormula>TEXT(sales_tab[[#This Row],[Order Date]],"YYYY")</calculatedColumnFormula>
    </tableColumn>
    <tableColumn id="22" xr3:uid="{B2653E3B-97C8-4890-9A9E-84D98EA54335}" name="Month" dataDxfId="3">
      <calculatedColumnFormula>TEXT(sales_tab[[#This Row],[Order Date]],"MMM")</calculatedColumnFormula>
    </tableColumn>
    <tableColumn id="5" xr3:uid="{62C1EB18-5A3C-4268-8840-248A238FDB86}" name="Product ID"/>
    <tableColumn id="14" xr3:uid="{A4524DE5-8441-4977-A44F-41C871CFB9BE}" name="Product Name" dataDxfId="2">
      <calculatedColumnFormula>VLOOKUP(sales_tab[[#This Row],[Product ID]],product_tab[],2,FALSE)</calculatedColumnFormula>
    </tableColumn>
    <tableColumn id="20" xr3:uid="{0AA0E0D1-951F-4356-ADCA-0F9259A2C777}" name="Supplier Name" dataDxfId="1">
      <calculatedColumnFormula>VLOOKUP(sales_tab[[#This Row],[Product ID]],product_tab[],4,FALSE)</calculatedColumnFormula>
    </tableColumn>
    <tableColumn id="6" xr3:uid="{D236A545-D3F3-4280-90D0-8C9582D8BD63}" name="Product Category"/>
    <tableColumn id="7" xr3:uid="{484FF577-A04D-4B23-9E68-DD659163FD5B}" name="Cost Price"/>
    <tableColumn id="8" xr3:uid="{721342A5-B9C8-4D9E-8FA8-205FB2FA7058}" name="Unit Price"/>
    <tableColumn id="9" xr3:uid="{5EB820F6-57F9-4245-B990-E548D446B14B}" name="Quantity"/>
    <tableColumn id="10" xr3:uid="{6736BC29-9820-4E81-89EF-0011DBB3BA2A}" name="Discount"/>
    <tableColumn id="11" xr3:uid="{20225DF2-7B71-4292-BF2F-5CC2A6ED4A13}" name="Sales Amount">
      <calculatedColumnFormula>sales_tab[[#This Row],[Unit Price]]*sales_tab[[#This Row],[Quantity]]</calculatedColumnFormula>
    </tableColumn>
    <tableColumn id="12" xr3:uid="{2C4BFCE7-73F8-406B-894E-5606B1E5645B}" name="Profit" dataDxfId="0">
      <calculatedColumnFormula>sales_tab[[#This Row],[Sales Amount]]-sales_tab[[#This Row],[Cost Price]]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4B5E3-C162-4C42-AF83-89364E1947E0}" name="customer_tab" displayName="customer_tab" ref="A1:I479" totalsRowShown="0">
  <autoFilter ref="A1:I479" xr:uid="{EF44B5E3-C162-4C42-AF83-89364E1947E0}"/>
  <tableColumns count="9">
    <tableColumn id="1" xr3:uid="{5A86426C-2A4E-48EB-968F-44B83CB64911}" name="Customer ID"/>
    <tableColumn id="2" xr3:uid="{C2CE5275-3E4E-4ED7-A35A-C97D23802E24}" name="Full Name"/>
    <tableColumn id="3" xr3:uid="{4DC6D4CD-C267-4318-90C1-8875262656AB}" name="Country"/>
    <tableColumn id="4" xr3:uid="{FD8DFA74-9781-46F1-BDDA-83985CF24FE9}" name="City"/>
    <tableColumn id="5" xr3:uid="{2B8EF8D1-5A3E-4A9F-8899-954E361163F5}" name="State"/>
    <tableColumn id="6" xr3:uid="{59D6BFFA-8058-48F4-96C6-C4A4D365D110}" name="Region"/>
    <tableColumn id="7" xr3:uid="{953BA64F-4BF0-4C2F-901B-6F7A52E6D237}" name="Marital Status"/>
    <tableColumn id="8" xr3:uid="{0D5DC20B-6535-4DF0-B925-DF1B5C8708AE}" name="Age"/>
    <tableColumn id="9" xr3:uid="{BDF6BD5B-B86F-493F-8CBB-BBDBDF224324}" name="Gender"/>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94F6ED-00AD-4B40-857B-63BC4D418263}" name="product_tab" displayName="product_tab" ref="A1:E26" totalsRowShown="0">
  <autoFilter ref="A1:E26" xr:uid="{F594F6ED-00AD-4B40-857B-63BC4D418263}"/>
  <tableColumns count="5">
    <tableColumn id="1" xr3:uid="{9E7BCF04-235A-4DBA-BBFB-C2AEC153330A}" name="Product ID"/>
    <tableColumn id="2" xr3:uid="{236A5722-735E-475B-8853-4DFF7FC25DA6}" name="Product Name"/>
    <tableColumn id="3" xr3:uid="{20AC7392-C95F-42C5-88DF-F015978B4920}" name="Product Category"/>
    <tableColumn id="4" xr3:uid="{F8908904-3866-428D-8810-53955D3E80C9}" name="Supplier"/>
    <tableColumn id="5" xr3:uid="{E98FBE0A-DFEF-4BA6-9E09-11FAE78B31B3}" name="Cost Price">
      <calculatedColumnFormula>VLOOKUP(A2,ecom_sales_data!K2:O1497,3,0)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635C9-FDA9-47BF-BB1C-00105975F366}">
  <sheetPr>
    <tabColor theme="4" tint="0.79998168889431442"/>
  </sheetPr>
  <dimension ref="A3:J32"/>
  <sheetViews>
    <sheetView topLeftCell="A2" workbookViewId="0">
      <selection activeCell="B17" sqref="B17"/>
    </sheetView>
  </sheetViews>
  <sheetFormatPr defaultRowHeight="14.25" x14ac:dyDescent="0.45"/>
  <cols>
    <col min="1" max="2" width="18.33203125" bestFit="1" customWidth="1"/>
    <col min="3" max="3" width="12.06640625" bestFit="1" customWidth="1"/>
    <col min="4" max="4" width="18.33203125" bestFit="1" customWidth="1"/>
    <col min="6" max="6" width="23.3984375" bestFit="1" customWidth="1"/>
    <col min="7" max="7" width="18.33203125" bestFit="1" customWidth="1"/>
    <col min="9" max="9" width="12.06640625" bestFit="1" customWidth="1"/>
    <col min="10" max="10" width="18.33203125" bestFit="1" customWidth="1"/>
    <col min="11" max="21" width="4.796875" bestFit="1" customWidth="1"/>
    <col min="22" max="22" width="10.19921875" bestFit="1" customWidth="1"/>
    <col min="23" max="46" width="9.33203125" bestFit="1" customWidth="1"/>
    <col min="47" max="68" width="10.33203125" bestFit="1" customWidth="1"/>
    <col min="69" max="77" width="9.33203125" bestFit="1" customWidth="1"/>
    <col min="78" max="98" width="10.33203125" bestFit="1" customWidth="1"/>
    <col min="99" max="107" width="9.33203125" bestFit="1" customWidth="1"/>
    <col min="108" max="128" width="10.33203125" bestFit="1" customWidth="1"/>
    <col min="129" max="137" width="8.33203125" bestFit="1" customWidth="1"/>
    <col min="138" max="158" width="9.33203125" bestFit="1" customWidth="1"/>
    <col min="159" max="167" width="8.33203125" bestFit="1" customWidth="1"/>
    <col min="168" max="187" width="9.33203125" bestFit="1" customWidth="1"/>
    <col min="188" max="196" width="8.33203125" bestFit="1" customWidth="1"/>
    <col min="197" max="218" width="9.33203125" bestFit="1" customWidth="1"/>
    <col min="219" max="227" width="8.33203125" bestFit="1" customWidth="1"/>
    <col min="228" max="247" width="9.33203125" bestFit="1" customWidth="1"/>
    <col min="248" max="256" width="8.33203125" bestFit="1" customWidth="1"/>
    <col min="257" max="278" width="9.33203125" bestFit="1" customWidth="1"/>
    <col min="279" max="286" width="8.33203125" bestFit="1" customWidth="1"/>
    <col min="287" max="307" width="9.33203125" bestFit="1" customWidth="1"/>
    <col min="308" max="316" width="8.33203125" bestFit="1" customWidth="1"/>
    <col min="317" max="337" width="9.33203125" bestFit="1" customWidth="1"/>
    <col min="338" max="344" width="8.33203125" bestFit="1" customWidth="1"/>
    <col min="345" max="366" width="9.33203125" bestFit="1" customWidth="1"/>
    <col min="367" max="367" width="10.19921875" bestFit="1" customWidth="1"/>
  </cols>
  <sheetData>
    <row r="3" spans="1:10" x14ac:dyDescent="0.45">
      <c r="A3" t="s">
        <v>753</v>
      </c>
      <c r="C3" s="3" t="s">
        <v>55</v>
      </c>
      <c r="D3" t="s">
        <v>753</v>
      </c>
      <c r="F3" s="3" t="s">
        <v>4</v>
      </c>
      <c r="G3" t="s">
        <v>753</v>
      </c>
      <c r="I3" s="3" t="s">
        <v>772</v>
      </c>
      <c r="J3" t="s">
        <v>753</v>
      </c>
    </row>
    <row r="4" spans="1:10" x14ac:dyDescent="0.45">
      <c r="A4" s="2">
        <v>580723.58000000182</v>
      </c>
      <c r="C4" s="5" t="s">
        <v>59</v>
      </c>
      <c r="D4" s="2">
        <v>136388.35000000003</v>
      </c>
      <c r="F4" s="5" t="s">
        <v>49</v>
      </c>
      <c r="G4" s="2">
        <v>19803.140000000003</v>
      </c>
      <c r="I4" s="5" t="s">
        <v>755</v>
      </c>
      <c r="J4" s="2"/>
    </row>
    <row r="5" spans="1:10" x14ac:dyDescent="0.45">
      <c r="C5" s="5" t="s">
        <v>73</v>
      </c>
      <c r="D5" s="2">
        <v>163650.37999999986</v>
      </c>
      <c r="F5" s="5" t="s">
        <v>42</v>
      </c>
      <c r="G5" s="2">
        <v>20564.34</v>
      </c>
      <c r="I5" s="6" t="s">
        <v>760</v>
      </c>
      <c r="J5" s="2">
        <v>48242.839999999989</v>
      </c>
    </row>
    <row r="6" spans="1:10" x14ac:dyDescent="0.45">
      <c r="A6" t="s">
        <v>754</v>
      </c>
      <c r="C6" s="5" t="s">
        <v>66</v>
      </c>
      <c r="D6" s="2">
        <v>128343.89000000004</v>
      </c>
      <c r="F6" s="5" t="s">
        <v>25</v>
      </c>
      <c r="G6" s="2">
        <v>22187.120000000003</v>
      </c>
      <c r="I6" s="6" t="s">
        <v>761</v>
      </c>
      <c r="J6" s="2">
        <v>47659.890000000029</v>
      </c>
    </row>
    <row r="7" spans="1:10" x14ac:dyDescent="0.45">
      <c r="A7" s="2">
        <v>226101.38870000053</v>
      </c>
      <c r="C7" s="5" t="s">
        <v>62</v>
      </c>
      <c r="D7" s="2">
        <v>152340.96</v>
      </c>
      <c r="F7" s="5" t="s">
        <v>38</v>
      </c>
      <c r="G7" s="2">
        <v>23605.019999999997</v>
      </c>
      <c r="I7" s="6" t="s">
        <v>762</v>
      </c>
      <c r="J7" s="2">
        <v>39699.719999999994</v>
      </c>
    </row>
    <row r="8" spans="1:10" x14ac:dyDescent="0.45">
      <c r="C8" s="5" t="s">
        <v>759</v>
      </c>
      <c r="D8" s="2">
        <v>580723.58000000182</v>
      </c>
      <c r="F8" s="5" t="s">
        <v>45</v>
      </c>
      <c r="G8" s="2">
        <v>26630.53999999999</v>
      </c>
      <c r="I8" s="6" t="s">
        <v>763</v>
      </c>
      <c r="J8" s="2">
        <v>53308.799999999974</v>
      </c>
    </row>
    <row r="9" spans="1:10" x14ac:dyDescent="0.45">
      <c r="A9" t="s">
        <v>757</v>
      </c>
      <c r="F9" s="5" t="s">
        <v>28</v>
      </c>
      <c r="G9" s="2">
        <v>35676.470000000023</v>
      </c>
      <c r="I9" s="5" t="s">
        <v>756</v>
      </c>
      <c r="J9" s="2"/>
    </row>
    <row r="10" spans="1:10" x14ac:dyDescent="0.45">
      <c r="A10">
        <v>478</v>
      </c>
      <c r="F10" s="5" t="s">
        <v>22</v>
      </c>
      <c r="G10" s="2">
        <v>38032.799999999996</v>
      </c>
      <c r="I10" s="6" t="s">
        <v>764</v>
      </c>
      <c r="J10" s="2">
        <v>48170.460000000014</v>
      </c>
    </row>
    <row r="11" spans="1:10" x14ac:dyDescent="0.45">
      <c r="F11" s="5" t="s">
        <v>26</v>
      </c>
      <c r="G11" s="2">
        <v>49479.320000000014</v>
      </c>
      <c r="I11" s="6" t="s">
        <v>765</v>
      </c>
      <c r="J11" s="2">
        <v>39013.290000000023</v>
      </c>
    </row>
    <row r="12" spans="1:10" x14ac:dyDescent="0.45">
      <c r="A12" t="s">
        <v>758</v>
      </c>
      <c r="C12" s="3" t="s">
        <v>57</v>
      </c>
      <c r="D12" t="s">
        <v>753</v>
      </c>
      <c r="F12" s="5" t="s">
        <v>51</v>
      </c>
      <c r="G12" s="2">
        <v>65480.210000000028</v>
      </c>
      <c r="I12" s="6" t="s">
        <v>766</v>
      </c>
      <c r="J12" s="2">
        <v>48268.19000000001</v>
      </c>
    </row>
    <row r="13" spans="1:10" x14ac:dyDescent="0.45">
      <c r="A13" s="4">
        <v>1496</v>
      </c>
      <c r="C13" s="5" t="s">
        <v>63</v>
      </c>
      <c r="D13" s="2">
        <v>178308.9800000001</v>
      </c>
      <c r="F13" s="5" t="s">
        <v>31</v>
      </c>
      <c r="G13" s="2">
        <v>130563.77999999998</v>
      </c>
      <c r="I13" s="6" t="s">
        <v>767</v>
      </c>
      <c r="J13" s="2">
        <v>57915.430000000037</v>
      </c>
    </row>
    <row r="14" spans="1:10" x14ac:dyDescent="0.45">
      <c r="C14" s="5" t="s">
        <v>60</v>
      </c>
      <c r="D14" s="2">
        <v>204915.85000000009</v>
      </c>
      <c r="F14" s="5" t="s">
        <v>759</v>
      </c>
      <c r="G14" s="2">
        <v>432022.74000000104</v>
      </c>
      <c r="I14" s="6" t="s">
        <v>768</v>
      </c>
      <c r="J14" s="2">
        <v>48603.299999999996</v>
      </c>
    </row>
    <row r="15" spans="1:10" x14ac:dyDescent="0.45">
      <c r="C15" s="5" t="s">
        <v>71</v>
      </c>
      <c r="D15" s="2">
        <v>197498.75000000003</v>
      </c>
      <c r="I15" s="6" t="s">
        <v>769</v>
      </c>
      <c r="J15" s="2">
        <v>49706.680000000022</v>
      </c>
    </row>
    <row r="16" spans="1:10" x14ac:dyDescent="0.45">
      <c r="C16" s="5" t="s">
        <v>759</v>
      </c>
      <c r="D16" s="2">
        <v>580723.58000000182</v>
      </c>
      <c r="I16" s="6" t="s">
        <v>770</v>
      </c>
      <c r="J16" s="2">
        <v>44322.62000000001</v>
      </c>
    </row>
    <row r="17" spans="3:10" x14ac:dyDescent="0.45">
      <c r="F17" s="3" t="s">
        <v>541</v>
      </c>
      <c r="G17" t="s">
        <v>753</v>
      </c>
      <c r="I17" s="6" t="s">
        <v>771</v>
      </c>
      <c r="J17" s="2">
        <v>55812.36</v>
      </c>
    </row>
    <row r="18" spans="3:10" x14ac:dyDescent="0.45">
      <c r="F18" s="5" t="s">
        <v>591</v>
      </c>
      <c r="G18" s="2">
        <v>54314.819999999992</v>
      </c>
      <c r="I18" s="5" t="s">
        <v>759</v>
      </c>
      <c r="J18" s="2">
        <v>580723.58000000182</v>
      </c>
    </row>
    <row r="19" spans="3:10" x14ac:dyDescent="0.45">
      <c r="C19" s="3" t="s">
        <v>6</v>
      </c>
      <c r="D19" t="s">
        <v>753</v>
      </c>
      <c r="F19" s="5" t="s">
        <v>555</v>
      </c>
      <c r="G19" s="2">
        <v>49615.15</v>
      </c>
    </row>
    <row r="20" spans="3:10" x14ac:dyDescent="0.45">
      <c r="C20" s="5" t="s">
        <v>15</v>
      </c>
      <c r="D20" s="2">
        <v>121829.70999999979</v>
      </c>
      <c r="F20" s="5" t="s">
        <v>585</v>
      </c>
      <c r="G20" s="2">
        <v>43666.650000000009</v>
      </c>
    </row>
    <row r="21" spans="3:10" x14ac:dyDescent="0.45">
      <c r="C21" s="5" t="s">
        <v>19</v>
      </c>
      <c r="D21" s="2">
        <v>98568.35</v>
      </c>
      <c r="F21" s="5" t="s">
        <v>583</v>
      </c>
      <c r="G21" s="2">
        <v>41262.400000000016</v>
      </c>
    </row>
    <row r="22" spans="3:10" x14ac:dyDescent="0.45">
      <c r="C22" s="5" t="s">
        <v>11</v>
      </c>
      <c r="D22" s="2">
        <v>121116.75000000006</v>
      </c>
      <c r="F22" s="5" t="s">
        <v>579</v>
      </c>
      <c r="G22" s="2">
        <v>40467.480000000018</v>
      </c>
    </row>
    <row r="23" spans="3:10" x14ac:dyDescent="0.45">
      <c r="C23" s="5" t="s">
        <v>17</v>
      </c>
      <c r="D23" s="2">
        <v>75220.800000000148</v>
      </c>
      <c r="F23" s="5" t="s">
        <v>553</v>
      </c>
      <c r="G23" s="2">
        <v>39902.849999999969</v>
      </c>
    </row>
    <row r="24" spans="3:10" x14ac:dyDescent="0.45">
      <c r="C24" s="5" t="s">
        <v>13</v>
      </c>
      <c r="D24" s="2">
        <v>163987.97000000018</v>
      </c>
      <c r="F24" s="5" t="s">
        <v>551</v>
      </c>
      <c r="G24" s="2">
        <v>37784.199999999983</v>
      </c>
    </row>
    <row r="25" spans="3:10" x14ac:dyDescent="0.45">
      <c r="C25" s="5" t="s">
        <v>759</v>
      </c>
      <c r="D25" s="2">
        <v>580723.58000000182</v>
      </c>
      <c r="F25" s="5" t="s">
        <v>573</v>
      </c>
      <c r="G25" s="2">
        <v>34643.839999999982</v>
      </c>
    </row>
    <row r="26" spans="3:10" x14ac:dyDescent="0.45">
      <c r="F26" s="5" t="s">
        <v>577</v>
      </c>
      <c r="G26" s="2">
        <v>33262.380000000034</v>
      </c>
    </row>
    <row r="27" spans="3:10" x14ac:dyDescent="0.45">
      <c r="C27" s="3" t="s">
        <v>593</v>
      </c>
      <c r="D27" t="s">
        <v>753</v>
      </c>
      <c r="F27" s="5" t="s">
        <v>543</v>
      </c>
      <c r="G27" s="2">
        <v>31174.430000000004</v>
      </c>
    </row>
    <row r="28" spans="3:10" x14ac:dyDescent="0.45">
      <c r="C28" s="5" t="s">
        <v>603</v>
      </c>
      <c r="D28" s="2">
        <v>151610.82000000012</v>
      </c>
      <c r="F28" s="5" t="s">
        <v>759</v>
      </c>
      <c r="G28" s="2">
        <v>406094.20000000182</v>
      </c>
    </row>
    <row r="29" spans="3:10" x14ac:dyDescent="0.45">
      <c r="C29" s="5" t="s">
        <v>608</v>
      </c>
      <c r="D29" s="2">
        <v>165622.56999999992</v>
      </c>
    </row>
    <row r="30" spans="3:10" x14ac:dyDescent="0.45">
      <c r="C30" s="5" t="s">
        <v>596</v>
      </c>
      <c r="D30" s="2">
        <v>72007.040000000037</v>
      </c>
    </row>
    <row r="31" spans="3:10" x14ac:dyDescent="0.45">
      <c r="C31" s="5" t="s">
        <v>598</v>
      </c>
      <c r="D31" s="2">
        <v>191483.15000000002</v>
      </c>
    </row>
    <row r="32" spans="3:10" x14ac:dyDescent="0.45">
      <c r="C32" s="5" t="s">
        <v>759</v>
      </c>
      <c r="D32" s="2">
        <v>580723.58000000182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1B96-B3E3-440C-896A-BEC6B0775946}">
  <sheetPr>
    <tabColor theme="3" tint="0.59999389629810485"/>
  </sheetPr>
  <dimension ref="A1"/>
  <sheetViews>
    <sheetView showGridLines="0" tabSelected="1" topLeftCell="A3" workbookViewId="0">
      <selection activeCell="B9" sqref="B9"/>
    </sheetView>
  </sheetViews>
  <sheetFormatPr defaultRowHeight="14.25" x14ac:dyDescent="0.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1144-FB72-4458-A1E0-368E64289281}">
  <sheetPr>
    <tabColor theme="2" tint="-0.249977111117893"/>
  </sheetPr>
  <dimension ref="A1:V1497"/>
  <sheetViews>
    <sheetView workbookViewId="0">
      <selection activeCell="F10" sqref="F10"/>
    </sheetView>
  </sheetViews>
  <sheetFormatPr defaultRowHeight="14.25" x14ac:dyDescent="0.45"/>
  <cols>
    <col min="1" max="1" width="10.265625" bestFit="1" customWidth="1"/>
    <col min="2" max="2" width="13.46484375" bestFit="1" customWidth="1"/>
    <col min="3" max="3" width="17.53125" bestFit="1" customWidth="1"/>
    <col min="4" max="7" width="17.53125" customWidth="1"/>
    <col min="8" max="8" width="12.33203125" bestFit="1" customWidth="1"/>
    <col min="9" max="10" width="12.33203125" customWidth="1"/>
    <col min="11" max="11" width="11.796875" bestFit="1" customWidth="1"/>
    <col min="12" max="13" width="11.796875" customWidth="1"/>
    <col min="14" max="14" width="17.46484375" bestFit="1" customWidth="1"/>
    <col min="15" max="15" width="17.46484375" customWidth="1"/>
    <col min="16" max="16" width="11" bestFit="1" customWidth="1"/>
    <col min="17" max="17" width="10.265625" bestFit="1" customWidth="1"/>
    <col min="18" max="18" width="10.33203125" bestFit="1" customWidth="1"/>
    <col min="19" max="19" width="14.46484375" bestFit="1" customWidth="1"/>
    <col min="20" max="20" width="7.59765625" bestFit="1" customWidth="1"/>
  </cols>
  <sheetData>
    <row r="1" spans="1:22" x14ac:dyDescent="0.45">
      <c r="A1" t="s">
        <v>0</v>
      </c>
      <c r="B1" t="s">
        <v>1</v>
      </c>
      <c r="C1" t="s">
        <v>748</v>
      </c>
      <c r="D1" t="s">
        <v>57</v>
      </c>
      <c r="E1" t="s">
        <v>749</v>
      </c>
      <c r="F1" t="s">
        <v>593</v>
      </c>
      <c r="G1" t="s">
        <v>55</v>
      </c>
      <c r="H1" t="s">
        <v>2</v>
      </c>
      <c r="I1" t="s">
        <v>751</v>
      </c>
      <c r="J1" t="s">
        <v>752</v>
      </c>
      <c r="K1" t="s">
        <v>5</v>
      </c>
      <c r="L1" t="s">
        <v>540</v>
      </c>
      <c r="M1" t="s">
        <v>750</v>
      </c>
      <c r="N1" t="s">
        <v>6</v>
      </c>
      <c r="O1" t="s">
        <v>747</v>
      </c>
      <c r="P1" t="s">
        <v>746</v>
      </c>
      <c r="Q1" t="s">
        <v>7</v>
      </c>
      <c r="R1" t="s">
        <v>8</v>
      </c>
      <c r="S1" t="s">
        <v>745</v>
      </c>
      <c r="T1" t="s">
        <v>9</v>
      </c>
      <c r="V1">
        <f>SUM(sales_tab[Profit])</f>
        <v>226101.38870000053</v>
      </c>
    </row>
    <row r="2" spans="1:22" x14ac:dyDescent="0.45">
      <c r="A2">
        <v>767836</v>
      </c>
      <c r="B2">
        <v>641583</v>
      </c>
      <c r="C2" t="str">
        <f>VLOOKUP(sales_tab[[#This Row],[Customer ID]],customer_tab[],2,FALSE)</f>
        <v>Lee Maddox</v>
      </c>
      <c r="D2" t="str">
        <f>VLOOKUP(sales_tab[[#This Row],[Customer ID]],customer_tab[],9,FALSE)</f>
        <v>Male</v>
      </c>
      <c r="E2" t="str">
        <f>VLOOKUP(sales_tab[[#This Row],[Customer ID]],customer_tab[],5,FALSE)</f>
        <v>Kentucky</v>
      </c>
      <c r="F2" t="str">
        <f>VLOOKUP(sales_tab[[#This Row],[Customer ID]],customer_tab[],6,FALSE)</f>
        <v>South</v>
      </c>
      <c r="G2" t="str">
        <f>VLOOKUP(sales_tab[[#This Row],[Customer ID]],customer_tab[],7,FALSE)</f>
        <v>Divorced</v>
      </c>
      <c r="H2" s="1">
        <v>45240</v>
      </c>
      <c r="I2" s="1" t="str">
        <f>TEXT(sales_tab[[#This Row],[Order Date]],"YYYY")</f>
        <v>2023</v>
      </c>
      <c r="J2" s="1" t="str">
        <f>TEXT(sales_tab[[#This Row],[Order Date]],"MMM")</f>
        <v>Nov</v>
      </c>
      <c r="K2">
        <v>9614</v>
      </c>
      <c r="L2" t="str">
        <f>VLOOKUP(sales_tab[[#This Row],[Product ID]],product_tab[],2,FALSE)</f>
        <v>Table</v>
      </c>
      <c r="M2" t="str">
        <f>VLOOKUP(sales_tab[[#This Row],[Product ID]],product_tab[],4,FALSE)</f>
        <v>Peters Ltd</v>
      </c>
      <c r="N2" t="s">
        <v>11</v>
      </c>
      <c r="O2">
        <v>193.87309999999999</v>
      </c>
      <c r="P2">
        <v>129.47</v>
      </c>
      <c r="Q2">
        <v>3</v>
      </c>
      <c r="R2">
        <v>0.09</v>
      </c>
      <c r="S2">
        <f>sales_tab[[#This Row],[Unit Price]]*sales_tab[[#This Row],[Quantity]]</f>
        <v>388.40999999999997</v>
      </c>
      <c r="T2">
        <f>sales_tab[[#This Row],[Sales Amount]]-sales_tab[[#This Row],[Cost Price]]</f>
        <v>194.53689999999997</v>
      </c>
    </row>
    <row r="3" spans="1:22" x14ac:dyDescent="0.45">
      <c r="A3">
        <v>466628</v>
      </c>
      <c r="B3">
        <v>785678</v>
      </c>
      <c r="C3" t="str">
        <f>VLOOKUP(sales_tab[[#This Row],[Customer ID]],customer_tab[],2,FALSE)</f>
        <v>Stephen Johnson</v>
      </c>
      <c r="D3" t="str">
        <f>VLOOKUP(sales_tab[[#This Row],[Customer ID]],customer_tab[],9,FALSE)</f>
        <v>Female</v>
      </c>
      <c r="E3" t="str">
        <f>VLOOKUP(sales_tab[[#This Row],[Customer ID]],customer_tab[],5,FALSE)</f>
        <v>Kentucky</v>
      </c>
      <c r="F3" t="str">
        <f>VLOOKUP(sales_tab[[#This Row],[Customer ID]],customer_tab[],6,FALSE)</f>
        <v>South</v>
      </c>
      <c r="G3" t="str">
        <f>VLOOKUP(sales_tab[[#This Row],[Customer ID]],customer_tab[],7,FALSE)</f>
        <v>Widowed</v>
      </c>
      <c r="H3" s="1">
        <v>45287</v>
      </c>
      <c r="I3" s="1" t="str">
        <f>TEXT(sales_tab[[#This Row],[Order Date]],"YYYY")</f>
        <v>2023</v>
      </c>
      <c r="J3" s="1" t="str">
        <f>TEXT(sales_tab[[#This Row],[Order Date]],"MMM")</f>
        <v>Dec</v>
      </c>
      <c r="K3">
        <v>1440</v>
      </c>
      <c r="L3" t="str">
        <f>VLOOKUP(sales_tab[[#This Row],[Product ID]],product_tab[],2,FALSE)</f>
        <v>Action Figure</v>
      </c>
      <c r="M3" t="str">
        <f>VLOOKUP(sales_tab[[#This Row],[Product ID]],product_tab[],4,FALSE)</f>
        <v>Barker-Baker</v>
      </c>
      <c r="N3" t="s">
        <v>13</v>
      </c>
      <c r="O3">
        <v>771.72400000000005</v>
      </c>
      <c r="P3">
        <v>242.72</v>
      </c>
      <c r="Q3">
        <v>5</v>
      </c>
      <c r="R3">
        <v>0.11</v>
      </c>
      <c r="S3">
        <f>sales_tab[[#This Row],[Unit Price]]*sales_tab[[#This Row],[Quantity]]</f>
        <v>1213.5999999999999</v>
      </c>
      <c r="T3">
        <f>sales_tab[[#This Row],[Sales Amount]]-sales_tab[[#This Row],[Cost Price]]</f>
        <v>441.87599999999986</v>
      </c>
    </row>
    <row r="4" spans="1:22" x14ac:dyDescent="0.45">
      <c r="A4">
        <v>540903</v>
      </c>
      <c r="B4">
        <v>893776</v>
      </c>
      <c r="C4" t="str">
        <f>VLOOKUP(sales_tab[[#This Row],[Customer ID]],customer_tab[],2,FALSE)</f>
        <v>Mark Arnold</v>
      </c>
      <c r="D4" t="str">
        <f>VLOOKUP(sales_tab[[#This Row],[Customer ID]],customer_tab[],9,FALSE)</f>
        <v>Female</v>
      </c>
      <c r="E4" t="str">
        <f>VLOOKUP(sales_tab[[#This Row],[Customer ID]],customer_tab[],5,FALSE)</f>
        <v>California</v>
      </c>
      <c r="F4" t="str">
        <f>VLOOKUP(sales_tab[[#This Row],[Customer ID]],customer_tab[],6,FALSE)</f>
        <v>West</v>
      </c>
      <c r="G4" t="str">
        <f>VLOOKUP(sales_tab[[#This Row],[Customer ID]],customer_tab[],7,FALSE)</f>
        <v>Divorced</v>
      </c>
      <c r="H4" s="1">
        <v>45523</v>
      </c>
      <c r="I4" s="1" t="str">
        <f>TEXT(sales_tab[[#This Row],[Order Date]],"YYYY")</f>
        <v>2024</v>
      </c>
      <c r="J4" s="1" t="str">
        <f>TEXT(sales_tab[[#This Row],[Order Date]],"MMM")</f>
        <v>Aug</v>
      </c>
      <c r="K4">
        <v>4889</v>
      </c>
      <c r="L4" t="str">
        <f>VLOOKUP(sales_tab[[#This Row],[Product ID]],product_tab[],2,FALSE)</f>
        <v>T-shirt</v>
      </c>
      <c r="M4" t="str">
        <f>VLOOKUP(sales_tab[[#This Row],[Product ID]],product_tab[],4,FALSE)</f>
        <v>Davis Group</v>
      </c>
      <c r="N4" t="s">
        <v>15</v>
      </c>
      <c r="O4">
        <v>622.6819999999999</v>
      </c>
      <c r="P4">
        <v>165.76</v>
      </c>
      <c r="Q4">
        <v>5</v>
      </c>
      <c r="R4">
        <v>0.16</v>
      </c>
      <c r="S4">
        <f>sales_tab[[#This Row],[Unit Price]]*sales_tab[[#This Row],[Quantity]]</f>
        <v>828.8</v>
      </c>
      <c r="T4">
        <f>sales_tab[[#This Row],[Sales Amount]]-sales_tab[[#This Row],[Cost Price]]</f>
        <v>206.11800000000005</v>
      </c>
    </row>
    <row r="5" spans="1:22" x14ac:dyDescent="0.45">
      <c r="A5">
        <v>867362</v>
      </c>
      <c r="B5">
        <v>344700</v>
      </c>
      <c r="C5" t="str">
        <f>VLOOKUP(sales_tab[[#This Row],[Customer ID]],customer_tab[],2,FALSE)</f>
        <v>Andre Carter</v>
      </c>
      <c r="D5" t="str">
        <f>VLOOKUP(sales_tab[[#This Row],[Customer ID]],customer_tab[],9,FALSE)</f>
        <v>Female</v>
      </c>
      <c r="E5" t="str">
        <f>VLOOKUP(sales_tab[[#This Row],[Customer ID]],customer_tab[],5,FALSE)</f>
        <v>Florida</v>
      </c>
      <c r="F5" t="str">
        <f>VLOOKUP(sales_tab[[#This Row],[Customer ID]],customer_tab[],6,FALSE)</f>
        <v>South</v>
      </c>
      <c r="G5" t="str">
        <f>VLOOKUP(sales_tab[[#This Row],[Customer ID]],customer_tab[],7,FALSE)</f>
        <v>Single</v>
      </c>
      <c r="H5" s="1">
        <v>45471</v>
      </c>
      <c r="I5" s="1" t="str">
        <f>TEXT(sales_tab[[#This Row],[Order Date]],"YYYY")</f>
        <v>2024</v>
      </c>
      <c r="J5" s="1" t="str">
        <f>TEXT(sales_tab[[#This Row],[Order Date]],"MMM")</f>
        <v>Jun</v>
      </c>
      <c r="K5">
        <v>7085</v>
      </c>
      <c r="L5" t="str">
        <f>VLOOKUP(sales_tab[[#This Row],[Product ID]],product_tab[],2,FALSE)</f>
        <v>Jacket</v>
      </c>
      <c r="M5" t="str">
        <f>VLOOKUP(sales_tab[[#This Row],[Product ID]],product_tab[],4,FALSE)</f>
        <v>Myers-Barber</v>
      </c>
      <c r="N5" t="s">
        <v>15</v>
      </c>
      <c r="O5">
        <v>341.79570000000001</v>
      </c>
      <c r="P5">
        <v>178.83</v>
      </c>
      <c r="Q5">
        <v>3</v>
      </c>
      <c r="R5">
        <v>7.0000000000000007E-2</v>
      </c>
      <c r="S5">
        <f>sales_tab[[#This Row],[Unit Price]]*sales_tab[[#This Row],[Quantity]]</f>
        <v>536.49</v>
      </c>
      <c r="T5">
        <f>sales_tab[[#This Row],[Sales Amount]]-sales_tab[[#This Row],[Cost Price]]</f>
        <v>194.6943</v>
      </c>
    </row>
    <row r="6" spans="1:22" x14ac:dyDescent="0.45">
      <c r="A6">
        <v>732167</v>
      </c>
      <c r="B6">
        <v>618203</v>
      </c>
      <c r="C6" t="str">
        <f>VLOOKUP(sales_tab[[#This Row],[Customer ID]],customer_tab[],2,FALSE)</f>
        <v>Meghan Holmes</v>
      </c>
      <c r="D6" t="str">
        <f>VLOOKUP(sales_tab[[#This Row],[Customer ID]],customer_tab[],9,FALSE)</f>
        <v>Female</v>
      </c>
      <c r="E6" t="str">
        <f>VLOOKUP(sales_tab[[#This Row],[Customer ID]],customer_tab[],5,FALSE)</f>
        <v>Florida</v>
      </c>
      <c r="F6" t="str">
        <f>VLOOKUP(sales_tab[[#This Row],[Customer ID]],customer_tab[],6,FALSE)</f>
        <v>South</v>
      </c>
      <c r="G6" t="str">
        <f>VLOOKUP(sales_tab[[#This Row],[Customer ID]],customer_tab[],7,FALSE)</f>
        <v>Single</v>
      </c>
      <c r="H6" s="1">
        <v>45327</v>
      </c>
      <c r="I6" s="1" t="str">
        <f>TEXT(sales_tab[[#This Row],[Order Date]],"YYYY")</f>
        <v>2024</v>
      </c>
      <c r="J6" s="1" t="str">
        <f>TEXT(sales_tab[[#This Row],[Order Date]],"MMM")</f>
        <v>Feb</v>
      </c>
      <c r="K6">
        <v>4971</v>
      </c>
      <c r="L6" t="str">
        <f>VLOOKUP(sales_tab[[#This Row],[Product ID]],product_tab[],2,FALSE)</f>
        <v>Marker</v>
      </c>
      <c r="M6" t="str">
        <f>VLOOKUP(sales_tab[[#This Row],[Product ID]],product_tab[],4,FALSE)</f>
        <v>Perez LLC</v>
      </c>
      <c r="N6" t="s">
        <v>17</v>
      </c>
      <c r="O6">
        <v>158.31099999999998</v>
      </c>
      <c r="P6">
        <v>63.66</v>
      </c>
      <c r="Q6">
        <v>3</v>
      </c>
      <c r="R6">
        <v>0.05</v>
      </c>
      <c r="S6">
        <f>sales_tab[[#This Row],[Unit Price]]*sales_tab[[#This Row],[Quantity]]</f>
        <v>190.98</v>
      </c>
      <c r="T6">
        <f>sales_tab[[#This Row],[Sales Amount]]-sales_tab[[#This Row],[Cost Price]]</f>
        <v>32.669000000000011</v>
      </c>
    </row>
    <row r="7" spans="1:22" x14ac:dyDescent="0.45">
      <c r="A7">
        <v>755997</v>
      </c>
      <c r="B7">
        <v>973891</v>
      </c>
      <c r="C7" t="str">
        <f>VLOOKUP(sales_tab[[#This Row],[Customer ID]],customer_tab[],2,FALSE)</f>
        <v>Alex Parker</v>
      </c>
      <c r="D7" t="str">
        <f>VLOOKUP(sales_tab[[#This Row],[Customer ID]],customer_tab[],9,FALSE)</f>
        <v>Female</v>
      </c>
      <c r="E7" t="str">
        <f>VLOOKUP(sales_tab[[#This Row],[Customer ID]],customer_tab[],5,FALSE)</f>
        <v>California</v>
      </c>
      <c r="F7" t="str">
        <f>VLOOKUP(sales_tab[[#This Row],[Customer ID]],customer_tab[],6,FALSE)</f>
        <v>West</v>
      </c>
      <c r="G7" t="str">
        <f>VLOOKUP(sales_tab[[#This Row],[Customer ID]],customer_tab[],7,FALSE)</f>
        <v>Single</v>
      </c>
      <c r="H7" s="1">
        <v>45178</v>
      </c>
      <c r="I7" s="1" t="str">
        <f>TEXT(sales_tab[[#This Row],[Order Date]],"YYYY")</f>
        <v>2023</v>
      </c>
      <c r="J7" s="1" t="str">
        <f>TEXT(sales_tab[[#This Row],[Order Date]],"MMM")</f>
        <v>Sep</v>
      </c>
      <c r="K7">
        <v>5942</v>
      </c>
      <c r="L7" t="str">
        <f>VLOOKUP(sales_tab[[#This Row],[Product ID]],product_tab[],2,FALSE)</f>
        <v>Stapler</v>
      </c>
      <c r="M7" t="str">
        <f>VLOOKUP(sales_tab[[#This Row],[Product ID]],product_tab[],4,FALSE)</f>
        <v>Jones-Henderson</v>
      </c>
      <c r="N7" t="s">
        <v>17</v>
      </c>
      <c r="O7">
        <v>22.8992</v>
      </c>
      <c r="P7">
        <v>12.83</v>
      </c>
      <c r="Q7">
        <v>4</v>
      </c>
      <c r="R7">
        <v>0.19</v>
      </c>
      <c r="S7">
        <f>sales_tab[[#This Row],[Unit Price]]*sales_tab[[#This Row],[Quantity]]</f>
        <v>51.32</v>
      </c>
      <c r="T7">
        <f>sales_tab[[#This Row],[Sales Amount]]-sales_tab[[#This Row],[Cost Price]]</f>
        <v>28.4208</v>
      </c>
    </row>
    <row r="8" spans="1:22" x14ac:dyDescent="0.45">
      <c r="A8">
        <v>870751</v>
      </c>
      <c r="B8">
        <v>599682</v>
      </c>
      <c r="C8" t="str">
        <f>VLOOKUP(sales_tab[[#This Row],[Customer ID]],customer_tab[],2,FALSE)</f>
        <v>Gina Little</v>
      </c>
      <c r="D8" t="str">
        <f>VLOOKUP(sales_tab[[#This Row],[Customer ID]],customer_tab[],9,FALSE)</f>
        <v>Male</v>
      </c>
      <c r="E8" t="str">
        <f>VLOOKUP(sales_tab[[#This Row],[Customer ID]],customer_tab[],5,FALSE)</f>
        <v>California</v>
      </c>
      <c r="F8" t="str">
        <f>VLOOKUP(sales_tab[[#This Row],[Customer ID]],customer_tab[],6,FALSE)</f>
        <v>West</v>
      </c>
      <c r="G8" t="str">
        <f>VLOOKUP(sales_tab[[#This Row],[Customer ID]],customer_tab[],7,FALSE)</f>
        <v>Divorced</v>
      </c>
      <c r="H8" s="1">
        <v>45414</v>
      </c>
      <c r="I8" s="1" t="str">
        <f>TEXT(sales_tab[[#This Row],[Order Date]],"YYYY")</f>
        <v>2024</v>
      </c>
      <c r="J8" s="1" t="str">
        <f>TEXT(sales_tab[[#This Row],[Order Date]],"MMM")</f>
        <v>May</v>
      </c>
      <c r="K8">
        <v>2834</v>
      </c>
      <c r="L8" t="str">
        <f>VLOOKUP(sales_tab[[#This Row],[Product ID]],product_tab[],2,FALSE)</f>
        <v>Tablet</v>
      </c>
      <c r="M8" t="str">
        <f>VLOOKUP(sales_tab[[#This Row],[Product ID]],product_tab[],4,FALSE)</f>
        <v>Anderson-Jackson</v>
      </c>
      <c r="N8" t="s">
        <v>19</v>
      </c>
      <c r="O8">
        <v>154.39699999999999</v>
      </c>
      <c r="P8">
        <v>222.26</v>
      </c>
      <c r="Q8">
        <v>1</v>
      </c>
      <c r="R8">
        <v>0.05</v>
      </c>
      <c r="S8">
        <f>sales_tab[[#This Row],[Unit Price]]*sales_tab[[#This Row],[Quantity]]</f>
        <v>222.26</v>
      </c>
      <c r="T8">
        <f>sales_tab[[#This Row],[Sales Amount]]-sales_tab[[#This Row],[Cost Price]]</f>
        <v>67.863</v>
      </c>
    </row>
    <row r="9" spans="1:22" x14ac:dyDescent="0.45">
      <c r="A9">
        <v>167125</v>
      </c>
      <c r="B9">
        <v>407527</v>
      </c>
      <c r="C9" t="str">
        <f>VLOOKUP(sales_tab[[#This Row],[Customer ID]],customer_tab[],2,FALSE)</f>
        <v>Heather Vargas</v>
      </c>
      <c r="D9" t="str">
        <f>VLOOKUP(sales_tab[[#This Row],[Customer ID]],customer_tab[],9,FALSE)</f>
        <v>Non-Binary</v>
      </c>
      <c r="E9" t="str">
        <f>VLOOKUP(sales_tab[[#This Row],[Customer ID]],customer_tab[],5,FALSE)</f>
        <v>California</v>
      </c>
      <c r="F9" t="str">
        <f>VLOOKUP(sales_tab[[#This Row],[Customer ID]],customer_tab[],6,FALSE)</f>
        <v>West</v>
      </c>
      <c r="G9" t="str">
        <f>VLOOKUP(sales_tab[[#This Row],[Customer ID]],customer_tab[],7,FALSE)</f>
        <v>Single</v>
      </c>
      <c r="H9" s="1">
        <v>45434</v>
      </c>
      <c r="I9" s="1" t="str">
        <f>TEXT(sales_tab[[#This Row],[Order Date]],"YYYY")</f>
        <v>2024</v>
      </c>
      <c r="J9" s="1" t="str">
        <f>TEXT(sales_tab[[#This Row],[Order Date]],"MMM")</f>
        <v>May</v>
      </c>
      <c r="K9">
        <v>4541</v>
      </c>
      <c r="L9" t="str">
        <f>VLOOKUP(sales_tab[[#This Row],[Product ID]],product_tab[],2,FALSE)</f>
        <v>Pen</v>
      </c>
      <c r="M9" t="str">
        <f>VLOOKUP(sales_tab[[#This Row],[Product ID]],product_tab[],4,FALSE)</f>
        <v>Mccall Inc</v>
      </c>
      <c r="N9" t="s">
        <v>17</v>
      </c>
      <c r="O9">
        <v>156.44000000000003</v>
      </c>
      <c r="P9">
        <v>69.5</v>
      </c>
      <c r="Q9">
        <v>3</v>
      </c>
      <c r="R9">
        <v>0.08</v>
      </c>
      <c r="S9">
        <f>sales_tab[[#This Row],[Unit Price]]*sales_tab[[#This Row],[Quantity]]</f>
        <v>208.5</v>
      </c>
      <c r="T9">
        <f>sales_tab[[#This Row],[Sales Amount]]-sales_tab[[#This Row],[Cost Price]]</f>
        <v>52.059999999999974</v>
      </c>
    </row>
    <row r="10" spans="1:22" x14ac:dyDescent="0.45">
      <c r="A10">
        <v>257856</v>
      </c>
      <c r="B10">
        <v>590702</v>
      </c>
      <c r="C10" t="str">
        <f>VLOOKUP(sales_tab[[#This Row],[Customer ID]],customer_tab[],2,FALSE)</f>
        <v>Brett Schroeder</v>
      </c>
      <c r="D10" t="str">
        <f>VLOOKUP(sales_tab[[#This Row],[Customer ID]],customer_tab[],9,FALSE)</f>
        <v>Female</v>
      </c>
      <c r="E10" t="str">
        <f>VLOOKUP(sales_tab[[#This Row],[Customer ID]],customer_tab[],5,FALSE)</f>
        <v>California</v>
      </c>
      <c r="F10" t="str">
        <f>VLOOKUP(sales_tab[[#This Row],[Customer ID]],customer_tab[],6,FALSE)</f>
        <v>West</v>
      </c>
      <c r="G10" t="str">
        <f>VLOOKUP(sales_tab[[#This Row],[Customer ID]],customer_tab[],7,FALSE)</f>
        <v>Married</v>
      </c>
      <c r="H10" s="1">
        <v>45413</v>
      </c>
      <c r="I10" s="1" t="str">
        <f>TEXT(sales_tab[[#This Row],[Order Date]],"YYYY")</f>
        <v>2024</v>
      </c>
      <c r="J10" s="1" t="str">
        <f>TEXT(sales_tab[[#This Row],[Order Date]],"MMM")</f>
        <v>May</v>
      </c>
      <c r="K10">
        <v>1794</v>
      </c>
      <c r="L10" t="str">
        <f>VLOOKUP(sales_tab[[#This Row],[Product ID]],product_tab[],2,FALSE)</f>
        <v>Board Game</v>
      </c>
      <c r="M10" t="str">
        <f>VLOOKUP(sales_tab[[#This Row],[Product ID]],product_tab[],4,FALSE)</f>
        <v>Reese LLC</v>
      </c>
      <c r="N10" t="s">
        <v>13</v>
      </c>
      <c r="O10">
        <v>676.64499999999998</v>
      </c>
      <c r="P10">
        <v>210.95</v>
      </c>
      <c r="Q10">
        <v>5</v>
      </c>
      <c r="R10">
        <v>0.22</v>
      </c>
      <c r="S10">
        <f>sales_tab[[#This Row],[Unit Price]]*sales_tab[[#This Row],[Quantity]]</f>
        <v>1054.75</v>
      </c>
      <c r="T10">
        <f>sales_tab[[#This Row],[Sales Amount]]-sales_tab[[#This Row],[Cost Price]]</f>
        <v>378.10500000000002</v>
      </c>
    </row>
    <row r="11" spans="1:22" x14ac:dyDescent="0.45">
      <c r="A11">
        <v>277436</v>
      </c>
      <c r="B11">
        <v>453436</v>
      </c>
      <c r="C11" t="str">
        <f>VLOOKUP(sales_tab[[#This Row],[Customer ID]],customer_tab[],2,FALSE)</f>
        <v>Steven Huang</v>
      </c>
      <c r="D11" t="str">
        <f>VLOOKUP(sales_tab[[#This Row],[Customer ID]],customer_tab[],9,FALSE)</f>
        <v>Male</v>
      </c>
      <c r="E11" t="str">
        <f>VLOOKUP(sales_tab[[#This Row],[Customer ID]],customer_tab[],5,FALSE)</f>
        <v>California</v>
      </c>
      <c r="F11" t="str">
        <f>VLOOKUP(sales_tab[[#This Row],[Customer ID]],customer_tab[],6,FALSE)</f>
        <v>West</v>
      </c>
      <c r="G11" t="str">
        <f>VLOOKUP(sales_tab[[#This Row],[Customer ID]],customer_tab[],7,FALSE)</f>
        <v>Single</v>
      </c>
      <c r="H11" s="1">
        <v>45235</v>
      </c>
      <c r="I11" s="1" t="str">
        <f>TEXT(sales_tab[[#This Row],[Order Date]],"YYYY")</f>
        <v>2023</v>
      </c>
      <c r="J11" s="1" t="str">
        <f>TEXT(sales_tab[[#This Row],[Order Date]],"MMM")</f>
        <v>Nov</v>
      </c>
      <c r="K11">
        <v>2034</v>
      </c>
      <c r="L11" t="str">
        <f>VLOOKUP(sales_tab[[#This Row],[Product ID]],product_tab[],2,FALSE)</f>
        <v>Camera</v>
      </c>
      <c r="M11" t="str">
        <f>VLOOKUP(sales_tab[[#This Row],[Product ID]],product_tab[],4,FALSE)</f>
        <v>Johns and Sons</v>
      </c>
      <c r="N11" t="s">
        <v>19</v>
      </c>
      <c r="O11">
        <v>277.11500000000001</v>
      </c>
      <c r="P11">
        <v>70.849999999999994</v>
      </c>
      <c r="Q11">
        <v>5</v>
      </c>
      <c r="R11">
        <v>0.02</v>
      </c>
      <c r="S11">
        <f>sales_tab[[#This Row],[Unit Price]]*sales_tab[[#This Row],[Quantity]]</f>
        <v>354.25</v>
      </c>
      <c r="T11">
        <f>sales_tab[[#This Row],[Sales Amount]]-sales_tab[[#This Row],[Cost Price]]</f>
        <v>77.134999999999991</v>
      </c>
    </row>
    <row r="12" spans="1:22" x14ac:dyDescent="0.45">
      <c r="A12">
        <v>272962</v>
      </c>
      <c r="B12">
        <v>165946</v>
      </c>
      <c r="C12" t="str">
        <f>VLOOKUP(sales_tab[[#This Row],[Customer ID]],customer_tab[],2,FALSE)</f>
        <v>Brian Liu</v>
      </c>
      <c r="D12" t="str">
        <f>VLOOKUP(sales_tab[[#This Row],[Customer ID]],customer_tab[],9,FALSE)</f>
        <v>Female</v>
      </c>
      <c r="E12" t="str">
        <f>VLOOKUP(sales_tab[[#This Row],[Customer ID]],customer_tab[],5,FALSE)</f>
        <v>California</v>
      </c>
      <c r="F12" t="str">
        <f>VLOOKUP(sales_tab[[#This Row],[Customer ID]],customer_tab[],6,FALSE)</f>
        <v>West</v>
      </c>
      <c r="G12" t="str">
        <f>VLOOKUP(sales_tab[[#This Row],[Customer ID]],customer_tab[],7,FALSE)</f>
        <v>Single</v>
      </c>
      <c r="H12" s="1">
        <v>45317</v>
      </c>
      <c r="I12" s="1" t="str">
        <f>TEXT(sales_tab[[#This Row],[Order Date]],"YYYY")</f>
        <v>2024</v>
      </c>
      <c r="J12" s="1" t="str">
        <f>TEXT(sales_tab[[#This Row],[Order Date]],"MMM")</f>
        <v>Jan</v>
      </c>
      <c r="K12">
        <v>6681</v>
      </c>
      <c r="L12" t="str">
        <f>VLOOKUP(sales_tab[[#This Row],[Product ID]],product_tab[],2,FALSE)</f>
        <v>Desk</v>
      </c>
      <c r="M12" t="str">
        <f>VLOOKUP(sales_tab[[#This Row],[Product ID]],product_tab[],4,FALSE)</f>
        <v>Fernandez, Willis and Potter</v>
      </c>
      <c r="N12" t="s">
        <v>11</v>
      </c>
      <c r="O12">
        <v>584.08280000000002</v>
      </c>
      <c r="P12">
        <v>204.63</v>
      </c>
      <c r="Q12">
        <v>4</v>
      </c>
      <c r="R12">
        <v>0.11</v>
      </c>
      <c r="S12">
        <f>sales_tab[[#This Row],[Unit Price]]*sales_tab[[#This Row],[Quantity]]</f>
        <v>818.52</v>
      </c>
      <c r="T12">
        <f>sales_tab[[#This Row],[Sales Amount]]-sales_tab[[#This Row],[Cost Price]]</f>
        <v>234.43719999999996</v>
      </c>
    </row>
    <row r="13" spans="1:22" x14ac:dyDescent="0.45">
      <c r="A13">
        <v>190255</v>
      </c>
      <c r="B13">
        <v>815203</v>
      </c>
      <c r="C13" t="str">
        <f>VLOOKUP(sales_tab[[#This Row],[Customer ID]],customer_tab[],2,FALSE)</f>
        <v>Johnny Potter</v>
      </c>
      <c r="D13" t="str">
        <f>VLOOKUP(sales_tab[[#This Row],[Customer ID]],customer_tab[],9,FALSE)</f>
        <v>Female</v>
      </c>
      <c r="E13" t="str">
        <f>VLOOKUP(sales_tab[[#This Row],[Customer ID]],customer_tab[],5,FALSE)</f>
        <v>California</v>
      </c>
      <c r="F13" t="str">
        <f>VLOOKUP(sales_tab[[#This Row],[Customer ID]],customer_tab[],6,FALSE)</f>
        <v>West</v>
      </c>
      <c r="G13" t="str">
        <f>VLOOKUP(sales_tab[[#This Row],[Customer ID]],customer_tab[],7,FALSE)</f>
        <v>Widowed</v>
      </c>
      <c r="H13" s="1">
        <v>45370</v>
      </c>
      <c r="I13" s="1" t="str">
        <f>TEXT(sales_tab[[#This Row],[Order Date]],"YYYY")</f>
        <v>2024</v>
      </c>
      <c r="J13" s="1" t="str">
        <f>TEXT(sales_tab[[#This Row],[Order Date]],"MMM")</f>
        <v>Mar</v>
      </c>
      <c r="K13">
        <v>3312</v>
      </c>
      <c r="L13" t="str">
        <f>VLOOKUP(sales_tab[[#This Row],[Product ID]],product_tab[],2,FALSE)</f>
        <v>Toy Car</v>
      </c>
      <c r="M13" t="str">
        <f>VLOOKUP(sales_tab[[#This Row],[Product ID]],product_tab[],4,FALSE)</f>
        <v>West LLC</v>
      </c>
      <c r="N13" t="s">
        <v>13</v>
      </c>
      <c r="O13">
        <v>1058.671</v>
      </c>
      <c r="P13">
        <v>287.38</v>
      </c>
      <c r="Q13">
        <v>5</v>
      </c>
      <c r="R13">
        <v>0.11</v>
      </c>
      <c r="S13">
        <f>sales_tab[[#This Row],[Unit Price]]*sales_tab[[#This Row],[Quantity]]</f>
        <v>1436.9</v>
      </c>
      <c r="T13">
        <f>sales_tab[[#This Row],[Sales Amount]]-sales_tab[[#This Row],[Cost Price]]</f>
        <v>378.22900000000004</v>
      </c>
    </row>
    <row r="14" spans="1:22" x14ac:dyDescent="0.45">
      <c r="A14">
        <v>538215</v>
      </c>
      <c r="B14">
        <v>451560</v>
      </c>
      <c r="C14" t="str">
        <f>VLOOKUP(sales_tab[[#This Row],[Customer ID]],customer_tab[],2,FALSE)</f>
        <v>Tammy Ruiz</v>
      </c>
      <c r="D14" t="str">
        <f>VLOOKUP(sales_tab[[#This Row],[Customer ID]],customer_tab[],9,FALSE)</f>
        <v>Female</v>
      </c>
      <c r="E14" t="str">
        <f>VLOOKUP(sales_tab[[#This Row],[Customer ID]],customer_tab[],5,FALSE)</f>
        <v>North Carolina</v>
      </c>
      <c r="F14" t="str">
        <f>VLOOKUP(sales_tab[[#This Row],[Customer ID]],customer_tab[],6,FALSE)</f>
        <v>South</v>
      </c>
      <c r="G14" t="str">
        <f>VLOOKUP(sales_tab[[#This Row],[Customer ID]],customer_tab[],7,FALSE)</f>
        <v>Married</v>
      </c>
      <c r="H14" s="1">
        <v>45497</v>
      </c>
      <c r="I14" s="1" t="str">
        <f>TEXT(sales_tab[[#This Row],[Order Date]],"YYYY")</f>
        <v>2024</v>
      </c>
      <c r="J14" s="1" t="str">
        <f>TEXT(sales_tab[[#This Row],[Order Date]],"MMM")</f>
        <v>Jul</v>
      </c>
      <c r="K14">
        <v>9240</v>
      </c>
      <c r="L14" t="str">
        <f>VLOOKUP(sales_tab[[#This Row],[Product ID]],product_tab[],2,FALSE)</f>
        <v>Doll</v>
      </c>
      <c r="M14" t="str">
        <f>VLOOKUP(sales_tab[[#This Row],[Product ID]],product_tab[],4,FALSE)</f>
        <v>Clark, Scott and Miller</v>
      </c>
      <c r="N14" t="s">
        <v>13</v>
      </c>
      <c r="O14">
        <v>389.05549999999999</v>
      </c>
      <c r="P14">
        <v>105.37</v>
      </c>
      <c r="Q14">
        <v>5</v>
      </c>
      <c r="R14">
        <v>0.17</v>
      </c>
      <c r="S14">
        <f>sales_tab[[#This Row],[Unit Price]]*sales_tab[[#This Row],[Quantity]]</f>
        <v>526.85</v>
      </c>
      <c r="T14">
        <f>sales_tab[[#This Row],[Sales Amount]]-sales_tab[[#This Row],[Cost Price]]</f>
        <v>137.79450000000003</v>
      </c>
    </row>
    <row r="15" spans="1:22" x14ac:dyDescent="0.45">
      <c r="A15">
        <v>886313</v>
      </c>
      <c r="B15">
        <v>245583</v>
      </c>
      <c r="C15" t="str">
        <f>VLOOKUP(sales_tab[[#This Row],[Customer ID]],customer_tab[],2,FALSE)</f>
        <v>Leslie Ramos</v>
      </c>
      <c r="D15" t="str">
        <f>VLOOKUP(sales_tab[[#This Row],[Customer ID]],customer_tab[],9,FALSE)</f>
        <v>Female</v>
      </c>
      <c r="E15" t="str">
        <f>VLOOKUP(sales_tab[[#This Row],[Customer ID]],customer_tab[],5,FALSE)</f>
        <v>Washington</v>
      </c>
      <c r="F15" t="str">
        <f>VLOOKUP(sales_tab[[#This Row],[Customer ID]],customer_tab[],6,FALSE)</f>
        <v>West</v>
      </c>
      <c r="G15" t="str">
        <f>VLOOKUP(sales_tab[[#This Row],[Customer ID]],customer_tab[],7,FALSE)</f>
        <v>Married</v>
      </c>
      <c r="H15" s="1">
        <v>45369</v>
      </c>
      <c r="I15" s="1" t="str">
        <f>TEXT(sales_tab[[#This Row],[Order Date]],"YYYY")</f>
        <v>2024</v>
      </c>
      <c r="J15" s="1" t="str">
        <f>TEXT(sales_tab[[#This Row],[Order Date]],"MMM")</f>
        <v>Mar</v>
      </c>
      <c r="K15">
        <v>1794</v>
      </c>
      <c r="L15" t="str">
        <f>VLOOKUP(sales_tab[[#This Row],[Product ID]],product_tab[],2,FALSE)</f>
        <v>Board Game</v>
      </c>
      <c r="M15" t="str">
        <f>VLOOKUP(sales_tab[[#This Row],[Product ID]],product_tab[],4,FALSE)</f>
        <v>Reese LLC</v>
      </c>
      <c r="N15" t="s">
        <v>13</v>
      </c>
      <c r="O15">
        <v>682.59199999999998</v>
      </c>
      <c r="P15">
        <v>210.95</v>
      </c>
      <c r="Q15">
        <v>4</v>
      </c>
      <c r="R15">
        <v>0.01</v>
      </c>
      <c r="S15">
        <f>sales_tab[[#This Row],[Unit Price]]*sales_tab[[#This Row],[Quantity]]</f>
        <v>843.8</v>
      </c>
      <c r="T15">
        <f>sales_tab[[#This Row],[Sales Amount]]-sales_tab[[#This Row],[Cost Price]]</f>
        <v>161.20799999999997</v>
      </c>
    </row>
    <row r="16" spans="1:22" x14ac:dyDescent="0.45">
      <c r="A16">
        <v>315869</v>
      </c>
      <c r="B16">
        <v>177424</v>
      </c>
      <c r="C16" t="str">
        <f>VLOOKUP(sales_tab[[#This Row],[Customer ID]],customer_tab[],2,FALSE)</f>
        <v>Aaron Franco</v>
      </c>
      <c r="D16" t="str">
        <f>VLOOKUP(sales_tab[[#This Row],[Customer ID]],customer_tab[],9,FALSE)</f>
        <v>Non-Binary</v>
      </c>
      <c r="E16" t="str">
        <f>VLOOKUP(sales_tab[[#This Row],[Customer ID]],customer_tab[],5,FALSE)</f>
        <v>Texas</v>
      </c>
      <c r="F16" t="str">
        <f>VLOOKUP(sales_tab[[#This Row],[Customer ID]],customer_tab[],6,FALSE)</f>
        <v>Central</v>
      </c>
      <c r="G16" t="str">
        <f>VLOOKUP(sales_tab[[#This Row],[Customer ID]],customer_tab[],7,FALSE)</f>
        <v>Single</v>
      </c>
      <c r="H16" s="1">
        <v>45459</v>
      </c>
      <c r="I16" s="1" t="str">
        <f>TEXT(sales_tab[[#This Row],[Order Date]],"YYYY")</f>
        <v>2024</v>
      </c>
      <c r="J16" s="1" t="str">
        <f>TEXT(sales_tab[[#This Row],[Order Date]],"MMM")</f>
        <v>Jun</v>
      </c>
      <c r="K16">
        <v>2834</v>
      </c>
      <c r="L16" t="str">
        <f>VLOOKUP(sales_tab[[#This Row],[Product ID]],product_tab[],2,FALSE)</f>
        <v>Tablet</v>
      </c>
      <c r="M16" t="str">
        <f>VLOOKUP(sales_tab[[#This Row],[Product ID]],product_tab[],4,FALSE)</f>
        <v>Anderson-Jackson</v>
      </c>
      <c r="N16" t="s">
        <v>19</v>
      </c>
      <c r="O16">
        <v>269.75119999999998</v>
      </c>
      <c r="P16">
        <v>222.26</v>
      </c>
      <c r="Q16">
        <v>2</v>
      </c>
      <c r="R16">
        <v>0.19</v>
      </c>
      <c r="S16">
        <f>sales_tab[[#This Row],[Unit Price]]*sales_tab[[#This Row],[Quantity]]</f>
        <v>444.52</v>
      </c>
      <c r="T16">
        <f>sales_tab[[#This Row],[Sales Amount]]-sales_tab[[#This Row],[Cost Price]]</f>
        <v>174.7688</v>
      </c>
    </row>
    <row r="17" spans="1:20" x14ac:dyDescent="0.45">
      <c r="A17">
        <v>642818</v>
      </c>
      <c r="B17">
        <v>784996</v>
      </c>
      <c r="C17" t="str">
        <f>VLOOKUP(sales_tab[[#This Row],[Customer ID]],customer_tab[],2,FALSE)</f>
        <v>James Brown</v>
      </c>
      <c r="D17" t="str">
        <f>VLOOKUP(sales_tab[[#This Row],[Customer ID]],customer_tab[],9,FALSE)</f>
        <v>Non-Binary</v>
      </c>
      <c r="E17" t="str">
        <f>VLOOKUP(sales_tab[[#This Row],[Customer ID]],customer_tab[],5,FALSE)</f>
        <v>Texas</v>
      </c>
      <c r="F17" t="str">
        <f>VLOOKUP(sales_tab[[#This Row],[Customer ID]],customer_tab[],6,FALSE)</f>
        <v>Central</v>
      </c>
      <c r="G17" t="str">
        <f>VLOOKUP(sales_tab[[#This Row],[Customer ID]],customer_tab[],7,FALSE)</f>
        <v>Married</v>
      </c>
      <c r="H17" s="1">
        <v>45254</v>
      </c>
      <c r="I17" s="1" t="str">
        <f>TEXT(sales_tab[[#This Row],[Order Date]],"YYYY")</f>
        <v>2023</v>
      </c>
      <c r="J17" s="1" t="str">
        <f>TEXT(sales_tab[[#This Row],[Order Date]],"MMM")</f>
        <v>Nov</v>
      </c>
      <c r="K17">
        <v>1440</v>
      </c>
      <c r="L17" t="str">
        <f>VLOOKUP(sales_tab[[#This Row],[Product ID]],product_tab[],2,FALSE)</f>
        <v>Action Figure</v>
      </c>
      <c r="M17" t="str">
        <f>VLOOKUP(sales_tab[[#This Row],[Product ID]],product_tab[],4,FALSE)</f>
        <v>Barker-Baker</v>
      </c>
      <c r="N17" t="s">
        <v>13</v>
      </c>
      <c r="O17">
        <v>169.14320000000001</v>
      </c>
      <c r="P17">
        <v>242.72</v>
      </c>
      <c r="Q17">
        <v>1</v>
      </c>
      <c r="R17">
        <v>0.19</v>
      </c>
      <c r="S17">
        <f>sales_tab[[#This Row],[Unit Price]]*sales_tab[[#This Row],[Quantity]]</f>
        <v>242.72</v>
      </c>
      <c r="T17">
        <f>sales_tab[[#This Row],[Sales Amount]]-sales_tab[[#This Row],[Cost Price]]</f>
        <v>73.576799999999992</v>
      </c>
    </row>
    <row r="18" spans="1:20" x14ac:dyDescent="0.45">
      <c r="A18">
        <v>198512</v>
      </c>
      <c r="B18">
        <v>784996</v>
      </c>
      <c r="C18" t="str">
        <f>VLOOKUP(sales_tab[[#This Row],[Customer ID]],customer_tab[],2,FALSE)</f>
        <v>James Brown</v>
      </c>
      <c r="D18" t="str">
        <f>VLOOKUP(sales_tab[[#This Row],[Customer ID]],customer_tab[],9,FALSE)</f>
        <v>Non-Binary</v>
      </c>
      <c r="E18" t="str">
        <f>VLOOKUP(sales_tab[[#This Row],[Customer ID]],customer_tab[],5,FALSE)</f>
        <v>Texas</v>
      </c>
      <c r="F18" t="str">
        <f>VLOOKUP(sales_tab[[#This Row],[Customer ID]],customer_tab[],6,FALSE)</f>
        <v>Central</v>
      </c>
      <c r="G18" t="str">
        <f>VLOOKUP(sales_tab[[#This Row],[Customer ID]],customer_tab[],7,FALSE)</f>
        <v>Married</v>
      </c>
      <c r="H18" s="1">
        <v>45310</v>
      </c>
      <c r="I18" s="1" t="str">
        <f>TEXT(sales_tab[[#This Row],[Order Date]],"YYYY")</f>
        <v>2024</v>
      </c>
      <c r="J18" s="1" t="str">
        <f>TEXT(sales_tab[[#This Row],[Order Date]],"MMM")</f>
        <v>Jan</v>
      </c>
      <c r="K18">
        <v>1794</v>
      </c>
      <c r="L18" t="str">
        <f>VLOOKUP(sales_tab[[#This Row],[Product ID]],product_tab[],2,FALSE)</f>
        <v>Board Game</v>
      </c>
      <c r="M18" t="str">
        <f>VLOOKUP(sales_tab[[#This Row],[Product ID]],product_tab[],4,FALSE)</f>
        <v>Reese LLC</v>
      </c>
      <c r="N18" t="s">
        <v>13</v>
      </c>
      <c r="O18">
        <v>549.96199999999988</v>
      </c>
      <c r="P18">
        <v>210.95</v>
      </c>
      <c r="Q18">
        <v>4</v>
      </c>
      <c r="R18">
        <v>0.06</v>
      </c>
      <c r="S18">
        <f>sales_tab[[#This Row],[Unit Price]]*sales_tab[[#This Row],[Quantity]]</f>
        <v>843.8</v>
      </c>
      <c r="T18">
        <f>sales_tab[[#This Row],[Sales Amount]]-sales_tab[[#This Row],[Cost Price]]</f>
        <v>293.83800000000008</v>
      </c>
    </row>
    <row r="19" spans="1:20" x14ac:dyDescent="0.45">
      <c r="A19">
        <v>233059</v>
      </c>
      <c r="B19">
        <v>774387</v>
      </c>
      <c r="C19" t="str">
        <f>VLOOKUP(sales_tab[[#This Row],[Customer ID]],customer_tab[],2,FALSE)</f>
        <v>Sharon Hayes</v>
      </c>
      <c r="D19" t="str">
        <f>VLOOKUP(sales_tab[[#This Row],[Customer ID]],customer_tab[],9,FALSE)</f>
        <v>Female</v>
      </c>
      <c r="E19" t="str">
        <f>VLOOKUP(sales_tab[[#This Row],[Customer ID]],customer_tab[],5,FALSE)</f>
        <v>Utah</v>
      </c>
      <c r="F19" t="str">
        <f>VLOOKUP(sales_tab[[#This Row],[Customer ID]],customer_tab[],6,FALSE)</f>
        <v>West</v>
      </c>
      <c r="G19" t="str">
        <f>VLOOKUP(sales_tab[[#This Row],[Customer ID]],customer_tab[],7,FALSE)</f>
        <v>Married</v>
      </c>
      <c r="H19" s="1">
        <v>45383</v>
      </c>
      <c r="I19" s="1" t="str">
        <f>TEXT(sales_tab[[#This Row],[Order Date]],"YYYY")</f>
        <v>2024</v>
      </c>
      <c r="J19" s="1" t="str">
        <f>TEXT(sales_tab[[#This Row],[Order Date]],"MMM")</f>
        <v>Apr</v>
      </c>
      <c r="K19">
        <v>6233</v>
      </c>
      <c r="L19" t="str">
        <f>VLOOKUP(sales_tab[[#This Row],[Product ID]],product_tab[],2,FALSE)</f>
        <v>Smartphone</v>
      </c>
      <c r="M19" t="str">
        <f>VLOOKUP(sales_tab[[#This Row],[Product ID]],product_tab[],4,FALSE)</f>
        <v>Hensley-Pratt</v>
      </c>
      <c r="N19" t="s">
        <v>19</v>
      </c>
      <c r="O19">
        <v>26.1692</v>
      </c>
      <c r="P19">
        <v>12.38</v>
      </c>
      <c r="Q19">
        <v>3</v>
      </c>
      <c r="R19">
        <v>0.22</v>
      </c>
      <c r="S19">
        <f>sales_tab[[#This Row],[Unit Price]]*sales_tab[[#This Row],[Quantity]]</f>
        <v>37.14</v>
      </c>
      <c r="T19">
        <f>sales_tab[[#This Row],[Sales Amount]]-sales_tab[[#This Row],[Cost Price]]</f>
        <v>10.970800000000001</v>
      </c>
    </row>
    <row r="20" spans="1:20" x14ac:dyDescent="0.45">
      <c r="A20">
        <v>358329</v>
      </c>
      <c r="B20">
        <v>937514</v>
      </c>
      <c r="C20" t="str">
        <f>VLOOKUP(sales_tab[[#This Row],[Customer ID]],customer_tab[],2,FALSE)</f>
        <v>Lisa Garcia</v>
      </c>
      <c r="D20" t="str">
        <f>VLOOKUP(sales_tab[[#This Row],[Customer ID]],customer_tab[],9,FALSE)</f>
        <v>Non-Binary</v>
      </c>
      <c r="E20" t="str">
        <f>VLOOKUP(sales_tab[[#This Row],[Customer ID]],customer_tab[],5,FALSE)</f>
        <v>California</v>
      </c>
      <c r="F20" t="str">
        <f>VLOOKUP(sales_tab[[#This Row],[Customer ID]],customer_tab[],6,FALSE)</f>
        <v>West</v>
      </c>
      <c r="G20" t="str">
        <f>VLOOKUP(sales_tab[[#This Row],[Customer ID]],customer_tab[],7,FALSE)</f>
        <v>Widowed</v>
      </c>
      <c r="H20" s="1">
        <v>45415</v>
      </c>
      <c r="I20" s="1" t="str">
        <f>TEXT(sales_tab[[#This Row],[Order Date]],"YYYY")</f>
        <v>2024</v>
      </c>
      <c r="J20" s="1" t="str">
        <f>TEXT(sales_tab[[#This Row],[Order Date]],"MMM")</f>
        <v>May</v>
      </c>
      <c r="K20">
        <v>6233</v>
      </c>
      <c r="L20" t="str">
        <f>VLOOKUP(sales_tab[[#This Row],[Product ID]],product_tab[],2,FALSE)</f>
        <v>Smartphone</v>
      </c>
      <c r="M20" t="str">
        <f>VLOOKUP(sales_tab[[#This Row],[Product ID]],product_tab[],4,FALSE)</f>
        <v>Hensley-Pratt</v>
      </c>
      <c r="N20" t="s">
        <v>19</v>
      </c>
      <c r="O20">
        <v>9.7924000000000007</v>
      </c>
      <c r="P20">
        <v>12.38</v>
      </c>
      <c r="Q20">
        <v>1</v>
      </c>
      <c r="R20">
        <v>0.02</v>
      </c>
      <c r="S20">
        <f>sales_tab[[#This Row],[Unit Price]]*sales_tab[[#This Row],[Quantity]]</f>
        <v>12.38</v>
      </c>
      <c r="T20">
        <f>sales_tab[[#This Row],[Sales Amount]]-sales_tab[[#This Row],[Cost Price]]</f>
        <v>2.5876000000000001</v>
      </c>
    </row>
    <row r="21" spans="1:20" x14ac:dyDescent="0.45">
      <c r="A21">
        <v>309115</v>
      </c>
      <c r="B21">
        <v>839349</v>
      </c>
      <c r="C21" t="str">
        <f>VLOOKUP(sales_tab[[#This Row],[Customer ID]],customer_tab[],2,FALSE)</f>
        <v>Ashley Stanley</v>
      </c>
      <c r="D21" t="str">
        <f>VLOOKUP(sales_tab[[#This Row],[Customer ID]],customer_tab[],9,FALSE)</f>
        <v>Female</v>
      </c>
      <c r="E21" t="str">
        <f>VLOOKUP(sales_tab[[#This Row],[Customer ID]],customer_tab[],5,FALSE)</f>
        <v>California</v>
      </c>
      <c r="F21" t="str">
        <f>VLOOKUP(sales_tab[[#This Row],[Customer ID]],customer_tab[],6,FALSE)</f>
        <v>West</v>
      </c>
      <c r="G21" t="str">
        <f>VLOOKUP(sales_tab[[#This Row],[Customer ID]],customer_tab[],7,FALSE)</f>
        <v>Married</v>
      </c>
      <c r="H21" s="1">
        <v>45298</v>
      </c>
      <c r="I21" s="1" t="str">
        <f>TEXT(sales_tab[[#This Row],[Order Date]],"YYYY")</f>
        <v>2024</v>
      </c>
      <c r="J21" s="1" t="str">
        <f>TEXT(sales_tab[[#This Row],[Order Date]],"MMM")</f>
        <v>Jan</v>
      </c>
      <c r="K21">
        <v>5842</v>
      </c>
      <c r="L21" t="str">
        <f>VLOOKUP(sales_tab[[#This Row],[Product ID]],product_tab[],2,FALSE)</f>
        <v>Chair</v>
      </c>
      <c r="M21" t="str">
        <f>VLOOKUP(sales_tab[[#This Row],[Product ID]],product_tab[],4,FALSE)</f>
        <v>Cook, Hall and Miller</v>
      </c>
      <c r="N21" t="s">
        <v>11</v>
      </c>
      <c r="O21">
        <v>623.8832000000001</v>
      </c>
      <c r="P21">
        <v>268.19</v>
      </c>
      <c r="Q21">
        <v>4</v>
      </c>
      <c r="R21">
        <v>0.18</v>
      </c>
      <c r="S21">
        <f>sales_tab[[#This Row],[Unit Price]]*sales_tab[[#This Row],[Quantity]]</f>
        <v>1072.76</v>
      </c>
      <c r="T21">
        <f>sales_tab[[#This Row],[Sales Amount]]-sales_tab[[#This Row],[Cost Price]]</f>
        <v>448.87679999999989</v>
      </c>
    </row>
    <row r="22" spans="1:20" x14ac:dyDescent="0.45">
      <c r="A22">
        <v>411083</v>
      </c>
      <c r="B22">
        <v>858692</v>
      </c>
      <c r="C22" t="str">
        <f>VLOOKUP(sales_tab[[#This Row],[Customer ID]],customer_tab[],2,FALSE)</f>
        <v>Edward Anderson</v>
      </c>
      <c r="D22" t="str">
        <f>VLOOKUP(sales_tab[[#This Row],[Customer ID]],customer_tab[],9,FALSE)</f>
        <v>Male</v>
      </c>
      <c r="E22" t="str">
        <f>VLOOKUP(sales_tab[[#This Row],[Customer ID]],customer_tab[],5,FALSE)</f>
        <v>California</v>
      </c>
      <c r="F22" t="str">
        <f>VLOOKUP(sales_tab[[#This Row],[Customer ID]],customer_tab[],6,FALSE)</f>
        <v>West</v>
      </c>
      <c r="G22" t="str">
        <f>VLOOKUP(sales_tab[[#This Row],[Customer ID]],customer_tab[],7,FALSE)</f>
        <v>Single</v>
      </c>
      <c r="H22" s="1">
        <v>45445</v>
      </c>
      <c r="I22" s="1" t="str">
        <f>TEXT(sales_tab[[#This Row],[Order Date]],"YYYY")</f>
        <v>2024</v>
      </c>
      <c r="J22" s="1" t="str">
        <f>TEXT(sales_tab[[#This Row],[Order Date]],"MMM")</f>
        <v>Jun</v>
      </c>
      <c r="K22">
        <v>1440</v>
      </c>
      <c r="L22" t="str">
        <f>VLOOKUP(sales_tab[[#This Row],[Product ID]],product_tab[],2,FALSE)</f>
        <v>Action Figure</v>
      </c>
      <c r="M22" t="str">
        <f>VLOOKUP(sales_tab[[#This Row],[Product ID]],product_tab[],4,FALSE)</f>
        <v>Barker-Baker</v>
      </c>
      <c r="N22" t="s">
        <v>13</v>
      </c>
      <c r="O22">
        <v>151.90719999999999</v>
      </c>
      <c r="P22">
        <v>242.72</v>
      </c>
      <c r="Q22">
        <v>1</v>
      </c>
      <c r="R22">
        <v>0.24</v>
      </c>
      <c r="S22">
        <f>sales_tab[[#This Row],[Unit Price]]*sales_tab[[#This Row],[Quantity]]</f>
        <v>242.72</v>
      </c>
      <c r="T22">
        <f>sales_tab[[#This Row],[Sales Amount]]-sales_tab[[#This Row],[Cost Price]]</f>
        <v>90.81280000000001</v>
      </c>
    </row>
    <row r="23" spans="1:20" x14ac:dyDescent="0.45">
      <c r="A23">
        <v>329457</v>
      </c>
      <c r="B23">
        <v>722849</v>
      </c>
      <c r="C23" t="str">
        <f>VLOOKUP(sales_tab[[#This Row],[Customer ID]],customer_tab[],2,FALSE)</f>
        <v>Chloe Roberts MD</v>
      </c>
      <c r="D23" t="str">
        <f>VLOOKUP(sales_tab[[#This Row],[Customer ID]],customer_tab[],9,FALSE)</f>
        <v>Female</v>
      </c>
      <c r="E23" t="str">
        <f>VLOOKUP(sales_tab[[#This Row],[Customer ID]],customer_tab[],5,FALSE)</f>
        <v>Nebraska</v>
      </c>
      <c r="F23" t="str">
        <f>VLOOKUP(sales_tab[[#This Row],[Customer ID]],customer_tab[],6,FALSE)</f>
        <v>Central</v>
      </c>
      <c r="G23" t="str">
        <f>VLOOKUP(sales_tab[[#This Row],[Customer ID]],customer_tab[],7,FALSE)</f>
        <v>Divorced</v>
      </c>
      <c r="H23" s="1">
        <v>45457</v>
      </c>
      <c r="I23" s="1" t="str">
        <f>TEXT(sales_tab[[#This Row],[Order Date]],"YYYY")</f>
        <v>2024</v>
      </c>
      <c r="J23" s="1" t="str">
        <f>TEXT(sales_tab[[#This Row],[Order Date]],"MMM")</f>
        <v>Jun</v>
      </c>
      <c r="K23">
        <v>6233</v>
      </c>
      <c r="L23" t="str">
        <f>VLOOKUP(sales_tab[[#This Row],[Product ID]],product_tab[],2,FALSE)</f>
        <v>Smartphone</v>
      </c>
      <c r="M23" t="str">
        <f>VLOOKUP(sales_tab[[#This Row],[Product ID]],product_tab[],4,FALSE)</f>
        <v>Hensley-Pratt</v>
      </c>
      <c r="N23" t="s">
        <v>19</v>
      </c>
      <c r="O23">
        <v>38.547000000000004</v>
      </c>
      <c r="P23">
        <v>12.38</v>
      </c>
      <c r="Q23">
        <v>5</v>
      </c>
      <c r="R23">
        <v>0.17</v>
      </c>
      <c r="S23">
        <f>sales_tab[[#This Row],[Unit Price]]*sales_tab[[#This Row],[Quantity]]</f>
        <v>61.900000000000006</v>
      </c>
      <c r="T23">
        <f>sales_tab[[#This Row],[Sales Amount]]-sales_tab[[#This Row],[Cost Price]]</f>
        <v>23.353000000000002</v>
      </c>
    </row>
    <row r="24" spans="1:20" x14ac:dyDescent="0.45">
      <c r="A24">
        <v>585926</v>
      </c>
      <c r="B24">
        <v>608568</v>
      </c>
      <c r="C24" t="str">
        <f>VLOOKUP(sales_tab[[#This Row],[Customer ID]],customer_tab[],2,FALSE)</f>
        <v>Meagan Wang DDS</v>
      </c>
      <c r="D24" t="str">
        <f>VLOOKUP(sales_tab[[#This Row],[Customer ID]],customer_tab[],9,FALSE)</f>
        <v>Non-Binary</v>
      </c>
      <c r="E24" t="str">
        <f>VLOOKUP(sales_tab[[#This Row],[Customer ID]],customer_tab[],5,FALSE)</f>
        <v>Nebraska</v>
      </c>
      <c r="F24" t="str">
        <f>VLOOKUP(sales_tab[[#This Row],[Customer ID]],customer_tab[],6,FALSE)</f>
        <v>Central</v>
      </c>
      <c r="G24" t="str">
        <f>VLOOKUP(sales_tab[[#This Row],[Customer ID]],customer_tab[],7,FALSE)</f>
        <v>Single</v>
      </c>
      <c r="H24" s="1">
        <v>45289</v>
      </c>
      <c r="I24" s="1" t="str">
        <f>TEXT(sales_tab[[#This Row],[Order Date]],"YYYY")</f>
        <v>2023</v>
      </c>
      <c r="J24" s="1" t="str">
        <f>TEXT(sales_tab[[#This Row],[Order Date]],"MMM")</f>
        <v>Dec</v>
      </c>
      <c r="K24">
        <v>6233</v>
      </c>
      <c r="L24" t="str">
        <f>VLOOKUP(sales_tab[[#This Row],[Product ID]],product_tab[],2,FALSE)</f>
        <v>Smartphone</v>
      </c>
      <c r="M24" t="str">
        <f>VLOOKUP(sales_tab[[#This Row],[Product ID]],product_tab[],4,FALSE)</f>
        <v>Hensley-Pratt</v>
      </c>
      <c r="N24" t="s">
        <v>19</v>
      </c>
      <c r="O24">
        <v>29.878799999999998</v>
      </c>
      <c r="P24">
        <v>12.38</v>
      </c>
      <c r="Q24">
        <v>4</v>
      </c>
      <c r="R24">
        <v>0.06</v>
      </c>
      <c r="S24">
        <f>sales_tab[[#This Row],[Unit Price]]*sales_tab[[#This Row],[Quantity]]</f>
        <v>49.52</v>
      </c>
      <c r="T24">
        <f>sales_tab[[#This Row],[Sales Amount]]-sales_tab[[#This Row],[Cost Price]]</f>
        <v>19.641200000000005</v>
      </c>
    </row>
    <row r="25" spans="1:20" x14ac:dyDescent="0.45">
      <c r="A25">
        <v>188807</v>
      </c>
      <c r="B25">
        <v>593866</v>
      </c>
      <c r="C25" t="str">
        <f>VLOOKUP(sales_tab[[#This Row],[Customer ID]],customer_tab[],2,FALSE)</f>
        <v>Rebekah Haas</v>
      </c>
      <c r="D25" t="str">
        <f>VLOOKUP(sales_tab[[#This Row],[Customer ID]],customer_tab[],9,FALSE)</f>
        <v>Non-Binary</v>
      </c>
      <c r="E25" t="str">
        <f>VLOOKUP(sales_tab[[#This Row],[Customer ID]],customer_tab[],5,FALSE)</f>
        <v>Pennsylvania</v>
      </c>
      <c r="F25" t="str">
        <f>VLOOKUP(sales_tab[[#This Row],[Customer ID]],customer_tab[],6,FALSE)</f>
        <v>East</v>
      </c>
      <c r="G25" t="str">
        <f>VLOOKUP(sales_tab[[#This Row],[Customer ID]],customer_tab[],7,FALSE)</f>
        <v>Divorced</v>
      </c>
      <c r="H25" s="1">
        <v>45191</v>
      </c>
      <c r="I25" s="1" t="str">
        <f>TEXT(sales_tab[[#This Row],[Order Date]],"YYYY")</f>
        <v>2023</v>
      </c>
      <c r="J25" s="1" t="str">
        <f>TEXT(sales_tab[[#This Row],[Order Date]],"MMM")</f>
        <v>Sep</v>
      </c>
      <c r="K25">
        <v>1794</v>
      </c>
      <c r="L25" t="str">
        <f>VLOOKUP(sales_tab[[#This Row],[Product ID]],product_tab[],2,FALSE)</f>
        <v>Board Game</v>
      </c>
      <c r="M25" t="str">
        <f>VLOOKUP(sales_tab[[#This Row],[Product ID]],product_tab[],4,FALSE)</f>
        <v>Reese LLC</v>
      </c>
      <c r="N25" t="s">
        <v>13</v>
      </c>
      <c r="O25">
        <v>511.66500000000002</v>
      </c>
      <c r="P25">
        <v>210.95</v>
      </c>
      <c r="Q25">
        <v>5</v>
      </c>
      <c r="R25">
        <v>0.22</v>
      </c>
      <c r="S25">
        <f>sales_tab[[#This Row],[Unit Price]]*sales_tab[[#This Row],[Quantity]]</f>
        <v>1054.75</v>
      </c>
      <c r="T25">
        <f>sales_tab[[#This Row],[Sales Amount]]-sales_tab[[#This Row],[Cost Price]]</f>
        <v>543.08500000000004</v>
      </c>
    </row>
    <row r="26" spans="1:20" x14ac:dyDescent="0.45">
      <c r="A26">
        <v>394410</v>
      </c>
      <c r="B26">
        <v>520905</v>
      </c>
      <c r="C26" t="str">
        <f>VLOOKUP(sales_tab[[#This Row],[Customer ID]],customer_tab[],2,FALSE)</f>
        <v>Jesse Wells</v>
      </c>
      <c r="D26" t="str">
        <f>VLOOKUP(sales_tab[[#This Row],[Customer ID]],customer_tab[],9,FALSE)</f>
        <v>Non-Binary</v>
      </c>
      <c r="E26" t="str">
        <f>VLOOKUP(sales_tab[[#This Row],[Customer ID]],customer_tab[],5,FALSE)</f>
        <v>Utah</v>
      </c>
      <c r="F26" t="str">
        <f>VLOOKUP(sales_tab[[#This Row],[Customer ID]],customer_tab[],6,FALSE)</f>
        <v>West</v>
      </c>
      <c r="G26" t="str">
        <f>VLOOKUP(sales_tab[[#This Row],[Customer ID]],customer_tab[],7,FALSE)</f>
        <v>Widowed</v>
      </c>
      <c r="H26" s="1">
        <v>45489</v>
      </c>
      <c r="I26" s="1" t="str">
        <f>TEXT(sales_tab[[#This Row],[Order Date]],"YYYY")</f>
        <v>2024</v>
      </c>
      <c r="J26" s="1" t="str">
        <f>TEXT(sales_tab[[#This Row],[Order Date]],"MMM")</f>
        <v>Jul</v>
      </c>
      <c r="K26">
        <v>9240</v>
      </c>
      <c r="L26" t="str">
        <f>VLOOKUP(sales_tab[[#This Row],[Product ID]],product_tab[],2,FALSE)</f>
        <v>Doll</v>
      </c>
      <c r="M26" t="str">
        <f>VLOOKUP(sales_tab[[#This Row],[Product ID]],product_tab[],4,FALSE)</f>
        <v>Clark, Scott and Miller</v>
      </c>
      <c r="N26" t="s">
        <v>13</v>
      </c>
      <c r="O26">
        <v>149.91039999999998</v>
      </c>
      <c r="P26">
        <v>105.37</v>
      </c>
      <c r="Q26">
        <v>2</v>
      </c>
      <c r="R26">
        <v>0.04</v>
      </c>
      <c r="S26">
        <f>sales_tab[[#This Row],[Unit Price]]*sales_tab[[#This Row],[Quantity]]</f>
        <v>210.74</v>
      </c>
      <c r="T26">
        <f>sales_tab[[#This Row],[Sales Amount]]-sales_tab[[#This Row],[Cost Price]]</f>
        <v>60.829600000000028</v>
      </c>
    </row>
    <row r="27" spans="1:20" x14ac:dyDescent="0.45">
      <c r="A27">
        <v>419077</v>
      </c>
      <c r="B27">
        <v>227229</v>
      </c>
      <c r="C27" t="str">
        <f>VLOOKUP(sales_tab[[#This Row],[Customer ID]],customer_tab[],2,FALSE)</f>
        <v>Joshua Lewis</v>
      </c>
      <c r="D27" t="str">
        <f>VLOOKUP(sales_tab[[#This Row],[Customer ID]],customer_tab[],9,FALSE)</f>
        <v>Female</v>
      </c>
      <c r="E27" t="str">
        <f>VLOOKUP(sales_tab[[#This Row],[Customer ID]],customer_tab[],5,FALSE)</f>
        <v>California</v>
      </c>
      <c r="F27" t="str">
        <f>VLOOKUP(sales_tab[[#This Row],[Customer ID]],customer_tab[],6,FALSE)</f>
        <v>West</v>
      </c>
      <c r="G27" t="str">
        <f>VLOOKUP(sales_tab[[#This Row],[Customer ID]],customer_tab[],7,FALSE)</f>
        <v>Widowed</v>
      </c>
      <c r="H27" s="1">
        <v>45513</v>
      </c>
      <c r="I27" s="1" t="str">
        <f>TEXT(sales_tab[[#This Row],[Order Date]],"YYYY")</f>
        <v>2024</v>
      </c>
      <c r="J27" s="1" t="str">
        <f>TEXT(sales_tab[[#This Row],[Order Date]],"MMM")</f>
        <v>Aug</v>
      </c>
      <c r="K27">
        <v>3592</v>
      </c>
      <c r="L27" t="str">
        <f>VLOOKUP(sales_tab[[#This Row],[Product ID]],product_tab[],2,FALSE)</f>
        <v>Shoes</v>
      </c>
      <c r="M27" t="str">
        <f>VLOOKUP(sales_tab[[#This Row],[Product ID]],product_tab[],4,FALSE)</f>
        <v>Hamilton, Kirby and Taylor</v>
      </c>
      <c r="N27" t="s">
        <v>15</v>
      </c>
      <c r="O27">
        <v>141.25099999999998</v>
      </c>
      <c r="P27">
        <v>243.78</v>
      </c>
      <c r="Q27">
        <v>1</v>
      </c>
      <c r="R27">
        <v>0.05</v>
      </c>
      <c r="S27">
        <f>sales_tab[[#This Row],[Unit Price]]*sales_tab[[#This Row],[Quantity]]</f>
        <v>243.78</v>
      </c>
      <c r="T27">
        <f>sales_tab[[#This Row],[Sales Amount]]-sales_tab[[#This Row],[Cost Price]]</f>
        <v>102.52900000000002</v>
      </c>
    </row>
    <row r="28" spans="1:20" x14ac:dyDescent="0.45">
      <c r="A28">
        <v>853866</v>
      </c>
      <c r="B28">
        <v>344700</v>
      </c>
      <c r="C28" t="str">
        <f>VLOOKUP(sales_tab[[#This Row],[Customer ID]],customer_tab[],2,FALSE)</f>
        <v>Andre Carter</v>
      </c>
      <c r="D28" t="str">
        <f>VLOOKUP(sales_tab[[#This Row],[Customer ID]],customer_tab[],9,FALSE)</f>
        <v>Female</v>
      </c>
      <c r="E28" t="str">
        <f>VLOOKUP(sales_tab[[#This Row],[Customer ID]],customer_tab[],5,FALSE)</f>
        <v>Florida</v>
      </c>
      <c r="F28" t="str">
        <f>VLOOKUP(sales_tab[[#This Row],[Customer ID]],customer_tab[],6,FALSE)</f>
        <v>South</v>
      </c>
      <c r="G28" t="str">
        <f>VLOOKUP(sales_tab[[#This Row],[Customer ID]],customer_tab[],7,FALSE)</f>
        <v>Single</v>
      </c>
      <c r="H28" s="1">
        <v>45477</v>
      </c>
      <c r="I28" s="1" t="str">
        <f>TEXT(sales_tab[[#This Row],[Order Date]],"YYYY")</f>
        <v>2024</v>
      </c>
      <c r="J28" s="1" t="str">
        <f>TEXT(sales_tab[[#This Row],[Order Date]],"MMM")</f>
        <v>Jul</v>
      </c>
      <c r="K28">
        <v>2117</v>
      </c>
      <c r="L28" t="str">
        <f>VLOOKUP(sales_tab[[#This Row],[Product ID]],product_tab[],2,FALSE)</f>
        <v>Sofa</v>
      </c>
      <c r="M28" t="str">
        <f>VLOOKUP(sales_tab[[#This Row],[Product ID]],product_tab[],4,FALSE)</f>
        <v>Holden Inc</v>
      </c>
      <c r="N28" t="s">
        <v>11</v>
      </c>
      <c r="O28">
        <v>15.915999999999997</v>
      </c>
      <c r="P28">
        <v>13.79</v>
      </c>
      <c r="Q28">
        <v>3</v>
      </c>
      <c r="R28">
        <v>0.2</v>
      </c>
      <c r="S28">
        <f>sales_tab[[#This Row],[Unit Price]]*sales_tab[[#This Row],[Quantity]]</f>
        <v>41.37</v>
      </c>
      <c r="T28">
        <f>sales_tab[[#This Row],[Sales Amount]]-sales_tab[[#This Row],[Cost Price]]</f>
        <v>25.454000000000001</v>
      </c>
    </row>
    <row r="29" spans="1:20" x14ac:dyDescent="0.45">
      <c r="A29">
        <v>186273</v>
      </c>
      <c r="B29">
        <v>649727</v>
      </c>
      <c r="C29" t="str">
        <f>VLOOKUP(sales_tab[[#This Row],[Customer ID]],customer_tab[],2,FALSE)</f>
        <v>Jeff Kennedy</v>
      </c>
      <c r="D29" t="str">
        <f>VLOOKUP(sales_tab[[#This Row],[Customer ID]],customer_tab[],9,FALSE)</f>
        <v>Non-Binary</v>
      </c>
      <c r="E29" t="str">
        <f>VLOOKUP(sales_tab[[#This Row],[Customer ID]],customer_tab[],5,FALSE)</f>
        <v>Pennsylvania</v>
      </c>
      <c r="F29" t="str">
        <f>VLOOKUP(sales_tab[[#This Row],[Customer ID]],customer_tab[],6,FALSE)</f>
        <v>East</v>
      </c>
      <c r="G29" t="str">
        <f>VLOOKUP(sales_tab[[#This Row],[Customer ID]],customer_tab[],7,FALSE)</f>
        <v>Married</v>
      </c>
      <c r="H29" s="1">
        <v>45411</v>
      </c>
      <c r="I29" s="1" t="str">
        <f>TEXT(sales_tab[[#This Row],[Order Date]],"YYYY")</f>
        <v>2024</v>
      </c>
      <c r="J29" s="1" t="str">
        <f>TEXT(sales_tab[[#This Row],[Order Date]],"MMM")</f>
        <v>Apr</v>
      </c>
      <c r="K29">
        <v>3312</v>
      </c>
      <c r="L29" t="str">
        <f>VLOOKUP(sales_tab[[#This Row],[Product ID]],product_tab[],2,FALSE)</f>
        <v>Toy Car</v>
      </c>
      <c r="M29" t="str">
        <f>VLOOKUP(sales_tab[[#This Row],[Product ID]],product_tab[],4,FALSE)</f>
        <v>West LLC</v>
      </c>
      <c r="N29" t="s">
        <v>13</v>
      </c>
      <c r="O29">
        <v>472.56440000000003</v>
      </c>
      <c r="P29">
        <v>287.38</v>
      </c>
      <c r="Q29">
        <v>2</v>
      </c>
      <c r="R29">
        <v>0.06</v>
      </c>
      <c r="S29">
        <f>sales_tab[[#This Row],[Unit Price]]*sales_tab[[#This Row],[Quantity]]</f>
        <v>574.76</v>
      </c>
      <c r="T29">
        <f>sales_tab[[#This Row],[Sales Amount]]-sales_tab[[#This Row],[Cost Price]]</f>
        <v>102.19559999999996</v>
      </c>
    </row>
    <row r="30" spans="1:20" x14ac:dyDescent="0.45">
      <c r="A30">
        <v>954776</v>
      </c>
      <c r="B30">
        <v>750867</v>
      </c>
      <c r="C30" t="str">
        <f>VLOOKUP(sales_tab[[#This Row],[Customer ID]],customer_tab[],2,FALSE)</f>
        <v>Vanessa Anderson</v>
      </c>
      <c r="D30" t="str">
        <f>VLOOKUP(sales_tab[[#This Row],[Customer ID]],customer_tab[],9,FALSE)</f>
        <v>Non-Binary</v>
      </c>
      <c r="E30" t="str">
        <f>VLOOKUP(sales_tab[[#This Row],[Customer ID]],customer_tab[],5,FALSE)</f>
        <v>Pennsylvania</v>
      </c>
      <c r="F30" t="str">
        <f>VLOOKUP(sales_tab[[#This Row],[Customer ID]],customer_tab[],6,FALSE)</f>
        <v>East</v>
      </c>
      <c r="G30" t="str">
        <f>VLOOKUP(sales_tab[[#This Row],[Customer ID]],customer_tab[],7,FALSE)</f>
        <v>Divorced</v>
      </c>
      <c r="H30" s="1">
        <v>45242</v>
      </c>
      <c r="I30" s="1" t="str">
        <f>TEXT(sales_tab[[#This Row],[Order Date]],"YYYY")</f>
        <v>2023</v>
      </c>
      <c r="J30" s="1" t="str">
        <f>TEXT(sales_tab[[#This Row],[Order Date]],"MMM")</f>
        <v>Nov</v>
      </c>
      <c r="K30">
        <v>9240</v>
      </c>
      <c r="L30" t="str">
        <f>VLOOKUP(sales_tab[[#This Row],[Product ID]],product_tab[],2,FALSE)</f>
        <v>Doll</v>
      </c>
      <c r="M30" t="str">
        <f>VLOOKUP(sales_tab[[#This Row],[Product ID]],product_tab[],4,FALSE)</f>
        <v>Clark, Scott and Miller</v>
      </c>
      <c r="N30" t="s">
        <v>13</v>
      </c>
      <c r="O30">
        <v>144.11160000000001</v>
      </c>
      <c r="P30">
        <v>105.37</v>
      </c>
      <c r="Q30">
        <v>2</v>
      </c>
      <c r="R30">
        <v>0.16</v>
      </c>
      <c r="S30">
        <f>sales_tab[[#This Row],[Unit Price]]*sales_tab[[#This Row],[Quantity]]</f>
        <v>210.74</v>
      </c>
      <c r="T30">
        <f>sales_tab[[#This Row],[Sales Amount]]-sales_tab[[#This Row],[Cost Price]]</f>
        <v>66.628399999999999</v>
      </c>
    </row>
    <row r="31" spans="1:20" x14ac:dyDescent="0.45">
      <c r="A31">
        <v>520872</v>
      </c>
      <c r="B31">
        <v>301561</v>
      </c>
      <c r="C31" t="str">
        <f>VLOOKUP(sales_tab[[#This Row],[Customer ID]],customer_tab[],2,FALSE)</f>
        <v>Joel Green</v>
      </c>
      <c r="D31" t="str">
        <f>VLOOKUP(sales_tab[[#This Row],[Customer ID]],customer_tab[],9,FALSE)</f>
        <v>Non-Binary</v>
      </c>
      <c r="E31" t="str">
        <f>VLOOKUP(sales_tab[[#This Row],[Customer ID]],customer_tab[],5,FALSE)</f>
        <v>Pennsylvania</v>
      </c>
      <c r="F31" t="str">
        <f>VLOOKUP(sales_tab[[#This Row],[Customer ID]],customer_tab[],6,FALSE)</f>
        <v>East</v>
      </c>
      <c r="G31" t="str">
        <f>VLOOKUP(sales_tab[[#This Row],[Customer ID]],customer_tab[],7,FALSE)</f>
        <v>Widowed</v>
      </c>
      <c r="H31" s="1">
        <v>45495</v>
      </c>
      <c r="I31" s="1" t="str">
        <f>TEXT(sales_tab[[#This Row],[Order Date]],"YYYY")</f>
        <v>2024</v>
      </c>
      <c r="J31" s="1" t="str">
        <f>TEXT(sales_tab[[#This Row],[Order Date]],"MMM")</f>
        <v>Jul</v>
      </c>
      <c r="K31">
        <v>1794</v>
      </c>
      <c r="L31" t="str">
        <f>VLOOKUP(sales_tab[[#This Row],[Product ID]],product_tab[],2,FALSE)</f>
        <v>Board Game</v>
      </c>
      <c r="M31" t="str">
        <f>VLOOKUP(sales_tab[[#This Row],[Product ID]],product_tab[],4,FALSE)</f>
        <v>Reese LLC</v>
      </c>
      <c r="N31" t="s">
        <v>13</v>
      </c>
      <c r="O31">
        <v>482.57799999999997</v>
      </c>
      <c r="P31">
        <v>210.95</v>
      </c>
      <c r="Q31">
        <v>4</v>
      </c>
      <c r="R31">
        <v>0.14000000000000001</v>
      </c>
      <c r="S31">
        <f>sales_tab[[#This Row],[Unit Price]]*sales_tab[[#This Row],[Quantity]]</f>
        <v>843.8</v>
      </c>
      <c r="T31">
        <f>sales_tab[[#This Row],[Sales Amount]]-sales_tab[[#This Row],[Cost Price]]</f>
        <v>361.22199999999998</v>
      </c>
    </row>
    <row r="32" spans="1:20" x14ac:dyDescent="0.45">
      <c r="A32">
        <v>149224</v>
      </c>
      <c r="B32">
        <v>345178</v>
      </c>
      <c r="C32" t="str">
        <f>VLOOKUP(sales_tab[[#This Row],[Customer ID]],customer_tab[],2,FALSE)</f>
        <v>Sherry Mays</v>
      </c>
      <c r="D32" t="str">
        <f>VLOOKUP(sales_tab[[#This Row],[Customer ID]],customer_tab[],9,FALSE)</f>
        <v>Male</v>
      </c>
      <c r="E32" t="str">
        <f>VLOOKUP(sales_tab[[#This Row],[Customer ID]],customer_tab[],5,FALSE)</f>
        <v>Pennsylvania</v>
      </c>
      <c r="F32" t="str">
        <f>VLOOKUP(sales_tab[[#This Row],[Customer ID]],customer_tab[],6,FALSE)</f>
        <v>East</v>
      </c>
      <c r="G32" t="str">
        <f>VLOOKUP(sales_tab[[#This Row],[Customer ID]],customer_tab[],7,FALSE)</f>
        <v>Widowed</v>
      </c>
      <c r="H32" s="1">
        <v>45501</v>
      </c>
      <c r="I32" s="1" t="str">
        <f>TEXT(sales_tab[[#This Row],[Order Date]],"YYYY")</f>
        <v>2024</v>
      </c>
      <c r="J32" s="1" t="str">
        <f>TEXT(sales_tab[[#This Row],[Order Date]],"MMM")</f>
        <v>Jul</v>
      </c>
      <c r="K32">
        <v>6233</v>
      </c>
      <c r="L32" t="str">
        <f>VLOOKUP(sales_tab[[#This Row],[Product ID]],product_tab[],2,FALSE)</f>
        <v>Smartphone</v>
      </c>
      <c r="M32" t="str">
        <f>VLOOKUP(sales_tab[[#This Row],[Product ID]],product_tab[],4,FALSE)</f>
        <v>Hensley-Pratt</v>
      </c>
      <c r="N32" t="s">
        <v>19</v>
      </c>
      <c r="O32">
        <v>33.585000000000008</v>
      </c>
      <c r="P32">
        <v>12.38</v>
      </c>
      <c r="Q32">
        <v>5</v>
      </c>
      <c r="R32">
        <v>0.25</v>
      </c>
      <c r="S32">
        <f>sales_tab[[#This Row],[Unit Price]]*sales_tab[[#This Row],[Quantity]]</f>
        <v>61.900000000000006</v>
      </c>
      <c r="T32">
        <f>sales_tab[[#This Row],[Sales Amount]]-sales_tab[[#This Row],[Cost Price]]</f>
        <v>28.314999999999998</v>
      </c>
    </row>
    <row r="33" spans="1:20" x14ac:dyDescent="0.45">
      <c r="A33">
        <v>624339</v>
      </c>
      <c r="B33">
        <v>360350</v>
      </c>
      <c r="C33" t="str">
        <f>VLOOKUP(sales_tab[[#This Row],[Customer ID]],customer_tab[],2,FALSE)</f>
        <v>Jason Deleon</v>
      </c>
      <c r="D33" t="str">
        <f>VLOOKUP(sales_tab[[#This Row],[Customer ID]],customer_tab[],9,FALSE)</f>
        <v>Female</v>
      </c>
      <c r="E33" t="str">
        <f>VLOOKUP(sales_tab[[#This Row],[Customer ID]],customer_tab[],5,FALSE)</f>
        <v>Pennsylvania</v>
      </c>
      <c r="F33" t="str">
        <f>VLOOKUP(sales_tab[[#This Row],[Customer ID]],customer_tab[],6,FALSE)</f>
        <v>East</v>
      </c>
      <c r="G33" t="str">
        <f>VLOOKUP(sales_tab[[#This Row],[Customer ID]],customer_tab[],7,FALSE)</f>
        <v>Married</v>
      </c>
      <c r="H33" s="1">
        <v>45188</v>
      </c>
      <c r="I33" s="1" t="str">
        <f>TEXT(sales_tab[[#This Row],[Order Date]],"YYYY")</f>
        <v>2023</v>
      </c>
      <c r="J33" s="1" t="str">
        <f>TEXT(sales_tab[[#This Row],[Order Date]],"MMM")</f>
        <v>Sep</v>
      </c>
      <c r="K33">
        <v>6681</v>
      </c>
      <c r="L33" t="str">
        <f>VLOOKUP(sales_tab[[#This Row],[Product ID]],product_tab[],2,FALSE)</f>
        <v>Desk</v>
      </c>
      <c r="M33" t="str">
        <f>VLOOKUP(sales_tab[[#This Row],[Product ID]],product_tab[],4,FALSE)</f>
        <v>Fernandez, Willis and Potter</v>
      </c>
      <c r="N33" t="s">
        <v>11</v>
      </c>
      <c r="O33">
        <v>474.41220000000004</v>
      </c>
      <c r="P33">
        <v>204.63</v>
      </c>
      <c r="Q33">
        <v>3</v>
      </c>
      <c r="R33">
        <v>0.02</v>
      </c>
      <c r="S33">
        <f>sales_tab[[#This Row],[Unit Price]]*sales_tab[[#This Row],[Quantity]]</f>
        <v>613.89</v>
      </c>
      <c r="T33">
        <f>sales_tab[[#This Row],[Sales Amount]]-sales_tab[[#This Row],[Cost Price]]</f>
        <v>139.47779999999995</v>
      </c>
    </row>
    <row r="34" spans="1:20" x14ac:dyDescent="0.45">
      <c r="A34">
        <v>264986</v>
      </c>
      <c r="B34">
        <v>608568</v>
      </c>
      <c r="C34" t="str">
        <f>VLOOKUP(sales_tab[[#This Row],[Customer ID]],customer_tab[],2,FALSE)</f>
        <v>Meagan Wang DDS</v>
      </c>
      <c r="D34" t="str">
        <f>VLOOKUP(sales_tab[[#This Row],[Customer ID]],customer_tab[],9,FALSE)</f>
        <v>Non-Binary</v>
      </c>
      <c r="E34" t="str">
        <f>VLOOKUP(sales_tab[[#This Row],[Customer ID]],customer_tab[],5,FALSE)</f>
        <v>Nebraska</v>
      </c>
      <c r="F34" t="str">
        <f>VLOOKUP(sales_tab[[#This Row],[Customer ID]],customer_tab[],6,FALSE)</f>
        <v>Central</v>
      </c>
      <c r="G34" t="str">
        <f>VLOOKUP(sales_tab[[#This Row],[Customer ID]],customer_tab[],7,FALSE)</f>
        <v>Single</v>
      </c>
      <c r="H34" s="1">
        <v>45519</v>
      </c>
      <c r="I34" s="1" t="str">
        <f>TEXT(sales_tab[[#This Row],[Order Date]],"YYYY")</f>
        <v>2024</v>
      </c>
      <c r="J34" s="1" t="str">
        <f>TEXT(sales_tab[[#This Row],[Order Date]],"MMM")</f>
        <v>Aug</v>
      </c>
      <c r="K34">
        <v>3312</v>
      </c>
      <c r="L34" t="str">
        <f>VLOOKUP(sales_tab[[#This Row],[Product ID]],product_tab[],2,FALSE)</f>
        <v>Toy Car</v>
      </c>
      <c r="M34" t="str">
        <f>VLOOKUP(sales_tab[[#This Row],[Product ID]],product_tab[],4,FALSE)</f>
        <v>West LLC</v>
      </c>
      <c r="N34" t="s">
        <v>13</v>
      </c>
      <c r="O34">
        <v>533.21899999999994</v>
      </c>
      <c r="P34">
        <v>287.38</v>
      </c>
      <c r="Q34">
        <v>3</v>
      </c>
      <c r="R34">
        <v>0.15</v>
      </c>
      <c r="S34">
        <f>sales_tab[[#This Row],[Unit Price]]*sales_tab[[#This Row],[Quantity]]</f>
        <v>862.14</v>
      </c>
      <c r="T34">
        <f>sales_tab[[#This Row],[Sales Amount]]-sales_tab[[#This Row],[Cost Price]]</f>
        <v>328.92100000000005</v>
      </c>
    </row>
    <row r="35" spans="1:20" x14ac:dyDescent="0.45">
      <c r="A35">
        <v>366690</v>
      </c>
      <c r="B35">
        <v>453139</v>
      </c>
      <c r="C35" t="str">
        <f>VLOOKUP(sales_tab[[#This Row],[Customer ID]],customer_tab[],2,FALSE)</f>
        <v>Danielle Russell</v>
      </c>
      <c r="D35" t="str">
        <f>VLOOKUP(sales_tab[[#This Row],[Customer ID]],customer_tab[],9,FALSE)</f>
        <v>Male</v>
      </c>
      <c r="E35" t="str">
        <f>VLOOKUP(sales_tab[[#This Row],[Customer ID]],customer_tab[],5,FALSE)</f>
        <v>Pennsylvania</v>
      </c>
      <c r="F35" t="str">
        <f>VLOOKUP(sales_tab[[#This Row],[Customer ID]],customer_tab[],6,FALSE)</f>
        <v>East</v>
      </c>
      <c r="G35" t="str">
        <f>VLOOKUP(sales_tab[[#This Row],[Customer ID]],customer_tab[],7,FALSE)</f>
        <v>Single</v>
      </c>
      <c r="H35" s="1">
        <v>45482</v>
      </c>
      <c r="I35" s="1" t="str">
        <f>TEXT(sales_tab[[#This Row],[Order Date]],"YYYY")</f>
        <v>2024</v>
      </c>
      <c r="J35" s="1" t="str">
        <f>TEXT(sales_tab[[#This Row],[Order Date]],"MMM")</f>
        <v>Jul</v>
      </c>
      <c r="K35">
        <v>8348</v>
      </c>
      <c r="L35" t="str">
        <f>VLOOKUP(sales_tab[[#This Row],[Product ID]],product_tab[],2,FALSE)</f>
        <v>Laptop</v>
      </c>
      <c r="M35" t="str">
        <f>VLOOKUP(sales_tab[[#This Row],[Product ID]],product_tab[],4,FALSE)</f>
        <v>Jackson, Stewart and Jenkins</v>
      </c>
      <c r="N35" t="s">
        <v>19</v>
      </c>
      <c r="O35">
        <v>155.0907</v>
      </c>
      <c r="P35">
        <v>193.63</v>
      </c>
      <c r="Q35">
        <v>1</v>
      </c>
      <c r="R35">
        <v>0.11</v>
      </c>
      <c r="S35">
        <f>sales_tab[[#This Row],[Unit Price]]*sales_tab[[#This Row],[Quantity]]</f>
        <v>193.63</v>
      </c>
      <c r="T35">
        <f>sales_tab[[#This Row],[Sales Amount]]-sales_tab[[#This Row],[Cost Price]]</f>
        <v>38.539299999999997</v>
      </c>
    </row>
    <row r="36" spans="1:20" x14ac:dyDescent="0.45">
      <c r="A36">
        <v>755898</v>
      </c>
      <c r="B36">
        <v>879488</v>
      </c>
      <c r="C36" t="str">
        <f>VLOOKUP(sales_tab[[#This Row],[Customer ID]],customer_tab[],2,FALSE)</f>
        <v>Joseph Lambert</v>
      </c>
      <c r="D36" t="str">
        <f>VLOOKUP(sales_tab[[#This Row],[Customer ID]],customer_tab[],9,FALSE)</f>
        <v>Non-Binary</v>
      </c>
      <c r="E36" t="str">
        <f>VLOOKUP(sales_tab[[#This Row],[Customer ID]],customer_tab[],5,FALSE)</f>
        <v>Texas</v>
      </c>
      <c r="F36" t="str">
        <f>VLOOKUP(sales_tab[[#This Row],[Customer ID]],customer_tab[],6,FALSE)</f>
        <v>Central</v>
      </c>
      <c r="G36" t="str">
        <f>VLOOKUP(sales_tab[[#This Row],[Customer ID]],customer_tab[],7,FALSE)</f>
        <v>Single</v>
      </c>
      <c r="H36" s="1">
        <v>45485</v>
      </c>
      <c r="I36" s="1" t="str">
        <f>TEXT(sales_tab[[#This Row],[Order Date]],"YYYY")</f>
        <v>2024</v>
      </c>
      <c r="J36" s="1" t="str">
        <f>TEXT(sales_tab[[#This Row],[Order Date]],"MMM")</f>
        <v>Jul</v>
      </c>
      <c r="K36">
        <v>7085</v>
      </c>
      <c r="L36" t="str">
        <f>VLOOKUP(sales_tab[[#This Row],[Product ID]],product_tab[],2,FALSE)</f>
        <v>Jacket</v>
      </c>
      <c r="M36" t="str">
        <f>VLOOKUP(sales_tab[[#This Row],[Product ID]],product_tab[],4,FALSE)</f>
        <v>Myers-Barber</v>
      </c>
      <c r="N36" t="s">
        <v>15</v>
      </c>
      <c r="O36">
        <v>242.10219999999998</v>
      </c>
      <c r="P36">
        <v>178.83</v>
      </c>
      <c r="Q36">
        <v>3</v>
      </c>
      <c r="R36">
        <v>0.22</v>
      </c>
      <c r="S36">
        <f>sales_tab[[#This Row],[Unit Price]]*sales_tab[[#This Row],[Quantity]]</f>
        <v>536.49</v>
      </c>
      <c r="T36">
        <f>sales_tab[[#This Row],[Sales Amount]]-sales_tab[[#This Row],[Cost Price]]</f>
        <v>294.38780000000003</v>
      </c>
    </row>
    <row r="37" spans="1:20" x14ac:dyDescent="0.45">
      <c r="A37">
        <v>390685</v>
      </c>
      <c r="B37">
        <v>370285</v>
      </c>
      <c r="C37" t="str">
        <f>VLOOKUP(sales_tab[[#This Row],[Customer ID]],customer_tab[],2,FALSE)</f>
        <v>Robert Martin</v>
      </c>
      <c r="D37" t="str">
        <f>VLOOKUP(sales_tab[[#This Row],[Customer ID]],customer_tab[],9,FALSE)</f>
        <v>Non-Binary</v>
      </c>
      <c r="E37" t="str">
        <f>VLOOKUP(sales_tab[[#This Row],[Customer ID]],customer_tab[],5,FALSE)</f>
        <v>Texas</v>
      </c>
      <c r="F37" t="str">
        <f>VLOOKUP(sales_tab[[#This Row],[Customer ID]],customer_tab[],6,FALSE)</f>
        <v>Central</v>
      </c>
      <c r="G37" t="str">
        <f>VLOOKUP(sales_tab[[#This Row],[Customer ID]],customer_tab[],7,FALSE)</f>
        <v>Married</v>
      </c>
      <c r="H37" s="1">
        <v>45270</v>
      </c>
      <c r="I37" s="1" t="str">
        <f>TEXT(sales_tab[[#This Row],[Order Date]],"YYYY")</f>
        <v>2023</v>
      </c>
      <c r="J37" s="1" t="str">
        <f>TEXT(sales_tab[[#This Row],[Order Date]],"MMM")</f>
        <v>Dec</v>
      </c>
      <c r="K37">
        <v>9961</v>
      </c>
      <c r="L37" t="str">
        <f>VLOOKUP(sales_tab[[#This Row],[Product ID]],product_tab[],2,FALSE)</f>
        <v>Cap</v>
      </c>
      <c r="M37" t="str">
        <f>VLOOKUP(sales_tab[[#This Row],[Product ID]],product_tab[],4,FALSE)</f>
        <v>Rogers and Sons</v>
      </c>
      <c r="N37" t="s">
        <v>15</v>
      </c>
      <c r="O37">
        <v>20.630000000000003</v>
      </c>
      <c r="P37">
        <v>6.92</v>
      </c>
      <c r="Q37">
        <v>5</v>
      </c>
      <c r="R37">
        <v>0.1</v>
      </c>
      <c r="S37">
        <f>sales_tab[[#This Row],[Unit Price]]*sales_tab[[#This Row],[Quantity]]</f>
        <v>34.6</v>
      </c>
      <c r="T37">
        <f>sales_tab[[#This Row],[Sales Amount]]-sales_tab[[#This Row],[Cost Price]]</f>
        <v>13.969999999999999</v>
      </c>
    </row>
    <row r="38" spans="1:20" x14ac:dyDescent="0.45">
      <c r="A38">
        <v>139964</v>
      </c>
      <c r="B38">
        <v>219789</v>
      </c>
      <c r="C38" t="str">
        <f>VLOOKUP(sales_tab[[#This Row],[Customer ID]],customer_tab[],2,FALSE)</f>
        <v>Deborah Ochoa</v>
      </c>
      <c r="D38" t="str">
        <f>VLOOKUP(sales_tab[[#This Row],[Customer ID]],customer_tab[],9,FALSE)</f>
        <v>Male</v>
      </c>
      <c r="E38" t="str">
        <f>VLOOKUP(sales_tab[[#This Row],[Customer ID]],customer_tab[],5,FALSE)</f>
        <v>Texas</v>
      </c>
      <c r="F38" t="str">
        <f>VLOOKUP(sales_tab[[#This Row],[Customer ID]],customer_tab[],6,FALSE)</f>
        <v>Central</v>
      </c>
      <c r="G38" t="str">
        <f>VLOOKUP(sales_tab[[#This Row],[Customer ID]],customer_tab[],7,FALSE)</f>
        <v>Widowed</v>
      </c>
      <c r="H38" s="1">
        <v>45189</v>
      </c>
      <c r="I38" s="1" t="str">
        <f>TEXT(sales_tab[[#This Row],[Order Date]],"YYYY")</f>
        <v>2023</v>
      </c>
      <c r="J38" s="1" t="str">
        <f>TEXT(sales_tab[[#This Row],[Order Date]],"MMM")</f>
        <v>Sep</v>
      </c>
      <c r="K38">
        <v>5039</v>
      </c>
      <c r="L38" t="str">
        <f>VLOOKUP(sales_tab[[#This Row],[Product ID]],product_tab[],2,FALSE)</f>
        <v>Jeans</v>
      </c>
      <c r="M38" t="str">
        <f>VLOOKUP(sales_tab[[#This Row],[Product ID]],product_tab[],4,FALSE)</f>
        <v>Sanchez, Medina and Golden</v>
      </c>
      <c r="N38" t="s">
        <v>15</v>
      </c>
      <c r="O38">
        <v>34.103999999999999</v>
      </c>
      <c r="P38">
        <v>70.03</v>
      </c>
      <c r="Q38">
        <v>1</v>
      </c>
      <c r="R38">
        <v>0.2</v>
      </c>
      <c r="S38">
        <f>sales_tab[[#This Row],[Unit Price]]*sales_tab[[#This Row],[Quantity]]</f>
        <v>70.03</v>
      </c>
      <c r="T38">
        <f>sales_tab[[#This Row],[Sales Amount]]-sales_tab[[#This Row],[Cost Price]]</f>
        <v>35.926000000000002</v>
      </c>
    </row>
    <row r="39" spans="1:20" x14ac:dyDescent="0.45">
      <c r="A39">
        <v>488012</v>
      </c>
      <c r="B39">
        <v>406183</v>
      </c>
      <c r="C39" t="str">
        <f>VLOOKUP(sales_tab[[#This Row],[Customer ID]],customer_tab[],2,FALSE)</f>
        <v>Mark Robinson</v>
      </c>
      <c r="D39" t="str">
        <f>VLOOKUP(sales_tab[[#This Row],[Customer ID]],customer_tab[],9,FALSE)</f>
        <v>Non-Binary</v>
      </c>
      <c r="E39" t="str">
        <f>VLOOKUP(sales_tab[[#This Row],[Customer ID]],customer_tab[],5,FALSE)</f>
        <v>Texas</v>
      </c>
      <c r="F39" t="str">
        <f>VLOOKUP(sales_tab[[#This Row],[Customer ID]],customer_tab[],6,FALSE)</f>
        <v>Central</v>
      </c>
      <c r="G39" t="str">
        <f>VLOOKUP(sales_tab[[#This Row],[Customer ID]],customer_tab[],7,FALSE)</f>
        <v>Widowed</v>
      </c>
      <c r="H39" s="1">
        <v>45480</v>
      </c>
      <c r="I39" s="1" t="str">
        <f>TEXT(sales_tab[[#This Row],[Order Date]],"YYYY")</f>
        <v>2024</v>
      </c>
      <c r="J39" s="1" t="str">
        <f>TEXT(sales_tab[[#This Row],[Order Date]],"MMM")</f>
        <v>Jul</v>
      </c>
      <c r="K39">
        <v>9961</v>
      </c>
      <c r="L39" t="str">
        <f>VLOOKUP(sales_tab[[#This Row],[Product ID]],product_tab[],2,FALSE)</f>
        <v>Cap</v>
      </c>
      <c r="M39" t="str">
        <f>VLOOKUP(sales_tab[[#This Row],[Product ID]],product_tab[],4,FALSE)</f>
        <v>Rogers and Sons</v>
      </c>
      <c r="N39" t="s">
        <v>15</v>
      </c>
      <c r="O39">
        <v>8.6711999999999989</v>
      </c>
      <c r="P39">
        <v>6.92</v>
      </c>
      <c r="Q39">
        <v>3</v>
      </c>
      <c r="R39">
        <v>0.13</v>
      </c>
      <c r="S39">
        <f>sales_tab[[#This Row],[Unit Price]]*sales_tab[[#This Row],[Quantity]]</f>
        <v>20.759999999999998</v>
      </c>
      <c r="T39">
        <f>sales_tab[[#This Row],[Sales Amount]]-sales_tab[[#This Row],[Cost Price]]</f>
        <v>12.088799999999999</v>
      </c>
    </row>
    <row r="40" spans="1:20" x14ac:dyDescent="0.45">
      <c r="A40">
        <v>131002</v>
      </c>
      <c r="B40">
        <v>550914</v>
      </c>
      <c r="C40" t="str">
        <f>VLOOKUP(sales_tab[[#This Row],[Customer ID]],customer_tab[],2,FALSE)</f>
        <v>Lisa Rice</v>
      </c>
      <c r="D40" t="str">
        <f>VLOOKUP(sales_tab[[#This Row],[Customer ID]],customer_tab[],9,FALSE)</f>
        <v>Female</v>
      </c>
      <c r="E40" t="str">
        <f>VLOOKUP(sales_tab[[#This Row],[Customer ID]],customer_tab[],5,FALSE)</f>
        <v>Texas</v>
      </c>
      <c r="F40" t="str">
        <f>VLOOKUP(sales_tab[[#This Row],[Customer ID]],customer_tab[],6,FALSE)</f>
        <v>Central</v>
      </c>
      <c r="G40" t="str">
        <f>VLOOKUP(sales_tab[[#This Row],[Customer ID]],customer_tab[],7,FALSE)</f>
        <v>Widowed</v>
      </c>
      <c r="H40" s="1">
        <v>45412</v>
      </c>
      <c r="I40" s="1" t="str">
        <f>TEXT(sales_tab[[#This Row],[Order Date]],"YYYY")</f>
        <v>2024</v>
      </c>
      <c r="J40" s="1" t="str">
        <f>TEXT(sales_tab[[#This Row],[Order Date]],"MMM")</f>
        <v>Apr</v>
      </c>
      <c r="K40">
        <v>2034</v>
      </c>
      <c r="L40" t="str">
        <f>VLOOKUP(sales_tab[[#This Row],[Product ID]],product_tab[],2,FALSE)</f>
        <v>Camera</v>
      </c>
      <c r="M40" t="str">
        <f>VLOOKUP(sales_tab[[#This Row],[Product ID]],product_tab[],4,FALSE)</f>
        <v>Johns and Sons</v>
      </c>
      <c r="N40" t="s">
        <v>19</v>
      </c>
      <c r="O40">
        <v>172.46199999999999</v>
      </c>
      <c r="P40">
        <v>70.849999999999994</v>
      </c>
      <c r="Q40">
        <v>4</v>
      </c>
      <c r="R40">
        <v>0.22</v>
      </c>
      <c r="S40">
        <f>sales_tab[[#This Row],[Unit Price]]*sales_tab[[#This Row],[Quantity]]</f>
        <v>283.39999999999998</v>
      </c>
      <c r="T40">
        <f>sales_tab[[#This Row],[Sales Amount]]-sales_tab[[#This Row],[Cost Price]]</f>
        <v>110.93799999999999</v>
      </c>
    </row>
    <row r="41" spans="1:20" x14ac:dyDescent="0.45">
      <c r="A41">
        <v>502061</v>
      </c>
      <c r="B41">
        <v>258456</v>
      </c>
      <c r="C41" t="str">
        <f>VLOOKUP(sales_tab[[#This Row],[Customer ID]],customer_tab[],2,FALSE)</f>
        <v>Jason Walker</v>
      </c>
      <c r="D41" t="str">
        <f>VLOOKUP(sales_tab[[#This Row],[Customer ID]],customer_tab[],9,FALSE)</f>
        <v>Non-Binary</v>
      </c>
      <c r="E41" t="str">
        <f>VLOOKUP(sales_tab[[#This Row],[Customer ID]],customer_tab[],5,FALSE)</f>
        <v>Texas</v>
      </c>
      <c r="F41" t="str">
        <f>VLOOKUP(sales_tab[[#This Row],[Customer ID]],customer_tab[],6,FALSE)</f>
        <v>Central</v>
      </c>
      <c r="G41" t="str">
        <f>VLOOKUP(sales_tab[[#This Row],[Customer ID]],customer_tab[],7,FALSE)</f>
        <v>Single</v>
      </c>
      <c r="H41" s="1">
        <v>45334</v>
      </c>
      <c r="I41" s="1" t="str">
        <f>TEXT(sales_tab[[#This Row],[Order Date]],"YYYY")</f>
        <v>2024</v>
      </c>
      <c r="J41" s="1" t="str">
        <f>TEXT(sales_tab[[#This Row],[Order Date]],"MMM")</f>
        <v>Feb</v>
      </c>
      <c r="K41">
        <v>9240</v>
      </c>
      <c r="L41" t="str">
        <f>VLOOKUP(sales_tab[[#This Row],[Product ID]],product_tab[],2,FALSE)</f>
        <v>Doll</v>
      </c>
      <c r="M41" t="str">
        <f>VLOOKUP(sales_tab[[#This Row],[Product ID]],product_tab[],4,FALSE)</f>
        <v>Clark, Scott and Miller</v>
      </c>
      <c r="N41" t="s">
        <v>13</v>
      </c>
      <c r="O41">
        <v>83.435199999999995</v>
      </c>
      <c r="P41">
        <v>105.37</v>
      </c>
      <c r="Q41">
        <v>1</v>
      </c>
      <c r="R41">
        <v>0.04</v>
      </c>
      <c r="S41">
        <f>sales_tab[[#This Row],[Unit Price]]*sales_tab[[#This Row],[Quantity]]</f>
        <v>105.37</v>
      </c>
      <c r="T41">
        <f>sales_tab[[#This Row],[Sales Amount]]-sales_tab[[#This Row],[Cost Price]]</f>
        <v>21.93480000000001</v>
      </c>
    </row>
    <row r="42" spans="1:20" x14ac:dyDescent="0.45">
      <c r="A42">
        <v>527259</v>
      </c>
      <c r="B42">
        <v>774387</v>
      </c>
      <c r="C42" t="str">
        <f>VLOOKUP(sales_tab[[#This Row],[Customer ID]],customer_tab[],2,FALSE)</f>
        <v>Sharon Hayes</v>
      </c>
      <c r="D42" t="str">
        <f>VLOOKUP(sales_tab[[#This Row],[Customer ID]],customer_tab[],9,FALSE)</f>
        <v>Female</v>
      </c>
      <c r="E42" t="str">
        <f>VLOOKUP(sales_tab[[#This Row],[Customer ID]],customer_tab[],5,FALSE)</f>
        <v>Utah</v>
      </c>
      <c r="F42" t="str">
        <f>VLOOKUP(sales_tab[[#This Row],[Customer ID]],customer_tab[],6,FALSE)</f>
        <v>West</v>
      </c>
      <c r="G42" t="str">
        <f>VLOOKUP(sales_tab[[#This Row],[Customer ID]],customer_tab[],7,FALSE)</f>
        <v>Married</v>
      </c>
      <c r="H42" s="1">
        <v>45430</v>
      </c>
      <c r="I42" s="1" t="str">
        <f>TEXT(sales_tab[[#This Row],[Order Date]],"YYYY")</f>
        <v>2024</v>
      </c>
      <c r="J42" s="1" t="str">
        <f>TEXT(sales_tab[[#This Row],[Order Date]],"MMM")</f>
        <v>May</v>
      </c>
      <c r="K42">
        <v>2034</v>
      </c>
      <c r="L42" t="str">
        <f>VLOOKUP(sales_tab[[#This Row],[Product ID]],product_tab[],2,FALSE)</f>
        <v>Camera</v>
      </c>
      <c r="M42" t="str">
        <f>VLOOKUP(sales_tab[[#This Row],[Product ID]],product_tab[],4,FALSE)</f>
        <v>Johns and Sons</v>
      </c>
      <c r="N42" t="s">
        <v>19</v>
      </c>
      <c r="O42">
        <v>143.59800000000001</v>
      </c>
      <c r="P42">
        <v>70.849999999999994</v>
      </c>
      <c r="Q42">
        <v>4</v>
      </c>
      <c r="R42">
        <v>0.13</v>
      </c>
      <c r="S42">
        <f>sales_tab[[#This Row],[Unit Price]]*sales_tab[[#This Row],[Quantity]]</f>
        <v>283.39999999999998</v>
      </c>
      <c r="T42">
        <f>sales_tab[[#This Row],[Sales Amount]]-sales_tab[[#This Row],[Cost Price]]</f>
        <v>139.80199999999996</v>
      </c>
    </row>
    <row r="43" spans="1:20" x14ac:dyDescent="0.45">
      <c r="A43">
        <v>311049</v>
      </c>
      <c r="B43">
        <v>560937</v>
      </c>
      <c r="C43" t="str">
        <f>VLOOKUP(sales_tab[[#This Row],[Customer ID]],customer_tab[],2,FALSE)</f>
        <v>Michael Carson</v>
      </c>
      <c r="D43" t="str">
        <f>VLOOKUP(sales_tab[[#This Row],[Customer ID]],customer_tab[],9,FALSE)</f>
        <v>Non-Binary</v>
      </c>
      <c r="E43" t="str">
        <f>VLOOKUP(sales_tab[[#This Row],[Customer ID]],customer_tab[],5,FALSE)</f>
        <v>Illinois</v>
      </c>
      <c r="F43" t="str">
        <f>VLOOKUP(sales_tab[[#This Row],[Customer ID]],customer_tab[],6,FALSE)</f>
        <v>Central</v>
      </c>
      <c r="G43" t="str">
        <f>VLOOKUP(sales_tab[[#This Row],[Customer ID]],customer_tab[],7,FALSE)</f>
        <v>Single</v>
      </c>
      <c r="H43" s="1">
        <v>45488</v>
      </c>
      <c r="I43" s="1" t="str">
        <f>TEXT(sales_tab[[#This Row],[Order Date]],"YYYY")</f>
        <v>2024</v>
      </c>
      <c r="J43" s="1" t="str">
        <f>TEXT(sales_tab[[#This Row],[Order Date]],"MMM")</f>
        <v>Jul</v>
      </c>
      <c r="K43">
        <v>9961</v>
      </c>
      <c r="L43" t="str">
        <f>VLOOKUP(sales_tab[[#This Row],[Product ID]],product_tab[],2,FALSE)</f>
        <v>Cap</v>
      </c>
      <c r="M43" t="str">
        <f>VLOOKUP(sales_tab[[#This Row],[Product ID]],product_tab[],4,FALSE)</f>
        <v>Rogers and Sons</v>
      </c>
      <c r="N43" t="s">
        <v>15</v>
      </c>
      <c r="O43">
        <v>14.806799999999996</v>
      </c>
      <c r="P43">
        <v>6.92</v>
      </c>
      <c r="Q43">
        <v>3</v>
      </c>
      <c r="R43">
        <v>7.0000000000000007E-2</v>
      </c>
      <c r="S43">
        <f>sales_tab[[#This Row],[Unit Price]]*sales_tab[[#This Row],[Quantity]]</f>
        <v>20.759999999999998</v>
      </c>
      <c r="T43">
        <f>sales_tab[[#This Row],[Sales Amount]]-sales_tab[[#This Row],[Cost Price]]</f>
        <v>5.9532000000000025</v>
      </c>
    </row>
    <row r="44" spans="1:20" x14ac:dyDescent="0.45">
      <c r="A44">
        <v>526797</v>
      </c>
      <c r="B44">
        <v>453139</v>
      </c>
      <c r="C44" t="str">
        <f>VLOOKUP(sales_tab[[#This Row],[Customer ID]],customer_tab[],2,FALSE)</f>
        <v>Danielle Russell</v>
      </c>
      <c r="D44" t="str">
        <f>VLOOKUP(sales_tab[[#This Row],[Customer ID]],customer_tab[],9,FALSE)</f>
        <v>Male</v>
      </c>
      <c r="E44" t="str">
        <f>VLOOKUP(sales_tab[[#This Row],[Customer ID]],customer_tab[],5,FALSE)</f>
        <v>Pennsylvania</v>
      </c>
      <c r="F44" t="str">
        <f>VLOOKUP(sales_tab[[#This Row],[Customer ID]],customer_tab[],6,FALSE)</f>
        <v>East</v>
      </c>
      <c r="G44" t="str">
        <f>VLOOKUP(sales_tab[[#This Row],[Customer ID]],customer_tab[],7,FALSE)</f>
        <v>Single</v>
      </c>
      <c r="H44" s="1">
        <v>45515</v>
      </c>
      <c r="I44" s="1" t="str">
        <f>TEXT(sales_tab[[#This Row],[Order Date]],"YYYY")</f>
        <v>2024</v>
      </c>
      <c r="J44" s="1" t="str">
        <f>TEXT(sales_tab[[#This Row],[Order Date]],"MMM")</f>
        <v>Aug</v>
      </c>
      <c r="K44">
        <v>2034</v>
      </c>
      <c r="L44" t="str">
        <f>VLOOKUP(sales_tab[[#This Row],[Product ID]],product_tab[],2,FALSE)</f>
        <v>Camera</v>
      </c>
      <c r="M44" t="str">
        <f>VLOOKUP(sales_tab[[#This Row],[Product ID]],product_tab[],4,FALSE)</f>
        <v>Johns and Sons</v>
      </c>
      <c r="N44" t="s">
        <v>19</v>
      </c>
      <c r="O44">
        <v>139.4545</v>
      </c>
      <c r="P44">
        <v>70.849999999999994</v>
      </c>
      <c r="Q44">
        <v>3</v>
      </c>
      <c r="R44">
        <v>0.01</v>
      </c>
      <c r="S44">
        <f>sales_tab[[#This Row],[Unit Price]]*sales_tab[[#This Row],[Quantity]]</f>
        <v>212.54999999999998</v>
      </c>
      <c r="T44">
        <f>sales_tab[[#This Row],[Sales Amount]]-sales_tab[[#This Row],[Cost Price]]</f>
        <v>73.095499999999987</v>
      </c>
    </row>
    <row r="45" spans="1:20" x14ac:dyDescent="0.45">
      <c r="A45">
        <v>173377</v>
      </c>
      <c r="B45">
        <v>186562</v>
      </c>
      <c r="C45" t="str">
        <f>VLOOKUP(sales_tab[[#This Row],[Customer ID]],customer_tab[],2,FALSE)</f>
        <v>Jessica Nguyen</v>
      </c>
      <c r="D45" t="str">
        <f>VLOOKUP(sales_tab[[#This Row],[Customer ID]],customer_tab[],9,FALSE)</f>
        <v>Non-Binary</v>
      </c>
      <c r="E45" t="str">
        <f>VLOOKUP(sales_tab[[#This Row],[Customer ID]],customer_tab[],5,FALSE)</f>
        <v>Florida</v>
      </c>
      <c r="F45" t="str">
        <f>VLOOKUP(sales_tab[[#This Row],[Customer ID]],customer_tab[],6,FALSE)</f>
        <v>South</v>
      </c>
      <c r="G45" t="str">
        <f>VLOOKUP(sales_tab[[#This Row],[Customer ID]],customer_tab[],7,FALSE)</f>
        <v>Divorced</v>
      </c>
      <c r="H45" s="1">
        <v>45441</v>
      </c>
      <c r="I45" s="1" t="str">
        <f>TEXT(sales_tab[[#This Row],[Order Date]],"YYYY")</f>
        <v>2024</v>
      </c>
      <c r="J45" s="1" t="str">
        <f>TEXT(sales_tab[[#This Row],[Order Date]],"MMM")</f>
        <v>May</v>
      </c>
      <c r="K45">
        <v>5842</v>
      </c>
      <c r="L45" t="str">
        <f>VLOOKUP(sales_tab[[#This Row],[Product ID]],product_tab[],2,FALSE)</f>
        <v>Chair</v>
      </c>
      <c r="M45" t="str">
        <f>VLOOKUP(sales_tab[[#This Row],[Product ID]],product_tab[],4,FALSE)</f>
        <v>Cook, Hall and Miller</v>
      </c>
      <c r="N45" t="s">
        <v>11</v>
      </c>
      <c r="O45">
        <v>569.47859999999991</v>
      </c>
      <c r="P45">
        <v>268.19</v>
      </c>
      <c r="Q45">
        <v>3</v>
      </c>
      <c r="R45">
        <v>0.02</v>
      </c>
      <c r="S45">
        <f>sales_tab[[#This Row],[Unit Price]]*sales_tab[[#This Row],[Quantity]]</f>
        <v>804.56999999999994</v>
      </c>
      <c r="T45">
        <f>sales_tab[[#This Row],[Sales Amount]]-sales_tab[[#This Row],[Cost Price]]</f>
        <v>235.09140000000002</v>
      </c>
    </row>
    <row r="46" spans="1:20" x14ac:dyDescent="0.45">
      <c r="A46">
        <v>426638</v>
      </c>
      <c r="B46">
        <v>785678</v>
      </c>
      <c r="C46" t="str">
        <f>VLOOKUP(sales_tab[[#This Row],[Customer ID]],customer_tab[],2,FALSE)</f>
        <v>Stephen Johnson</v>
      </c>
      <c r="D46" t="str">
        <f>VLOOKUP(sales_tab[[#This Row],[Customer ID]],customer_tab[],9,FALSE)</f>
        <v>Female</v>
      </c>
      <c r="E46" t="str">
        <f>VLOOKUP(sales_tab[[#This Row],[Customer ID]],customer_tab[],5,FALSE)</f>
        <v>Kentucky</v>
      </c>
      <c r="F46" t="str">
        <f>VLOOKUP(sales_tab[[#This Row],[Customer ID]],customer_tab[],6,FALSE)</f>
        <v>South</v>
      </c>
      <c r="G46" t="str">
        <f>VLOOKUP(sales_tab[[#This Row],[Customer ID]],customer_tab[],7,FALSE)</f>
        <v>Widowed</v>
      </c>
      <c r="H46" s="1">
        <v>45387</v>
      </c>
      <c r="I46" s="1" t="str">
        <f>TEXT(sales_tab[[#This Row],[Order Date]],"YYYY")</f>
        <v>2024</v>
      </c>
      <c r="J46" s="1" t="str">
        <f>TEXT(sales_tab[[#This Row],[Order Date]],"MMM")</f>
        <v>Apr</v>
      </c>
      <c r="K46">
        <v>9240</v>
      </c>
      <c r="L46" t="str">
        <f>VLOOKUP(sales_tab[[#This Row],[Product ID]],product_tab[],2,FALSE)</f>
        <v>Doll</v>
      </c>
      <c r="M46" t="str">
        <f>VLOOKUP(sales_tab[[#This Row],[Product ID]],product_tab[],4,FALSE)</f>
        <v>Clark, Scott and Miller</v>
      </c>
      <c r="N46" t="s">
        <v>13</v>
      </c>
      <c r="O46">
        <v>125.38690000000003</v>
      </c>
      <c r="P46">
        <v>105.37</v>
      </c>
      <c r="Q46">
        <v>3</v>
      </c>
      <c r="R46">
        <v>0.21</v>
      </c>
      <c r="S46">
        <f>sales_tab[[#This Row],[Unit Price]]*sales_tab[[#This Row],[Quantity]]</f>
        <v>316.11</v>
      </c>
      <c r="T46">
        <f>sales_tab[[#This Row],[Sales Amount]]-sales_tab[[#This Row],[Cost Price]]</f>
        <v>190.72309999999999</v>
      </c>
    </row>
    <row r="47" spans="1:20" x14ac:dyDescent="0.45">
      <c r="A47">
        <v>221815</v>
      </c>
      <c r="B47">
        <v>809213</v>
      </c>
      <c r="C47" t="str">
        <f>VLOOKUP(sales_tab[[#This Row],[Customer ID]],customer_tab[],2,FALSE)</f>
        <v>Kathryn Williams</v>
      </c>
      <c r="D47" t="str">
        <f>VLOOKUP(sales_tab[[#This Row],[Customer ID]],customer_tab[],9,FALSE)</f>
        <v>Female</v>
      </c>
      <c r="E47" t="str">
        <f>VLOOKUP(sales_tab[[#This Row],[Customer ID]],customer_tab[],5,FALSE)</f>
        <v>Minnesota</v>
      </c>
      <c r="F47" t="str">
        <f>VLOOKUP(sales_tab[[#This Row],[Customer ID]],customer_tab[],6,FALSE)</f>
        <v>Central</v>
      </c>
      <c r="G47" t="str">
        <f>VLOOKUP(sales_tab[[#This Row],[Customer ID]],customer_tab[],7,FALSE)</f>
        <v>Divorced</v>
      </c>
      <c r="H47" s="1">
        <v>45392</v>
      </c>
      <c r="I47" s="1" t="str">
        <f>TEXT(sales_tab[[#This Row],[Order Date]],"YYYY")</f>
        <v>2024</v>
      </c>
      <c r="J47" s="1" t="str">
        <f>TEXT(sales_tab[[#This Row],[Order Date]],"MMM")</f>
        <v>Apr</v>
      </c>
      <c r="K47">
        <v>1794</v>
      </c>
      <c r="L47" t="str">
        <f>VLOOKUP(sales_tab[[#This Row],[Product ID]],product_tab[],2,FALSE)</f>
        <v>Board Game</v>
      </c>
      <c r="M47" t="str">
        <f>VLOOKUP(sales_tab[[#This Row],[Product ID]],product_tab[],4,FALSE)</f>
        <v>Reese LLC</v>
      </c>
      <c r="N47" t="s">
        <v>13</v>
      </c>
      <c r="O47">
        <v>614.54</v>
      </c>
      <c r="P47">
        <v>210.95</v>
      </c>
      <c r="Q47">
        <v>5</v>
      </c>
      <c r="R47">
        <v>0.08</v>
      </c>
      <c r="S47">
        <f>sales_tab[[#This Row],[Unit Price]]*sales_tab[[#This Row],[Quantity]]</f>
        <v>1054.75</v>
      </c>
      <c r="T47">
        <f>sales_tab[[#This Row],[Sales Amount]]-sales_tab[[#This Row],[Cost Price]]</f>
        <v>440.21000000000004</v>
      </c>
    </row>
    <row r="48" spans="1:20" x14ac:dyDescent="0.45">
      <c r="A48">
        <v>582012</v>
      </c>
      <c r="B48">
        <v>120286</v>
      </c>
      <c r="C48" t="str">
        <f>VLOOKUP(sales_tab[[#This Row],[Customer ID]],customer_tab[],2,FALSE)</f>
        <v>Christopher Nelson</v>
      </c>
      <c r="D48" t="str">
        <f>VLOOKUP(sales_tab[[#This Row],[Customer ID]],customer_tab[],9,FALSE)</f>
        <v>Female</v>
      </c>
      <c r="E48" t="str">
        <f>VLOOKUP(sales_tab[[#This Row],[Customer ID]],customer_tab[],5,FALSE)</f>
        <v>Michigan</v>
      </c>
      <c r="F48" t="str">
        <f>VLOOKUP(sales_tab[[#This Row],[Customer ID]],customer_tab[],6,FALSE)</f>
        <v>Central</v>
      </c>
      <c r="G48" t="str">
        <f>VLOOKUP(sales_tab[[#This Row],[Customer ID]],customer_tab[],7,FALSE)</f>
        <v>Widowed</v>
      </c>
      <c r="H48" s="1">
        <v>45530</v>
      </c>
      <c r="I48" s="1" t="str">
        <f>TEXT(sales_tab[[#This Row],[Order Date]],"YYYY")</f>
        <v>2024</v>
      </c>
      <c r="J48" s="1" t="str">
        <f>TEXT(sales_tab[[#This Row],[Order Date]],"MMM")</f>
        <v>Aug</v>
      </c>
      <c r="K48">
        <v>2834</v>
      </c>
      <c r="L48" t="str">
        <f>VLOOKUP(sales_tab[[#This Row],[Product ID]],product_tab[],2,FALSE)</f>
        <v>Tablet</v>
      </c>
      <c r="M48" t="str">
        <f>VLOOKUP(sales_tab[[#This Row],[Product ID]],product_tab[],4,FALSE)</f>
        <v>Anderson-Jackson</v>
      </c>
      <c r="N48" t="s">
        <v>19</v>
      </c>
      <c r="O48">
        <v>242.46839999999997</v>
      </c>
      <c r="P48">
        <v>222.26</v>
      </c>
      <c r="Q48">
        <v>2</v>
      </c>
      <c r="R48">
        <v>0.08</v>
      </c>
      <c r="S48">
        <f>sales_tab[[#This Row],[Unit Price]]*sales_tab[[#This Row],[Quantity]]</f>
        <v>444.52</v>
      </c>
      <c r="T48">
        <f>sales_tab[[#This Row],[Sales Amount]]-sales_tab[[#This Row],[Cost Price]]</f>
        <v>202.05160000000001</v>
      </c>
    </row>
    <row r="49" spans="1:20" x14ac:dyDescent="0.45">
      <c r="A49">
        <v>844551</v>
      </c>
      <c r="B49">
        <v>980158</v>
      </c>
      <c r="C49" t="str">
        <f>VLOOKUP(sales_tab[[#This Row],[Customer ID]],customer_tab[],2,FALSE)</f>
        <v>Matthew Jones</v>
      </c>
      <c r="D49" t="str">
        <f>VLOOKUP(sales_tab[[#This Row],[Customer ID]],customer_tab[],9,FALSE)</f>
        <v>Non-Binary</v>
      </c>
      <c r="E49" t="str">
        <f>VLOOKUP(sales_tab[[#This Row],[Customer ID]],customer_tab[],5,FALSE)</f>
        <v>Delaware</v>
      </c>
      <c r="F49" t="str">
        <f>VLOOKUP(sales_tab[[#This Row],[Customer ID]],customer_tab[],6,FALSE)</f>
        <v>East</v>
      </c>
      <c r="G49" t="str">
        <f>VLOOKUP(sales_tab[[#This Row],[Customer ID]],customer_tab[],7,FALSE)</f>
        <v>Single</v>
      </c>
      <c r="H49" s="1">
        <v>45476</v>
      </c>
      <c r="I49" s="1" t="str">
        <f>TEXT(sales_tab[[#This Row],[Order Date]],"YYYY")</f>
        <v>2024</v>
      </c>
      <c r="J49" s="1" t="str">
        <f>TEXT(sales_tab[[#This Row],[Order Date]],"MMM")</f>
        <v>Jul</v>
      </c>
      <c r="K49">
        <v>7085</v>
      </c>
      <c r="L49" t="str">
        <f>VLOOKUP(sales_tab[[#This Row],[Product ID]],product_tab[],2,FALSE)</f>
        <v>Jacket</v>
      </c>
      <c r="M49" t="str">
        <f>VLOOKUP(sales_tab[[#This Row],[Product ID]],product_tab[],4,FALSE)</f>
        <v>Myers-Barber</v>
      </c>
      <c r="N49" t="s">
        <v>15</v>
      </c>
      <c r="O49">
        <v>521.52240000000018</v>
      </c>
      <c r="P49">
        <v>178.83</v>
      </c>
      <c r="Q49">
        <v>4</v>
      </c>
      <c r="R49">
        <v>0.18</v>
      </c>
      <c r="S49">
        <f>sales_tab[[#This Row],[Unit Price]]*sales_tab[[#This Row],[Quantity]]</f>
        <v>715.32</v>
      </c>
      <c r="T49">
        <f>sales_tab[[#This Row],[Sales Amount]]-sales_tab[[#This Row],[Cost Price]]</f>
        <v>193.79759999999987</v>
      </c>
    </row>
    <row r="50" spans="1:20" x14ac:dyDescent="0.45">
      <c r="A50">
        <v>516860</v>
      </c>
      <c r="B50">
        <v>972854</v>
      </c>
      <c r="C50" t="str">
        <f>VLOOKUP(sales_tab[[#This Row],[Customer ID]],customer_tab[],2,FALSE)</f>
        <v>Tina Fisher</v>
      </c>
      <c r="D50" t="str">
        <f>VLOOKUP(sales_tab[[#This Row],[Customer ID]],customer_tab[],9,FALSE)</f>
        <v>Non-Binary</v>
      </c>
      <c r="E50" t="str">
        <f>VLOOKUP(sales_tab[[#This Row],[Customer ID]],customer_tab[],5,FALSE)</f>
        <v>Delaware</v>
      </c>
      <c r="F50" t="str">
        <f>VLOOKUP(sales_tab[[#This Row],[Customer ID]],customer_tab[],6,FALSE)</f>
        <v>East</v>
      </c>
      <c r="G50" t="str">
        <f>VLOOKUP(sales_tab[[#This Row],[Customer ID]],customer_tab[],7,FALSE)</f>
        <v>Divorced</v>
      </c>
      <c r="H50" s="1">
        <v>45374</v>
      </c>
      <c r="I50" s="1" t="str">
        <f>TEXT(sales_tab[[#This Row],[Order Date]],"YYYY")</f>
        <v>2024</v>
      </c>
      <c r="J50" s="1" t="str">
        <f>TEXT(sales_tab[[#This Row],[Order Date]],"MMM")</f>
        <v>Mar</v>
      </c>
      <c r="K50">
        <v>5039</v>
      </c>
      <c r="L50" t="str">
        <f>VLOOKUP(sales_tab[[#This Row],[Product ID]],product_tab[],2,FALSE)</f>
        <v>Jeans</v>
      </c>
      <c r="M50" t="str">
        <f>VLOOKUP(sales_tab[[#This Row],[Product ID]],product_tab[],4,FALSE)</f>
        <v>Sanchez, Medina and Golden</v>
      </c>
      <c r="N50" t="s">
        <v>15</v>
      </c>
      <c r="O50">
        <v>153.63999999999999</v>
      </c>
      <c r="P50">
        <v>70.03</v>
      </c>
      <c r="Q50">
        <v>5</v>
      </c>
      <c r="R50">
        <v>0.2</v>
      </c>
      <c r="S50">
        <f>sales_tab[[#This Row],[Unit Price]]*sales_tab[[#This Row],[Quantity]]</f>
        <v>350.15</v>
      </c>
      <c r="T50">
        <f>sales_tab[[#This Row],[Sales Amount]]-sales_tab[[#This Row],[Cost Price]]</f>
        <v>196.51</v>
      </c>
    </row>
    <row r="51" spans="1:20" x14ac:dyDescent="0.45">
      <c r="A51">
        <v>711251</v>
      </c>
      <c r="B51">
        <v>652987</v>
      </c>
      <c r="C51" t="str">
        <f>VLOOKUP(sales_tab[[#This Row],[Customer ID]],customer_tab[],2,FALSE)</f>
        <v>Kenneth Jones</v>
      </c>
      <c r="D51" t="str">
        <f>VLOOKUP(sales_tab[[#This Row],[Customer ID]],customer_tab[],9,FALSE)</f>
        <v>Male</v>
      </c>
      <c r="E51" t="str">
        <f>VLOOKUP(sales_tab[[#This Row],[Customer ID]],customer_tab[],5,FALSE)</f>
        <v>Indiana</v>
      </c>
      <c r="F51" t="str">
        <f>VLOOKUP(sales_tab[[#This Row],[Customer ID]],customer_tab[],6,FALSE)</f>
        <v>Central</v>
      </c>
      <c r="G51" t="str">
        <f>VLOOKUP(sales_tab[[#This Row],[Customer ID]],customer_tab[],7,FALSE)</f>
        <v>Married</v>
      </c>
      <c r="H51" s="1">
        <v>45483</v>
      </c>
      <c r="I51" s="1" t="str">
        <f>TEXT(sales_tab[[#This Row],[Order Date]],"YYYY")</f>
        <v>2024</v>
      </c>
      <c r="J51" s="1" t="str">
        <f>TEXT(sales_tab[[#This Row],[Order Date]],"MMM")</f>
        <v>Jul</v>
      </c>
      <c r="K51">
        <v>8522</v>
      </c>
      <c r="L51" t="str">
        <f>VLOOKUP(sales_tab[[#This Row],[Product ID]],product_tab[],2,FALSE)</f>
        <v>Notebook</v>
      </c>
      <c r="M51" t="str">
        <f>VLOOKUP(sales_tab[[#This Row],[Product ID]],product_tab[],4,FALSE)</f>
        <v>Estrada LLC</v>
      </c>
      <c r="N51" t="s">
        <v>17</v>
      </c>
      <c r="O51">
        <v>468.03200000000004</v>
      </c>
      <c r="P51">
        <v>154.08000000000001</v>
      </c>
      <c r="Q51">
        <v>5</v>
      </c>
      <c r="R51">
        <v>0.17</v>
      </c>
      <c r="S51">
        <f>sales_tab[[#This Row],[Unit Price]]*sales_tab[[#This Row],[Quantity]]</f>
        <v>770.40000000000009</v>
      </c>
      <c r="T51">
        <f>sales_tab[[#This Row],[Sales Amount]]-sales_tab[[#This Row],[Cost Price]]</f>
        <v>302.36800000000005</v>
      </c>
    </row>
    <row r="52" spans="1:20" x14ac:dyDescent="0.45">
      <c r="A52">
        <v>949327</v>
      </c>
      <c r="B52">
        <v>454653</v>
      </c>
      <c r="C52" t="str">
        <f>VLOOKUP(sales_tab[[#This Row],[Customer ID]],customer_tab[],2,FALSE)</f>
        <v>Jason Hurst</v>
      </c>
      <c r="D52" t="str">
        <f>VLOOKUP(sales_tab[[#This Row],[Customer ID]],customer_tab[],9,FALSE)</f>
        <v>Non-Binary</v>
      </c>
      <c r="E52" t="str">
        <f>VLOOKUP(sales_tab[[#This Row],[Customer ID]],customer_tab[],5,FALSE)</f>
        <v>Indiana</v>
      </c>
      <c r="F52" t="str">
        <f>VLOOKUP(sales_tab[[#This Row],[Customer ID]],customer_tab[],6,FALSE)</f>
        <v>Central</v>
      </c>
      <c r="G52" t="str">
        <f>VLOOKUP(sales_tab[[#This Row],[Customer ID]],customer_tab[],7,FALSE)</f>
        <v>Divorced</v>
      </c>
      <c r="H52" s="1">
        <v>45411</v>
      </c>
      <c r="I52" s="1" t="str">
        <f>TEXT(sales_tab[[#This Row],[Order Date]],"YYYY")</f>
        <v>2024</v>
      </c>
      <c r="J52" s="1" t="str">
        <f>TEXT(sales_tab[[#This Row],[Order Date]],"MMM")</f>
        <v>Apr</v>
      </c>
      <c r="K52">
        <v>9614</v>
      </c>
      <c r="L52" t="str">
        <f>VLOOKUP(sales_tab[[#This Row],[Product ID]],product_tab[],2,FALSE)</f>
        <v>Table</v>
      </c>
      <c r="M52" t="str">
        <f>VLOOKUP(sales_tab[[#This Row],[Product ID]],product_tab[],4,FALSE)</f>
        <v>Peters Ltd</v>
      </c>
      <c r="N52" t="s">
        <v>11</v>
      </c>
      <c r="O52">
        <v>103.9965</v>
      </c>
      <c r="P52">
        <v>129.47</v>
      </c>
      <c r="Q52">
        <v>1</v>
      </c>
      <c r="R52">
        <v>0.05</v>
      </c>
      <c r="S52">
        <f>sales_tab[[#This Row],[Unit Price]]*sales_tab[[#This Row],[Quantity]]</f>
        <v>129.47</v>
      </c>
      <c r="T52">
        <f>sales_tab[[#This Row],[Sales Amount]]-sales_tab[[#This Row],[Cost Price]]</f>
        <v>25.473500000000001</v>
      </c>
    </row>
    <row r="53" spans="1:20" x14ac:dyDescent="0.45">
      <c r="A53">
        <v>714222</v>
      </c>
      <c r="B53">
        <v>531649</v>
      </c>
      <c r="C53" t="str">
        <f>VLOOKUP(sales_tab[[#This Row],[Customer ID]],customer_tab[],2,FALSE)</f>
        <v>Robert Johnson</v>
      </c>
      <c r="D53" t="str">
        <f>VLOOKUP(sales_tab[[#This Row],[Customer ID]],customer_tab[],9,FALSE)</f>
        <v>Female</v>
      </c>
      <c r="E53" t="str">
        <f>VLOOKUP(sales_tab[[#This Row],[Customer ID]],customer_tab[],5,FALSE)</f>
        <v>Indiana</v>
      </c>
      <c r="F53" t="str">
        <f>VLOOKUP(sales_tab[[#This Row],[Customer ID]],customer_tab[],6,FALSE)</f>
        <v>Central</v>
      </c>
      <c r="G53" t="str">
        <f>VLOOKUP(sales_tab[[#This Row],[Customer ID]],customer_tab[],7,FALSE)</f>
        <v>Married</v>
      </c>
      <c r="H53" s="1">
        <v>45343</v>
      </c>
      <c r="I53" s="1" t="str">
        <f>TEXT(sales_tab[[#This Row],[Order Date]],"YYYY")</f>
        <v>2024</v>
      </c>
      <c r="J53" s="1" t="str">
        <f>TEXT(sales_tab[[#This Row],[Order Date]],"MMM")</f>
        <v>Feb</v>
      </c>
      <c r="K53">
        <v>2914</v>
      </c>
      <c r="L53" t="str">
        <f>VLOOKUP(sales_tab[[#This Row],[Product ID]],product_tab[],2,FALSE)</f>
        <v>Bookshelf</v>
      </c>
      <c r="M53" t="str">
        <f>VLOOKUP(sales_tab[[#This Row],[Product ID]],product_tab[],4,FALSE)</f>
        <v>Davis-Ramirez</v>
      </c>
      <c r="N53" t="s">
        <v>11</v>
      </c>
      <c r="O53">
        <v>77.639999999999986</v>
      </c>
      <c r="P53">
        <v>30.65</v>
      </c>
      <c r="Q53">
        <v>4</v>
      </c>
      <c r="R53">
        <v>0.25</v>
      </c>
      <c r="S53">
        <f>sales_tab[[#This Row],[Unit Price]]*sales_tab[[#This Row],[Quantity]]</f>
        <v>122.6</v>
      </c>
      <c r="T53">
        <f>sales_tab[[#This Row],[Sales Amount]]-sales_tab[[#This Row],[Cost Price]]</f>
        <v>44.960000000000008</v>
      </c>
    </row>
    <row r="54" spans="1:20" x14ac:dyDescent="0.45">
      <c r="A54">
        <v>650608</v>
      </c>
      <c r="B54">
        <v>447073</v>
      </c>
      <c r="C54" t="str">
        <f>VLOOKUP(sales_tab[[#This Row],[Customer ID]],customer_tab[],2,FALSE)</f>
        <v>Jacob Boyd</v>
      </c>
      <c r="D54" t="str">
        <f>VLOOKUP(sales_tab[[#This Row],[Customer ID]],customer_tab[],9,FALSE)</f>
        <v>Non-Binary</v>
      </c>
      <c r="E54" t="str">
        <f>VLOOKUP(sales_tab[[#This Row],[Customer ID]],customer_tab[],5,FALSE)</f>
        <v>Indiana</v>
      </c>
      <c r="F54" t="str">
        <f>VLOOKUP(sales_tab[[#This Row],[Customer ID]],customer_tab[],6,FALSE)</f>
        <v>Central</v>
      </c>
      <c r="G54" t="str">
        <f>VLOOKUP(sales_tab[[#This Row],[Customer ID]],customer_tab[],7,FALSE)</f>
        <v>Married</v>
      </c>
      <c r="H54" s="1">
        <v>45454</v>
      </c>
      <c r="I54" s="1" t="str">
        <f>TEXT(sales_tab[[#This Row],[Order Date]],"YYYY")</f>
        <v>2024</v>
      </c>
      <c r="J54" s="1" t="str">
        <f>TEXT(sales_tab[[#This Row],[Order Date]],"MMM")</f>
        <v>Jun</v>
      </c>
      <c r="K54">
        <v>6681</v>
      </c>
      <c r="L54" t="str">
        <f>VLOOKUP(sales_tab[[#This Row],[Product ID]],product_tab[],2,FALSE)</f>
        <v>Desk</v>
      </c>
      <c r="M54" t="str">
        <f>VLOOKUP(sales_tab[[#This Row],[Product ID]],product_tab[],4,FALSE)</f>
        <v>Fernandez, Willis and Potter</v>
      </c>
      <c r="N54" t="s">
        <v>11</v>
      </c>
      <c r="O54">
        <v>341.17329999999998</v>
      </c>
      <c r="P54">
        <v>204.63</v>
      </c>
      <c r="Q54">
        <v>3</v>
      </c>
      <c r="R54">
        <v>0.03</v>
      </c>
      <c r="S54">
        <f>sales_tab[[#This Row],[Unit Price]]*sales_tab[[#This Row],[Quantity]]</f>
        <v>613.89</v>
      </c>
      <c r="T54">
        <f>sales_tab[[#This Row],[Sales Amount]]-sales_tab[[#This Row],[Cost Price]]</f>
        <v>272.7167</v>
      </c>
    </row>
    <row r="55" spans="1:20" x14ac:dyDescent="0.45">
      <c r="A55">
        <v>228458</v>
      </c>
      <c r="B55">
        <v>874059</v>
      </c>
      <c r="C55" t="str">
        <f>VLOOKUP(sales_tab[[#This Row],[Customer ID]],customer_tab[],2,FALSE)</f>
        <v>Pamela Williams</v>
      </c>
      <c r="D55" t="str">
        <f>VLOOKUP(sales_tab[[#This Row],[Customer ID]],customer_tab[],9,FALSE)</f>
        <v>Female</v>
      </c>
      <c r="E55" t="str">
        <f>VLOOKUP(sales_tab[[#This Row],[Customer ID]],customer_tab[],5,FALSE)</f>
        <v>New York</v>
      </c>
      <c r="F55" t="str">
        <f>VLOOKUP(sales_tab[[#This Row],[Customer ID]],customer_tab[],6,FALSE)</f>
        <v>East</v>
      </c>
      <c r="G55" t="str">
        <f>VLOOKUP(sales_tab[[#This Row],[Customer ID]],customer_tab[],7,FALSE)</f>
        <v>Single</v>
      </c>
      <c r="H55" s="1">
        <v>45208</v>
      </c>
      <c r="I55" s="1" t="str">
        <f>TEXT(sales_tab[[#This Row],[Order Date]],"YYYY")</f>
        <v>2023</v>
      </c>
      <c r="J55" s="1" t="str">
        <f>TEXT(sales_tab[[#This Row],[Order Date]],"MMM")</f>
        <v>Oct</v>
      </c>
      <c r="K55">
        <v>2117</v>
      </c>
      <c r="L55" t="str">
        <f>VLOOKUP(sales_tab[[#This Row],[Product ID]],product_tab[],2,FALSE)</f>
        <v>Sofa</v>
      </c>
      <c r="M55" t="str">
        <f>VLOOKUP(sales_tab[[#This Row],[Product ID]],product_tab[],4,FALSE)</f>
        <v>Holden Inc</v>
      </c>
      <c r="N55" t="s">
        <v>11</v>
      </c>
      <c r="O55">
        <v>43.073999999999991</v>
      </c>
      <c r="P55">
        <v>13.79</v>
      </c>
      <c r="Q55">
        <v>5</v>
      </c>
      <c r="R55">
        <v>0.08</v>
      </c>
      <c r="S55">
        <f>sales_tab[[#This Row],[Unit Price]]*sales_tab[[#This Row],[Quantity]]</f>
        <v>68.949999999999989</v>
      </c>
      <c r="T55">
        <f>sales_tab[[#This Row],[Sales Amount]]-sales_tab[[#This Row],[Cost Price]]</f>
        <v>25.875999999999998</v>
      </c>
    </row>
    <row r="56" spans="1:20" x14ac:dyDescent="0.45">
      <c r="A56">
        <v>934216</v>
      </c>
      <c r="B56">
        <v>344700</v>
      </c>
      <c r="C56" t="str">
        <f>VLOOKUP(sales_tab[[#This Row],[Customer ID]],customer_tab[],2,FALSE)</f>
        <v>Andre Carter</v>
      </c>
      <c r="D56" t="str">
        <f>VLOOKUP(sales_tab[[#This Row],[Customer ID]],customer_tab[],9,FALSE)</f>
        <v>Female</v>
      </c>
      <c r="E56" t="str">
        <f>VLOOKUP(sales_tab[[#This Row],[Customer ID]],customer_tab[],5,FALSE)</f>
        <v>Florida</v>
      </c>
      <c r="F56" t="str">
        <f>VLOOKUP(sales_tab[[#This Row],[Customer ID]],customer_tab[],6,FALSE)</f>
        <v>South</v>
      </c>
      <c r="G56" t="str">
        <f>VLOOKUP(sales_tab[[#This Row],[Customer ID]],customer_tab[],7,FALSE)</f>
        <v>Single</v>
      </c>
      <c r="H56" s="1">
        <v>45521</v>
      </c>
      <c r="I56" s="1" t="str">
        <f>TEXT(sales_tab[[#This Row],[Order Date]],"YYYY")</f>
        <v>2024</v>
      </c>
      <c r="J56" s="1" t="str">
        <f>TEXT(sales_tab[[#This Row],[Order Date]],"MMM")</f>
        <v>Aug</v>
      </c>
      <c r="K56">
        <v>9961</v>
      </c>
      <c r="L56" t="str">
        <f>VLOOKUP(sales_tab[[#This Row],[Product ID]],product_tab[],2,FALSE)</f>
        <v>Cap</v>
      </c>
      <c r="M56" t="str">
        <f>VLOOKUP(sales_tab[[#This Row],[Product ID]],product_tab[],4,FALSE)</f>
        <v>Rogers and Sons</v>
      </c>
      <c r="N56" t="s">
        <v>15</v>
      </c>
      <c r="O56">
        <v>11.2364</v>
      </c>
      <c r="P56">
        <v>6.92</v>
      </c>
      <c r="Q56">
        <v>2</v>
      </c>
      <c r="R56">
        <v>0.04</v>
      </c>
      <c r="S56">
        <f>sales_tab[[#This Row],[Unit Price]]*sales_tab[[#This Row],[Quantity]]</f>
        <v>13.84</v>
      </c>
      <c r="T56">
        <f>sales_tab[[#This Row],[Sales Amount]]-sales_tab[[#This Row],[Cost Price]]</f>
        <v>2.6036000000000001</v>
      </c>
    </row>
    <row r="57" spans="1:20" x14ac:dyDescent="0.45">
      <c r="A57">
        <v>750376</v>
      </c>
      <c r="B57">
        <v>341783</v>
      </c>
      <c r="C57" t="str">
        <f>VLOOKUP(sales_tab[[#This Row],[Customer ID]],customer_tab[],2,FALSE)</f>
        <v>Austin Johnson</v>
      </c>
      <c r="D57" t="str">
        <f>VLOOKUP(sales_tab[[#This Row],[Customer ID]],customer_tab[],9,FALSE)</f>
        <v>Male</v>
      </c>
      <c r="E57" t="str">
        <f>VLOOKUP(sales_tab[[#This Row],[Customer ID]],customer_tab[],5,FALSE)</f>
        <v>New York</v>
      </c>
      <c r="F57" t="str">
        <f>VLOOKUP(sales_tab[[#This Row],[Customer ID]],customer_tab[],6,FALSE)</f>
        <v>East</v>
      </c>
      <c r="G57" t="str">
        <f>VLOOKUP(sales_tab[[#This Row],[Customer ID]],customer_tab[],7,FALSE)</f>
        <v>Widowed</v>
      </c>
      <c r="H57" s="1">
        <v>45336</v>
      </c>
      <c r="I57" s="1" t="str">
        <f>TEXT(sales_tab[[#This Row],[Order Date]],"YYYY")</f>
        <v>2024</v>
      </c>
      <c r="J57" s="1" t="str">
        <f>TEXT(sales_tab[[#This Row],[Order Date]],"MMM")</f>
        <v>Feb</v>
      </c>
      <c r="K57">
        <v>6681</v>
      </c>
      <c r="L57" t="str">
        <f>VLOOKUP(sales_tab[[#This Row],[Product ID]],product_tab[],2,FALSE)</f>
        <v>Desk</v>
      </c>
      <c r="M57" t="str">
        <f>VLOOKUP(sales_tab[[#This Row],[Product ID]],product_tab[],4,FALSE)</f>
        <v>Fernandez, Willis and Potter</v>
      </c>
      <c r="N57" t="s">
        <v>11</v>
      </c>
      <c r="O57">
        <v>707.31399999999985</v>
      </c>
      <c r="P57">
        <v>204.63</v>
      </c>
      <c r="Q57">
        <v>5</v>
      </c>
      <c r="R57">
        <v>0.04</v>
      </c>
      <c r="S57">
        <f>sales_tab[[#This Row],[Unit Price]]*sales_tab[[#This Row],[Quantity]]</f>
        <v>1023.15</v>
      </c>
      <c r="T57">
        <f>sales_tab[[#This Row],[Sales Amount]]-sales_tab[[#This Row],[Cost Price]]</f>
        <v>315.83600000000013</v>
      </c>
    </row>
    <row r="58" spans="1:20" x14ac:dyDescent="0.45">
      <c r="A58">
        <v>564568</v>
      </c>
      <c r="B58">
        <v>778575</v>
      </c>
      <c r="C58" t="str">
        <f>VLOOKUP(sales_tab[[#This Row],[Customer ID]],customer_tab[],2,FALSE)</f>
        <v>Joseph Grimes</v>
      </c>
      <c r="D58" t="str">
        <f>VLOOKUP(sales_tab[[#This Row],[Customer ID]],customer_tab[],9,FALSE)</f>
        <v>Female</v>
      </c>
      <c r="E58" t="str">
        <f>VLOOKUP(sales_tab[[#This Row],[Customer ID]],customer_tab[],5,FALSE)</f>
        <v>New York</v>
      </c>
      <c r="F58" t="str">
        <f>VLOOKUP(sales_tab[[#This Row],[Customer ID]],customer_tab[],6,FALSE)</f>
        <v>East</v>
      </c>
      <c r="G58" t="str">
        <f>VLOOKUP(sales_tab[[#This Row],[Customer ID]],customer_tab[],7,FALSE)</f>
        <v>Divorced</v>
      </c>
      <c r="H58" s="1">
        <v>45287</v>
      </c>
      <c r="I58" s="1" t="str">
        <f>TEXT(sales_tab[[#This Row],[Order Date]],"YYYY")</f>
        <v>2023</v>
      </c>
      <c r="J58" s="1" t="str">
        <f>TEXT(sales_tab[[#This Row],[Order Date]],"MMM")</f>
        <v>Dec</v>
      </c>
      <c r="K58">
        <v>5942</v>
      </c>
      <c r="L58" t="str">
        <f>VLOOKUP(sales_tab[[#This Row],[Product ID]],product_tab[],2,FALSE)</f>
        <v>Stapler</v>
      </c>
      <c r="M58" t="str">
        <f>VLOOKUP(sales_tab[[#This Row],[Product ID]],product_tab[],4,FALSE)</f>
        <v>Jones-Henderson</v>
      </c>
      <c r="N58" t="s">
        <v>17</v>
      </c>
      <c r="O58">
        <v>20.792400000000008</v>
      </c>
      <c r="P58">
        <v>12.83</v>
      </c>
      <c r="Q58">
        <v>4</v>
      </c>
      <c r="R58">
        <v>0.18</v>
      </c>
      <c r="S58">
        <f>sales_tab[[#This Row],[Unit Price]]*sales_tab[[#This Row],[Quantity]]</f>
        <v>51.32</v>
      </c>
      <c r="T58">
        <f>sales_tab[[#This Row],[Sales Amount]]-sales_tab[[#This Row],[Cost Price]]</f>
        <v>30.527599999999993</v>
      </c>
    </row>
    <row r="59" spans="1:20" x14ac:dyDescent="0.45">
      <c r="A59">
        <v>584912</v>
      </c>
      <c r="B59">
        <v>454653</v>
      </c>
      <c r="C59" t="str">
        <f>VLOOKUP(sales_tab[[#This Row],[Customer ID]],customer_tab[],2,FALSE)</f>
        <v>Jason Hurst</v>
      </c>
      <c r="D59" t="str">
        <f>VLOOKUP(sales_tab[[#This Row],[Customer ID]],customer_tab[],9,FALSE)</f>
        <v>Non-Binary</v>
      </c>
      <c r="E59" t="str">
        <f>VLOOKUP(sales_tab[[#This Row],[Customer ID]],customer_tab[],5,FALSE)</f>
        <v>Indiana</v>
      </c>
      <c r="F59" t="str">
        <f>VLOOKUP(sales_tab[[#This Row],[Customer ID]],customer_tab[],6,FALSE)</f>
        <v>Central</v>
      </c>
      <c r="G59" t="str">
        <f>VLOOKUP(sales_tab[[#This Row],[Customer ID]],customer_tab[],7,FALSE)</f>
        <v>Divorced</v>
      </c>
      <c r="H59" s="1">
        <v>45432</v>
      </c>
      <c r="I59" s="1" t="str">
        <f>TEXT(sales_tab[[#This Row],[Order Date]],"YYYY")</f>
        <v>2024</v>
      </c>
      <c r="J59" s="1" t="str">
        <f>TEXT(sales_tab[[#This Row],[Order Date]],"MMM")</f>
        <v>May</v>
      </c>
      <c r="K59">
        <v>6681</v>
      </c>
      <c r="L59" t="str">
        <f>VLOOKUP(sales_tab[[#This Row],[Product ID]],product_tab[],2,FALSE)</f>
        <v>Desk</v>
      </c>
      <c r="M59" t="str">
        <f>VLOOKUP(sales_tab[[#This Row],[Product ID]],product_tab[],4,FALSE)</f>
        <v>Fernandez, Willis and Potter</v>
      </c>
      <c r="N59" t="s">
        <v>11</v>
      </c>
      <c r="O59">
        <v>601.19150000000013</v>
      </c>
      <c r="P59">
        <v>204.63</v>
      </c>
      <c r="Q59">
        <v>5</v>
      </c>
      <c r="R59">
        <v>0.19</v>
      </c>
      <c r="S59">
        <f>sales_tab[[#This Row],[Unit Price]]*sales_tab[[#This Row],[Quantity]]</f>
        <v>1023.15</v>
      </c>
      <c r="T59">
        <f>sales_tab[[#This Row],[Sales Amount]]-sales_tab[[#This Row],[Cost Price]]</f>
        <v>421.95849999999984</v>
      </c>
    </row>
    <row r="60" spans="1:20" x14ac:dyDescent="0.45">
      <c r="A60">
        <v>898314</v>
      </c>
      <c r="B60">
        <v>215837</v>
      </c>
      <c r="C60" t="str">
        <f>VLOOKUP(sales_tab[[#This Row],[Customer ID]],customer_tab[],2,FALSE)</f>
        <v>Nicholas Carter</v>
      </c>
      <c r="D60" t="str">
        <f>VLOOKUP(sales_tab[[#This Row],[Customer ID]],customer_tab[],9,FALSE)</f>
        <v>Male</v>
      </c>
      <c r="E60" t="str">
        <f>VLOOKUP(sales_tab[[#This Row],[Customer ID]],customer_tab[],5,FALSE)</f>
        <v>New York</v>
      </c>
      <c r="F60" t="str">
        <f>VLOOKUP(sales_tab[[#This Row],[Customer ID]],customer_tab[],6,FALSE)</f>
        <v>East</v>
      </c>
      <c r="G60" t="str">
        <f>VLOOKUP(sales_tab[[#This Row],[Customer ID]],customer_tab[],7,FALSE)</f>
        <v>Married</v>
      </c>
      <c r="H60" s="1">
        <v>45404</v>
      </c>
      <c r="I60" s="1" t="str">
        <f>TEXT(sales_tab[[#This Row],[Order Date]],"YYYY")</f>
        <v>2024</v>
      </c>
      <c r="J60" s="1" t="str">
        <f>TEXT(sales_tab[[#This Row],[Order Date]],"MMM")</f>
        <v>Apr</v>
      </c>
      <c r="K60">
        <v>5039</v>
      </c>
      <c r="L60" t="str">
        <f>VLOOKUP(sales_tab[[#This Row],[Product ID]],product_tab[],2,FALSE)</f>
        <v>Jeans</v>
      </c>
      <c r="M60" t="str">
        <f>VLOOKUP(sales_tab[[#This Row],[Product ID]],product_tab[],4,FALSE)</f>
        <v>Sanchez, Medina and Golden</v>
      </c>
      <c r="N60" t="s">
        <v>15</v>
      </c>
      <c r="O60">
        <v>150.34399999999999</v>
      </c>
      <c r="P60">
        <v>70.03</v>
      </c>
      <c r="Q60">
        <v>5</v>
      </c>
      <c r="R60">
        <v>0.24</v>
      </c>
      <c r="S60">
        <f>sales_tab[[#This Row],[Unit Price]]*sales_tab[[#This Row],[Quantity]]</f>
        <v>350.15</v>
      </c>
      <c r="T60">
        <f>sales_tab[[#This Row],[Sales Amount]]-sales_tab[[#This Row],[Cost Price]]</f>
        <v>199.80599999999998</v>
      </c>
    </row>
    <row r="61" spans="1:20" x14ac:dyDescent="0.45">
      <c r="A61">
        <v>491795</v>
      </c>
      <c r="B61">
        <v>272627</v>
      </c>
      <c r="C61" t="str">
        <f>VLOOKUP(sales_tab[[#This Row],[Customer ID]],customer_tab[],2,FALSE)</f>
        <v>Eric Ball</v>
      </c>
      <c r="D61" t="str">
        <f>VLOOKUP(sales_tab[[#This Row],[Customer ID]],customer_tab[],9,FALSE)</f>
        <v>Non-Binary</v>
      </c>
      <c r="E61" t="str">
        <f>VLOOKUP(sales_tab[[#This Row],[Customer ID]],customer_tab[],5,FALSE)</f>
        <v>New York</v>
      </c>
      <c r="F61" t="str">
        <f>VLOOKUP(sales_tab[[#This Row],[Customer ID]],customer_tab[],6,FALSE)</f>
        <v>East</v>
      </c>
      <c r="G61" t="str">
        <f>VLOOKUP(sales_tab[[#This Row],[Customer ID]],customer_tab[],7,FALSE)</f>
        <v>Single</v>
      </c>
      <c r="H61" s="1">
        <v>45332</v>
      </c>
      <c r="I61" s="1" t="str">
        <f>TEXT(sales_tab[[#This Row],[Order Date]],"YYYY")</f>
        <v>2024</v>
      </c>
      <c r="J61" s="1" t="str">
        <f>TEXT(sales_tab[[#This Row],[Order Date]],"MMM")</f>
        <v>Feb</v>
      </c>
      <c r="K61">
        <v>9614</v>
      </c>
      <c r="L61" t="str">
        <f>VLOOKUP(sales_tab[[#This Row],[Product ID]],product_tab[],2,FALSE)</f>
        <v>Table</v>
      </c>
      <c r="M61" t="str">
        <f>VLOOKUP(sales_tab[[#This Row],[Product ID]],product_tab[],4,FALSE)</f>
        <v>Peters Ltd</v>
      </c>
      <c r="N61" t="s">
        <v>11</v>
      </c>
      <c r="O61">
        <v>87.864399999999989</v>
      </c>
      <c r="P61">
        <v>129.47</v>
      </c>
      <c r="Q61">
        <v>2</v>
      </c>
      <c r="R61">
        <v>0.24</v>
      </c>
      <c r="S61">
        <f>sales_tab[[#This Row],[Unit Price]]*sales_tab[[#This Row],[Quantity]]</f>
        <v>258.94</v>
      </c>
      <c r="T61">
        <f>sales_tab[[#This Row],[Sales Amount]]-sales_tab[[#This Row],[Cost Price]]</f>
        <v>171.07560000000001</v>
      </c>
    </row>
    <row r="62" spans="1:20" x14ac:dyDescent="0.45">
      <c r="A62">
        <v>811823</v>
      </c>
      <c r="B62">
        <v>205911</v>
      </c>
      <c r="C62" t="str">
        <f>VLOOKUP(sales_tab[[#This Row],[Customer ID]],customer_tab[],2,FALSE)</f>
        <v>Grant Crawford</v>
      </c>
      <c r="D62" t="str">
        <f>VLOOKUP(sales_tab[[#This Row],[Customer ID]],customer_tab[],9,FALSE)</f>
        <v>Male</v>
      </c>
      <c r="E62" t="str">
        <f>VLOOKUP(sales_tab[[#This Row],[Customer ID]],customer_tab[],5,FALSE)</f>
        <v>New York</v>
      </c>
      <c r="F62" t="str">
        <f>VLOOKUP(sales_tab[[#This Row],[Customer ID]],customer_tab[],6,FALSE)</f>
        <v>East</v>
      </c>
      <c r="G62" t="str">
        <f>VLOOKUP(sales_tab[[#This Row],[Customer ID]],customer_tab[],7,FALSE)</f>
        <v>Widowed</v>
      </c>
      <c r="H62" s="1">
        <v>45265</v>
      </c>
      <c r="I62" s="1" t="str">
        <f>TEXT(sales_tab[[#This Row],[Order Date]],"YYYY")</f>
        <v>2023</v>
      </c>
      <c r="J62" s="1" t="str">
        <f>TEXT(sales_tab[[#This Row],[Order Date]],"MMM")</f>
        <v>Dec</v>
      </c>
      <c r="K62">
        <v>6681</v>
      </c>
      <c r="L62" t="str">
        <f>VLOOKUP(sales_tab[[#This Row],[Product ID]],product_tab[],2,FALSE)</f>
        <v>Desk</v>
      </c>
      <c r="M62" t="str">
        <f>VLOOKUP(sales_tab[[#This Row],[Product ID]],product_tab[],4,FALSE)</f>
        <v>Fernandez, Willis and Potter</v>
      </c>
      <c r="N62" t="s">
        <v>11</v>
      </c>
      <c r="O62">
        <v>423.99120000000005</v>
      </c>
      <c r="P62">
        <v>204.63</v>
      </c>
      <c r="Q62">
        <v>4</v>
      </c>
      <c r="R62">
        <v>0.19</v>
      </c>
      <c r="S62">
        <f>sales_tab[[#This Row],[Unit Price]]*sales_tab[[#This Row],[Quantity]]</f>
        <v>818.52</v>
      </c>
      <c r="T62">
        <f>sales_tab[[#This Row],[Sales Amount]]-sales_tab[[#This Row],[Cost Price]]</f>
        <v>394.52879999999993</v>
      </c>
    </row>
    <row r="63" spans="1:20" x14ac:dyDescent="0.45">
      <c r="A63">
        <v>405472</v>
      </c>
      <c r="B63">
        <v>531649</v>
      </c>
      <c r="C63" t="str">
        <f>VLOOKUP(sales_tab[[#This Row],[Customer ID]],customer_tab[],2,FALSE)</f>
        <v>Robert Johnson</v>
      </c>
      <c r="D63" t="str">
        <f>VLOOKUP(sales_tab[[#This Row],[Customer ID]],customer_tab[],9,FALSE)</f>
        <v>Female</v>
      </c>
      <c r="E63" t="str">
        <f>VLOOKUP(sales_tab[[#This Row],[Customer ID]],customer_tab[],5,FALSE)</f>
        <v>Indiana</v>
      </c>
      <c r="F63" t="str">
        <f>VLOOKUP(sales_tab[[#This Row],[Customer ID]],customer_tab[],6,FALSE)</f>
        <v>Central</v>
      </c>
      <c r="G63" t="str">
        <f>VLOOKUP(sales_tab[[#This Row],[Customer ID]],customer_tab[],7,FALSE)</f>
        <v>Married</v>
      </c>
      <c r="H63" s="1">
        <v>45426</v>
      </c>
      <c r="I63" s="1" t="str">
        <f>TEXT(sales_tab[[#This Row],[Order Date]],"YYYY")</f>
        <v>2024</v>
      </c>
      <c r="J63" s="1" t="str">
        <f>TEXT(sales_tab[[#This Row],[Order Date]],"MMM")</f>
        <v>May</v>
      </c>
      <c r="K63">
        <v>7085</v>
      </c>
      <c r="L63" t="str">
        <f>VLOOKUP(sales_tab[[#This Row],[Product ID]],product_tab[],2,FALSE)</f>
        <v>Jacket</v>
      </c>
      <c r="M63" t="str">
        <f>VLOOKUP(sales_tab[[#This Row],[Product ID]],product_tab[],4,FALSE)</f>
        <v>Myers-Barber</v>
      </c>
      <c r="N63" t="s">
        <v>15</v>
      </c>
      <c r="O63">
        <v>253.57600000000008</v>
      </c>
      <c r="P63">
        <v>178.83</v>
      </c>
      <c r="Q63">
        <v>4</v>
      </c>
      <c r="R63">
        <v>0.2</v>
      </c>
      <c r="S63">
        <f>sales_tab[[#This Row],[Unit Price]]*sales_tab[[#This Row],[Quantity]]</f>
        <v>715.32</v>
      </c>
      <c r="T63">
        <f>sales_tab[[#This Row],[Sales Amount]]-sales_tab[[#This Row],[Cost Price]]</f>
        <v>461.74399999999997</v>
      </c>
    </row>
    <row r="64" spans="1:20" x14ac:dyDescent="0.45">
      <c r="A64">
        <v>259650</v>
      </c>
      <c r="B64">
        <v>517374</v>
      </c>
      <c r="C64" t="str">
        <f>VLOOKUP(sales_tab[[#This Row],[Customer ID]],customer_tab[],2,FALSE)</f>
        <v>Keith Gutierrez</v>
      </c>
      <c r="D64" t="str">
        <f>VLOOKUP(sales_tab[[#This Row],[Customer ID]],customer_tab[],9,FALSE)</f>
        <v>Non-Binary</v>
      </c>
      <c r="E64" t="str">
        <f>VLOOKUP(sales_tab[[#This Row],[Customer ID]],customer_tab[],5,FALSE)</f>
        <v>California</v>
      </c>
      <c r="F64" t="str">
        <f>VLOOKUP(sales_tab[[#This Row],[Customer ID]],customer_tab[],6,FALSE)</f>
        <v>West</v>
      </c>
      <c r="G64" t="str">
        <f>VLOOKUP(sales_tab[[#This Row],[Customer ID]],customer_tab[],7,FALSE)</f>
        <v>Married</v>
      </c>
      <c r="H64" s="1">
        <v>45467</v>
      </c>
      <c r="I64" s="1" t="str">
        <f>TEXT(sales_tab[[#This Row],[Order Date]],"YYYY")</f>
        <v>2024</v>
      </c>
      <c r="J64" s="1" t="str">
        <f>TEXT(sales_tab[[#This Row],[Order Date]],"MMM")</f>
        <v>Jun</v>
      </c>
      <c r="K64">
        <v>6233</v>
      </c>
      <c r="L64" t="str">
        <f>VLOOKUP(sales_tab[[#This Row],[Product ID]],product_tab[],2,FALSE)</f>
        <v>Smartphone</v>
      </c>
      <c r="M64" t="str">
        <f>VLOOKUP(sales_tab[[#This Row],[Product ID]],product_tab[],4,FALSE)</f>
        <v>Hensley-Pratt</v>
      </c>
      <c r="N64" t="s">
        <v>19</v>
      </c>
      <c r="O64">
        <v>17.252400000000002</v>
      </c>
      <c r="P64">
        <v>12.38</v>
      </c>
      <c r="Q64">
        <v>2</v>
      </c>
      <c r="R64">
        <v>0.01</v>
      </c>
      <c r="S64">
        <f>sales_tab[[#This Row],[Unit Price]]*sales_tab[[#This Row],[Quantity]]</f>
        <v>24.76</v>
      </c>
      <c r="T64">
        <f>sales_tab[[#This Row],[Sales Amount]]-sales_tab[[#This Row],[Cost Price]]</f>
        <v>7.5076000000000001</v>
      </c>
    </row>
    <row r="65" spans="1:20" x14ac:dyDescent="0.45">
      <c r="A65">
        <v>515105</v>
      </c>
      <c r="B65">
        <v>360350</v>
      </c>
      <c r="C65" t="str">
        <f>VLOOKUP(sales_tab[[#This Row],[Customer ID]],customer_tab[],2,FALSE)</f>
        <v>Jason Deleon</v>
      </c>
      <c r="D65" t="str">
        <f>VLOOKUP(sales_tab[[#This Row],[Customer ID]],customer_tab[],9,FALSE)</f>
        <v>Female</v>
      </c>
      <c r="E65" t="str">
        <f>VLOOKUP(sales_tab[[#This Row],[Customer ID]],customer_tab[],5,FALSE)</f>
        <v>Pennsylvania</v>
      </c>
      <c r="F65" t="str">
        <f>VLOOKUP(sales_tab[[#This Row],[Customer ID]],customer_tab[],6,FALSE)</f>
        <v>East</v>
      </c>
      <c r="G65" t="str">
        <f>VLOOKUP(sales_tab[[#This Row],[Customer ID]],customer_tab[],7,FALSE)</f>
        <v>Married</v>
      </c>
      <c r="H65" s="1">
        <v>45343</v>
      </c>
      <c r="I65" s="1" t="str">
        <f>TEXT(sales_tab[[#This Row],[Order Date]],"YYYY")</f>
        <v>2024</v>
      </c>
      <c r="J65" s="1" t="str">
        <f>TEXT(sales_tab[[#This Row],[Order Date]],"MMM")</f>
        <v>Feb</v>
      </c>
      <c r="K65">
        <v>8348</v>
      </c>
      <c r="L65" t="str">
        <f>VLOOKUP(sales_tab[[#This Row],[Product ID]],product_tab[],2,FALSE)</f>
        <v>Laptop</v>
      </c>
      <c r="M65" t="str">
        <f>VLOOKUP(sales_tab[[#This Row],[Product ID]],product_tab[],4,FALSE)</f>
        <v>Jackson, Stewart and Jenkins</v>
      </c>
      <c r="N65" t="s">
        <v>19</v>
      </c>
      <c r="O65">
        <v>330.66329999999999</v>
      </c>
      <c r="P65">
        <v>193.63</v>
      </c>
      <c r="Q65">
        <v>3</v>
      </c>
      <c r="R65">
        <v>0.03</v>
      </c>
      <c r="S65">
        <f>sales_tab[[#This Row],[Unit Price]]*sales_tab[[#This Row],[Quantity]]</f>
        <v>580.89</v>
      </c>
      <c r="T65">
        <f>sales_tab[[#This Row],[Sales Amount]]-sales_tab[[#This Row],[Cost Price]]</f>
        <v>250.22669999999999</v>
      </c>
    </row>
    <row r="66" spans="1:20" x14ac:dyDescent="0.45">
      <c r="A66">
        <v>149000</v>
      </c>
      <c r="B66">
        <v>581480</v>
      </c>
      <c r="C66" t="str">
        <f>VLOOKUP(sales_tab[[#This Row],[Customer ID]],customer_tab[],2,FALSE)</f>
        <v>Kristopher Murphy</v>
      </c>
      <c r="D66" t="str">
        <f>VLOOKUP(sales_tab[[#This Row],[Customer ID]],customer_tab[],9,FALSE)</f>
        <v>Non-Binary</v>
      </c>
      <c r="E66" t="str">
        <f>VLOOKUP(sales_tab[[#This Row],[Customer ID]],customer_tab[],5,FALSE)</f>
        <v>California</v>
      </c>
      <c r="F66" t="str">
        <f>VLOOKUP(sales_tab[[#This Row],[Customer ID]],customer_tab[],6,FALSE)</f>
        <v>West</v>
      </c>
      <c r="G66" t="str">
        <f>VLOOKUP(sales_tab[[#This Row],[Customer ID]],customer_tab[],7,FALSE)</f>
        <v>Widowed</v>
      </c>
      <c r="H66" s="1">
        <v>45331</v>
      </c>
      <c r="I66" s="1" t="str">
        <f>TEXT(sales_tab[[#This Row],[Order Date]],"YYYY")</f>
        <v>2024</v>
      </c>
      <c r="J66" s="1" t="str">
        <f>TEXT(sales_tab[[#This Row],[Order Date]],"MMM")</f>
        <v>Feb</v>
      </c>
      <c r="K66">
        <v>8348</v>
      </c>
      <c r="L66" t="str">
        <f>VLOOKUP(sales_tab[[#This Row],[Product ID]],product_tab[],2,FALSE)</f>
        <v>Laptop</v>
      </c>
      <c r="M66" t="str">
        <f>VLOOKUP(sales_tab[[#This Row],[Product ID]],product_tab[],4,FALSE)</f>
        <v>Jackson, Stewart and Jenkins</v>
      </c>
      <c r="N66" t="s">
        <v>19</v>
      </c>
      <c r="O66">
        <v>125.46030000000002</v>
      </c>
      <c r="P66">
        <v>193.63</v>
      </c>
      <c r="Q66">
        <v>1</v>
      </c>
      <c r="R66">
        <v>0.19</v>
      </c>
      <c r="S66">
        <f>sales_tab[[#This Row],[Unit Price]]*sales_tab[[#This Row],[Quantity]]</f>
        <v>193.63</v>
      </c>
      <c r="T66">
        <f>sales_tab[[#This Row],[Sales Amount]]-sales_tab[[#This Row],[Cost Price]]</f>
        <v>68.169699999999978</v>
      </c>
    </row>
    <row r="67" spans="1:20" x14ac:dyDescent="0.45">
      <c r="A67">
        <v>823581</v>
      </c>
      <c r="B67">
        <v>193540</v>
      </c>
      <c r="C67" t="str">
        <f>VLOOKUP(sales_tab[[#This Row],[Customer ID]],customer_tab[],2,FALSE)</f>
        <v>Cynthia Garcia</v>
      </c>
      <c r="D67" t="str">
        <f>VLOOKUP(sales_tab[[#This Row],[Customer ID]],customer_tab[],9,FALSE)</f>
        <v>Non-Binary</v>
      </c>
      <c r="E67" t="str">
        <f>VLOOKUP(sales_tab[[#This Row],[Customer ID]],customer_tab[],5,FALSE)</f>
        <v>California</v>
      </c>
      <c r="F67" t="str">
        <f>VLOOKUP(sales_tab[[#This Row],[Customer ID]],customer_tab[],6,FALSE)</f>
        <v>West</v>
      </c>
      <c r="G67" t="str">
        <f>VLOOKUP(sales_tab[[#This Row],[Customer ID]],customer_tab[],7,FALSE)</f>
        <v>Married</v>
      </c>
      <c r="H67" s="1">
        <v>45231</v>
      </c>
      <c r="I67" s="1" t="str">
        <f>TEXT(sales_tab[[#This Row],[Order Date]],"YYYY")</f>
        <v>2023</v>
      </c>
      <c r="J67" s="1" t="str">
        <f>TEXT(sales_tab[[#This Row],[Order Date]],"MMM")</f>
        <v>Nov</v>
      </c>
      <c r="K67">
        <v>9614</v>
      </c>
      <c r="L67" t="str">
        <f>VLOOKUP(sales_tab[[#This Row],[Product ID]],product_tab[],2,FALSE)</f>
        <v>Table</v>
      </c>
      <c r="M67" t="str">
        <f>VLOOKUP(sales_tab[[#This Row],[Product ID]],product_tab[],4,FALSE)</f>
        <v>Peters Ltd</v>
      </c>
      <c r="N67" t="s">
        <v>11</v>
      </c>
      <c r="O67">
        <v>337.1015000000001</v>
      </c>
      <c r="P67">
        <v>129.47</v>
      </c>
      <c r="Q67">
        <v>5</v>
      </c>
      <c r="R67">
        <v>0.11</v>
      </c>
      <c r="S67">
        <f>sales_tab[[#This Row],[Unit Price]]*sales_tab[[#This Row],[Quantity]]</f>
        <v>647.35</v>
      </c>
      <c r="T67">
        <f>sales_tab[[#This Row],[Sales Amount]]-sales_tab[[#This Row],[Cost Price]]</f>
        <v>310.24849999999992</v>
      </c>
    </row>
    <row r="68" spans="1:20" x14ac:dyDescent="0.45">
      <c r="A68">
        <v>693070</v>
      </c>
      <c r="B68">
        <v>712113</v>
      </c>
      <c r="C68" t="str">
        <f>VLOOKUP(sales_tab[[#This Row],[Customer ID]],customer_tab[],2,FALSE)</f>
        <v>Lisa Richmond</v>
      </c>
      <c r="D68" t="str">
        <f>VLOOKUP(sales_tab[[#This Row],[Customer ID]],customer_tab[],9,FALSE)</f>
        <v>Male</v>
      </c>
      <c r="E68" t="str">
        <f>VLOOKUP(sales_tab[[#This Row],[Customer ID]],customer_tab[],5,FALSE)</f>
        <v>Illinois</v>
      </c>
      <c r="F68" t="str">
        <f>VLOOKUP(sales_tab[[#This Row],[Customer ID]],customer_tab[],6,FALSE)</f>
        <v>Central</v>
      </c>
      <c r="G68" t="str">
        <f>VLOOKUP(sales_tab[[#This Row],[Customer ID]],customer_tab[],7,FALSE)</f>
        <v>Widowed</v>
      </c>
      <c r="H68" s="1">
        <v>45200</v>
      </c>
      <c r="I68" s="1" t="str">
        <f>TEXT(sales_tab[[#This Row],[Order Date]],"YYYY")</f>
        <v>2023</v>
      </c>
      <c r="J68" s="1" t="str">
        <f>TEXT(sales_tab[[#This Row],[Order Date]],"MMM")</f>
        <v>Oct</v>
      </c>
      <c r="K68">
        <v>2117</v>
      </c>
      <c r="L68" t="str">
        <f>VLOOKUP(sales_tab[[#This Row],[Product ID]],product_tab[],2,FALSE)</f>
        <v>Sofa</v>
      </c>
      <c r="M68" t="str">
        <f>VLOOKUP(sales_tab[[#This Row],[Product ID]],product_tab[],4,FALSE)</f>
        <v>Holden Inc</v>
      </c>
      <c r="N68" t="s">
        <v>11</v>
      </c>
      <c r="O68">
        <v>8.3423999999999996</v>
      </c>
      <c r="P68">
        <v>13.79</v>
      </c>
      <c r="Q68">
        <v>2</v>
      </c>
      <c r="R68">
        <v>0.22</v>
      </c>
      <c r="S68">
        <f>sales_tab[[#This Row],[Unit Price]]*sales_tab[[#This Row],[Quantity]]</f>
        <v>27.58</v>
      </c>
      <c r="T68">
        <f>sales_tab[[#This Row],[Sales Amount]]-sales_tab[[#This Row],[Cost Price]]</f>
        <v>19.2376</v>
      </c>
    </row>
    <row r="69" spans="1:20" x14ac:dyDescent="0.45">
      <c r="A69">
        <v>472155</v>
      </c>
      <c r="B69">
        <v>921765</v>
      </c>
      <c r="C69" t="str">
        <f>VLOOKUP(sales_tab[[#This Row],[Customer ID]],customer_tab[],2,FALSE)</f>
        <v>John Thompson</v>
      </c>
      <c r="D69" t="str">
        <f>VLOOKUP(sales_tab[[#This Row],[Customer ID]],customer_tab[],9,FALSE)</f>
        <v>Female</v>
      </c>
      <c r="E69" t="str">
        <f>VLOOKUP(sales_tab[[#This Row],[Customer ID]],customer_tab[],5,FALSE)</f>
        <v>Arizona</v>
      </c>
      <c r="F69" t="str">
        <f>VLOOKUP(sales_tab[[#This Row],[Customer ID]],customer_tab[],6,FALSE)</f>
        <v>West</v>
      </c>
      <c r="G69" t="str">
        <f>VLOOKUP(sales_tab[[#This Row],[Customer ID]],customer_tab[],7,FALSE)</f>
        <v>Married</v>
      </c>
      <c r="H69" s="1">
        <v>45176</v>
      </c>
      <c r="I69" s="1" t="str">
        <f>TEXT(sales_tab[[#This Row],[Order Date]],"YYYY")</f>
        <v>2023</v>
      </c>
      <c r="J69" s="1" t="str">
        <f>TEXT(sales_tab[[#This Row],[Order Date]],"MMM")</f>
        <v>Sep</v>
      </c>
      <c r="K69">
        <v>3312</v>
      </c>
      <c r="L69" t="str">
        <f>VLOOKUP(sales_tab[[#This Row],[Product ID]],product_tab[],2,FALSE)</f>
        <v>Toy Car</v>
      </c>
      <c r="M69" t="str">
        <f>VLOOKUP(sales_tab[[#This Row],[Product ID]],product_tab[],4,FALSE)</f>
        <v>West LLC</v>
      </c>
      <c r="N69" t="s">
        <v>13</v>
      </c>
      <c r="O69">
        <v>845.80240000000003</v>
      </c>
      <c r="P69">
        <v>287.38</v>
      </c>
      <c r="Q69">
        <v>4</v>
      </c>
      <c r="R69">
        <v>0.13</v>
      </c>
      <c r="S69">
        <f>sales_tab[[#This Row],[Unit Price]]*sales_tab[[#This Row],[Quantity]]</f>
        <v>1149.52</v>
      </c>
      <c r="T69">
        <f>sales_tab[[#This Row],[Sales Amount]]-sales_tab[[#This Row],[Cost Price]]</f>
        <v>303.71759999999995</v>
      </c>
    </row>
    <row r="70" spans="1:20" x14ac:dyDescent="0.45">
      <c r="A70">
        <v>576822</v>
      </c>
      <c r="B70">
        <v>371560</v>
      </c>
      <c r="C70" t="str">
        <f>VLOOKUP(sales_tab[[#This Row],[Customer ID]],customer_tab[],2,FALSE)</f>
        <v>Morgan Manning</v>
      </c>
      <c r="D70" t="str">
        <f>VLOOKUP(sales_tab[[#This Row],[Customer ID]],customer_tab[],9,FALSE)</f>
        <v>Non-Binary</v>
      </c>
      <c r="E70" t="str">
        <f>VLOOKUP(sales_tab[[#This Row],[Customer ID]],customer_tab[],5,FALSE)</f>
        <v>Arizona</v>
      </c>
      <c r="F70" t="str">
        <f>VLOOKUP(sales_tab[[#This Row],[Customer ID]],customer_tab[],6,FALSE)</f>
        <v>West</v>
      </c>
      <c r="G70" t="str">
        <f>VLOOKUP(sales_tab[[#This Row],[Customer ID]],customer_tab[],7,FALSE)</f>
        <v>Widowed</v>
      </c>
      <c r="H70" s="1">
        <v>45520</v>
      </c>
      <c r="I70" s="1" t="str">
        <f>TEXT(sales_tab[[#This Row],[Order Date]],"YYYY")</f>
        <v>2024</v>
      </c>
      <c r="J70" s="1" t="str">
        <f>TEXT(sales_tab[[#This Row],[Order Date]],"MMM")</f>
        <v>Aug</v>
      </c>
      <c r="K70">
        <v>1440</v>
      </c>
      <c r="L70" t="str">
        <f>VLOOKUP(sales_tab[[#This Row],[Product ID]],product_tab[],2,FALSE)</f>
        <v>Action Figure</v>
      </c>
      <c r="M70" t="str">
        <f>VLOOKUP(sales_tab[[#This Row],[Product ID]],product_tab[],4,FALSE)</f>
        <v>Barker-Baker</v>
      </c>
      <c r="N70" t="s">
        <v>13</v>
      </c>
      <c r="O70">
        <v>142.5128</v>
      </c>
      <c r="P70">
        <v>242.72</v>
      </c>
      <c r="Q70">
        <v>1</v>
      </c>
      <c r="R70">
        <v>0.01</v>
      </c>
      <c r="S70">
        <f>sales_tab[[#This Row],[Unit Price]]*sales_tab[[#This Row],[Quantity]]</f>
        <v>242.72</v>
      </c>
      <c r="T70">
        <f>sales_tab[[#This Row],[Sales Amount]]-sales_tab[[#This Row],[Cost Price]]</f>
        <v>100.2072</v>
      </c>
    </row>
    <row r="71" spans="1:20" x14ac:dyDescent="0.45">
      <c r="A71">
        <v>428836</v>
      </c>
      <c r="B71">
        <v>149975</v>
      </c>
      <c r="C71" t="str">
        <f>VLOOKUP(sales_tab[[#This Row],[Customer ID]],customer_tab[],2,FALSE)</f>
        <v>Steven Mendoza</v>
      </c>
      <c r="D71" t="str">
        <f>VLOOKUP(sales_tab[[#This Row],[Customer ID]],customer_tab[],9,FALSE)</f>
        <v>Non-Binary</v>
      </c>
      <c r="E71" t="str">
        <f>VLOOKUP(sales_tab[[#This Row],[Customer ID]],customer_tab[],5,FALSE)</f>
        <v>Virginia</v>
      </c>
      <c r="F71" t="str">
        <f>VLOOKUP(sales_tab[[#This Row],[Customer ID]],customer_tab[],6,FALSE)</f>
        <v>South</v>
      </c>
      <c r="G71" t="str">
        <f>VLOOKUP(sales_tab[[#This Row],[Customer ID]],customer_tab[],7,FALSE)</f>
        <v>Divorced</v>
      </c>
      <c r="H71" s="1">
        <v>45421</v>
      </c>
      <c r="I71" s="1" t="str">
        <f>TEXT(sales_tab[[#This Row],[Order Date]],"YYYY")</f>
        <v>2024</v>
      </c>
      <c r="J71" s="1" t="str">
        <f>TEXT(sales_tab[[#This Row],[Order Date]],"MMM")</f>
        <v>May</v>
      </c>
      <c r="K71">
        <v>4971</v>
      </c>
      <c r="L71" t="str">
        <f>VLOOKUP(sales_tab[[#This Row],[Product ID]],product_tab[],2,FALSE)</f>
        <v>Marker</v>
      </c>
      <c r="M71" t="str">
        <f>VLOOKUP(sales_tab[[#This Row],[Product ID]],product_tab[],4,FALSE)</f>
        <v>Perez LLC</v>
      </c>
      <c r="N71" t="s">
        <v>17</v>
      </c>
      <c r="O71">
        <v>146.32059999999998</v>
      </c>
      <c r="P71">
        <v>63.66</v>
      </c>
      <c r="Q71">
        <v>3</v>
      </c>
      <c r="R71">
        <v>0.03</v>
      </c>
      <c r="S71">
        <f>sales_tab[[#This Row],[Unit Price]]*sales_tab[[#This Row],[Quantity]]</f>
        <v>190.98</v>
      </c>
      <c r="T71">
        <f>sales_tab[[#This Row],[Sales Amount]]-sales_tab[[#This Row],[Cost Price]]</f>
        <v>44.659400000000005</v>
      </c>
    </row>
    <row r="72" spans="1:20" x14ac:dyDescent="0.45">
      <c r="A72">
        <v>122265</v>
      </c>
      <c r="B72">
        <v>902879</v>
      </c>
      <c r="C72" t="str">
        <f>VLOOKUP(sales_tab[[#This Row],[Customer ID]],customer_tab[],2,FALSE)</f>
        <v>Matthew Gregory</v>
      </c>
      <c r="D72" t="str">
        <f>VLOOKUP(sales_tab[[#This Row],[Customer ID]],customer_tab[],9,FALSE)</f>
        <v>Male</v>
      </c>
      <c r="E72" t="str">
        <f>VLOOKUP(sales_tab[[#This Row],[Customer ID]],customer_tab[],5,FALSE)</f>
        <v>New York</v>
      </c>
      <c r="F72" t="str">
        <f>VLOOKUP(sales_tab[[#This Row],[Customer ID]],customer_tab[],6,FALSE)</f>
        <v>East</v>
      </c>
      <c r="G72" t="str">
        <f>VLOOKUP(sales_tab[[#This Row],[Customer ID]],customer_tab[],7,FALSE)</f>
        <v>Widowed</v>
      </c>
      <c r="H72" s="1">
        <v>45479</v>
      </c>
      <c r="I72" s="1" t="str">
        <f>TEXT(sales_tab[[#This Row],[Order Date]],"YYYY")</f>
        <v>2024</v>
      </c>
      <c r="J72" s="1" t="str">
        <f>TEXT(sales_tab[[#This Row],[Order Date]],"MMM")</f>
        <v>Jul</v>
      </c>
      <c r="K72">
        <v>1440</v>
      </c>
      <c r="L72" t="str">
        <f>VLOOKUP(sales_tab[[#This Row],[Product ID]],product_tab[],2,FALSE)</f>
        <v>Action Figure</v>
      </c>
      <c r="M72" t="str">
        <f>VLOOKUP(sales_tab[[#This Row],[Product ID]],product_tab[],4,FALSE)</f>
        <v>Barker-Baker</v>
      </c>
      <c r="N72" t="s">
        <v>13</v>
      </c>
      <c r="O72">
        <v>586.20360000000005</v>
      </c>
      <c r="P72">
        <v>242.72</v>
      </c>
      <c r="Q72">
        <v>4</v>
      </c>
      <c r="R72">
        <v>0.03</v>
      </c>
      <c r="S72">
        <f>sales_tab[[#This Row],[Unit Price]]*sales_tab[[#This Row],[Quantity]]</f>
        <v>970.88</v>
      </c>
      <c r="T72">
        <f>sales_tab[[#This Row],[Sales Amount]]-sales_tab[[#This Row],[Cost Price]]</f>
        <v>384.67639999999994</v>
      </c>
    </row>
    <row r="73" spans="1:20" x14ac:dyDescent="0.45">
      <c r="A73">
        <v>190802</v>
      </c>
      <c r="B73">
        <v>198794</v>
      </c>
      <c r="C73" t="str">
        <f>VLOOKUP(sales_tab[[#This Row],[Customer ID]],customer_tab[],2,FALSE)</f>
        <v>Audrey Gonzalez</v>
      </c>
      <c r="D73" t="str">
        <f>VLOOKUP(sales_tab[[#This Row],[Customer ID]],customer_tab[],9,FALSE)</f>
        <v>Female</v>
      </c>
      <c r="E73" t="str">
        <f>VLOOKUP(sales_tab[[#This Row],[Customer ID]],customer_tab[],5,FALSE)</f>
        <v>Michigan</v>
      </c>
      <c r="F73" t="str">
        <f>VLOOKUP(sales_tab[[#This Row],[Customer ID]],customer_tab[],6,FALSE)</f>
        <v>Central</v>
      </c>
      <c r="G73" t="str">
        <f>VLOOKUP(sales_tab[[#This Row],[Customer ID]],customer_tab[],7,FALSE)</f>
        <v>Married</v>
      </c>
      <c r="H73" s="1">
        <v>45263</v>
      </c>
      <c r="I73" s="1" t="str">
        <f>TEXT(sales_tab[[#This Row],[Order Date]],"YYYY")</f>
        <v>2023</v>
      </c>
      <c r="J73" s="1" t="str">
        <f>TEXT(sales_tab[[#This Row],[Order Date]],"MMM")</f>
        <v>Dec</v>
      </c>
      <c r="K73">
        <v>4889</v>
      </c>
      <c r="L73" t="str">
        <f>VLOOKUP(sales_tab[[#This Row],[Product ID]],product_tab[],2,FALSE)</f>
        <v>T-shirt</v>
      </c>
      <c r="M73" t="str">
        <f>VLOOKUP(sales_tab[[#This Row],[Product ID]],product_tab[],4,FALSE)</f>
        <v>Davis Group</v>
      </c>
      <c r="N73" t="s">
        <v>15</v>
      </c>
      <c r="O73">
        <v>453.57079999999996</v>
      </c>
      <c r="P73">
        <v>165.76</v>
      </c>
      <c r="Q73">
        <v>4</v>
      </c>
      <c r="R73">
        <v>0.23</v>
      </c>
      <c r="S73">
        <f>sales_tab[[#This Row],[Unit Price]]*sales_tab[[#This Row],[Quantity]]</f>
        <v>663.04</v>
      </c>
      <c r="T73">
        <f>sales_tab[[#This Row],[Sales Amount]]-sales_tab[[#This Row],[Cost Price]]</f>
        <v>209.4692</v>
      </c>
    </row>
    <row r="74" spans="1:20" x14ac:dyDescent="0.45">
      <c r="A74">
        <v>974247</v>
      </c>
      <c r="B74">
        <v>981180</v>
      </c>
      <c r="C74" t="str">
        <f>VLOOKUP(sales_tab[[#This Row],[Customer ID]],customer_tab[],2,FALSE)</f>
        <v>Christopher Graham</v>
      </c>
      <c r="D74" t="str">
        <f>VLOOKUP(sales_tab[[#This Row],[Customer ID]],customer_tab[],9,FALSE)</f>
        <v>Non-Binary</v>
      </c>
      <c r="E74" t="str">
        <f>VLOOKUP(sales_tab[[#This Row],[Customer ID]],customer_tab[],5,FALSE)</f>
        <v>Tennessee</v>
      </c>
      <c r="F74" t="str">
        <f>VLOOKUP(sales_tab[[#This Row],[Customer ID]],customer_tab[],6,FALSE)</f>
        <v>South</v>
      </c>
      <c r="G74" t="str">
        <f>VLOOKUP(sales_tab[[#This Row],[Customer ID]],customer_tab[],7,FALSE)</f>
        <v>Single</v>
      </c>
      <c r="H74" s="1">
        <v>45330</v>
      </c>
      <c r="I74" s="1" t="str">
        <f>TEXT(sales_tab[[#This Row],[Order Date]],"YYYY")</f>
        <v>2024</v>
      </c>
      <c r="J74" s="1" t="str">
        <f>TEXT(sales_tab[[#This Row],[Order Date]],"MMM")</f>
        <v>Feb</v>
      </c>
      <c r="K74">
        <v>5039</v>
      </c>
      <c r="L74" t="str">
        <f>VLOOKUP(sales_tab[[#This Row],[Product ID]],product_tab[],2,FALSE)</f>
        <v>Jeans</v>
      </c>
      <c r="M74" t="str">
        <f>VLOOKUP(sales_tab[[#This Row],[Product ID]],product_tab[],4,FALSE)</f>
        <v>Sanchez, Medina and Golden</v>
      </c>
      <c r="N74" t="s">
        <v>15</v>
      </c>
      <c r="O74">
        <v>65.221599999999995</v>
      </c>
      <c r="P74">
        <v>70.03</v>
      </c>
      <c r="Q74">
        <v>2</v>
      </c>
      <c r="R74">
        <v>0.14000000000000001</v>
      </c>
      <c r="S74">
        <f>sales_tab[[#This Row],[Unit Price]]*sales_tab[[#This Row],[Quantity]]</f>
        <v>140.06</v>
      </c>
      <c r="T74">
        <f>sales_tab[[#This Row],[Sales Amount]]-sales_tab[[#This Row],[Cost Price]]</f>
        <v>74.838400000000007</v>
      </c>
    </row>
    <row r="75" spans="1:20" x14ac:dyDescent="0.45">
      <c r="A75">
        <v>975063</v>
      </c>
      <c r="B75">
        <v>177976</v>
      </c>
      <c r="C75" t="str">
        <f>VLOOKUP(sales_tab[[#This Row],[Customer ID]],customer_tab[],2,FALSE)</f>
        <v>Emily Howard</v>
      </c>
      <c r="D75" t="str">
        <f>VLOOKUP(sales_tab[[#This Row],[Customer ID]],customer_tab[],9,FALSE)</f>
        <v>Male</v>
      </c>
      <c r="E75" t="str">
        <f>VLOOKUP(sales_tab[[#This Row],[Customer ID]],customer_tab[],5,FALSE)</f>
        <v>Tennessee</v>
      </c>
      <c r="F75" t="str">
        <f>VLOOKUP(sales_tab[[#This Row],[Customer ID]],customer_tab[],6,FALSE)</f>
        <v>South</v>
      </c>
      <c r="G75" t="str">
        <f>VLOOKUP(sales_tab[[#This Row],[Customer ID]],customer_tab[],7,FALSE)</f>
        <v>Married</v>
      </c>
      <c r="H75" s="1">
        <v>45284</v>
      </c>
      <c r="I75" s="1" t="str">
        <f>TEXT(sales_tab[[#This Row],[Order Date]],"YYYY")</f>
        <v>2023</v>
      </c>
      <c r="J75" s="1" t="str">
        <f>TEXT(sales_tab[[#This Row],[Order Date]],"MMM")</f>
        <v>Dec</v>
      </c>
      <c r="K75">
        <v>1794</v>
      </c>
      <c r="L75" t="str">
        <f>VLOOKUP(sales_tab[[#This Row],[Product ID]],product_tab[],2,FALSE)</f>
        <v>Board Game</v>
      </c>
      <c r="M75" t="str">
        <f>VLOOKUP(sales_tab[[#This Row],[Product ID]],product_tab[],4,FALSE)</f>
        <v>Reese LLC</v>
      </c>
      <c r="N75" t="s">
        <v>13</v>
      </c>
      <c r="O75">
        <v>686.55750000000012</v>
      </c>
      <c r="P75">
        <v>210.95</v>
      </c>
      <c r="Q75">
        <v>5</v>
      </c>
      <c r="R75">
        <v>0.19</v>
      </c>
      <c r="S75">
        <f>sales_tab[[#This Row],[Unit Price]]*sales_tab[[#This Row],[Quantity]]</f>
        <v>1054.75</v>
      </c>
      <c r="T75">
        <f>sales_tab[[#This Row],[Sales Amount]]-sales_tab[[#This Row],[Cost Price]]</f>
        <v>368.19249999999988</v>
      </c>
    </row>
    <row r="76" spans="1:20" x14ac:dyDescent="0.45">
      <c r="A76">
        <v>509497</v>
      </c>
      <c r="B76">
        <v>519251</v>
      </c>
      <c r="C76" t="str">
        <f>VLOOKUP(sales_tab[[#This Row],[Customer ID]],customer_tab[],2,FALSE)</f>
        <v>Joshua Nelson</v>
      </c>
      <c r="D76" t="str">
        <f>VLOOKUP(sales_tab[[#This Row],[Customer ID]],customer_tab[],9,FALSE)</f>
        <v>Non-Binary</v>
      </c>
      <c r="E76" t="str">
        <f>VLOOKUP(sales_tab[[#This Row],[Customer ID]],customer_tab[],5,FALSE)</f>
        <v>Tennessee</v>
      </c>
      <c r="F76" t="str">
        <f>VLOOKUP(sales_tab[[#This Row],[Customer ID]],customer_tab[],6,FALSE)</f>
        <v>South</v>
      </c>
      <c r="G76" t="str">
        <f>VLOOKUP(sales_tab[[#This Row],[Customer ID]],customer_tab[],7,FALSE)</f>
        <v>Single</v>
      </c>
      <c r="H76" s="1">
        <v>45246</v>
      </c>
      <c r="I76" s="1" t="str">
        <f>TEXT(sales_tab[[#This Row],[Order Date]],"YYYY")</f>
        <v>2023</v>
      </c>
      <c r="J76" s="1" t="str">
        <f>TEXT(sales_tab[[#This Row],[Order Date]],"MMM")</f>
        <v>Nov</v>
      </c>
      <c r="K76">
        <v>4971</v>
      </c>
      <c r="L76" t="str">
        <f>VLOOKUP(sales_tab[[#This Row],[Product ID]],product_tab[],2,FALSE)</f>
        <v>Marker</v>
      </c>
      <c r="M76" t="str">
        <f>VLOOKUP(sales_tab[[#This Row],[Product ID]],product_tab[],4,FALSE)</f>
        <v>Perez LLC</v>
      </c>
      <c r="N76" t="s">
        <v>17</v>
      </c>
      <c r="O76">
        <v>37.853999999999999</v>
      </c>
      <c r="P76">
        <v>63.66</v>
      </c>
      <c r="Q76">
        <v>1</v>
      </c>
      <c r="R76">
        <v>0.1</v>
      </c>
      <c r="S76">
        <f>sales_tab[[#This Row],[Unit Price]]*sales_tab[[#This Row],[Quantity]]</f>
        <v>63.66</v>
      </c>
      <c r="T76">
        <f>sales_tab[[#This Row],[Sales Amount]]-sales_tab[[#This Row],[Cost Price]]</f>
        <v>25.805999999999997</v>
      </c>
    </row>
    <row r="77" spans="1:20" x14ac:dyDescent="0.45">
      <c r="A77">
        <v>712008</v>
      </c>
      <c r="B77">
        <v>839349</v>
      </c>
      <c r="C77" t="str">
        <f>VLOOKUP(sales_tab[[#This Row],[Customer ID]],customer_tab[],2,FALSE)</f>
        <v>Ashley Stanley</v>
      </c>
      <c r="D77" t="str">
        <f>VLOOKUP(sales_tab[[#This Row],[Customer ID]],customer_tab[],9,FALSE)</f>
        <v>Female</v>
      </c>
      <c r="E77" t="str">
        <f>VLOOKUP(sales_tab[[#This Row],[Customer ID]],customer_tab[],5,FALSE)</f>
        <v>California</v>
      </c>
      <c r="F77" t="str">
        <f>VLOOKUP(sales_tab[[#This Row],[Customer ID]],customer_tab[],6,FALSE)</f>
        <v>West</v>
      </c>
      <c r="G77" t="str">
        <f>VLOOKUP(sales_tab[[#This Row],[Customer ID]],customer_tab[],7,FALSE)</f>
        <v>Married</v>
      </c>
      <c r="H77" s="1">
        <v>45451</v>
      </c>
      <c r="I77" s="1" t="str">
        <f>TEXT(sales_tab[[#This Row],[Order Date]],"YYYY")</f>
        <v>2024</v>
      </c>
      <c r="J77" s="1" t="str">
        <f>TEXT(sales_tab[[#This Row],[Order Date]],"MMM")</f>
        <v>Jun</v>
      </c>
      <c r="K77">
        <v>1794</v>
      </c>
      <c r="L77" t="str">
        <f>VLOOKUP(sales_tab[[#This Row],[Product ID]],product_tab[],2,FALSE)</f>
        <v>Board Game</v>
      </c>
      <c r="M77" t="str">
        <f>VLOOKUP(sales_tab[[#This Row],[Product ID]],product_tab[],4,FALSE)</f>
        <v>Reese LLC</v>
      </c>
      <c r="N77" t="s">
        <v>13</v>
      </c>
      <c r="O77">
        <v>483.88199999999995</v>
      </c>
      <c r="P77">
        <v>210.95</v>
      </c>
      <c r="Q77">
        <v>4</v>
      </c>
      <c r="R77">
        <v>0.21</v>
      </c>
      <c r="S77">
        <f>sales_tab[[#This Row],[Unit Price]]*sales_tab[[#This Row],[Quantity]]</f>
        <v>843.8</v>
      </c>
      <c r="T77">
        <f>sales_tab[[#This Row],[Sales Amount]]-sales_tab[[#This Row],[Cost Price]]</f>
        <v>359.91800000000001</v>
      </c>
    </row>
    <row r="78" spans="1:20" x14ac:dyDescent="0.45">
      <c r="A78">
        <v>932737</v>
      </c>
      <c r="B78">
        <v>793348</v>
      </c>
      <c r="C78" t="str">
        <f>VLOOKUP(sales_tab[[#This Row],[Customer ID]],customer_tab[],2,FALSE)</f>
        <v>Jordan James</v>
      </c>
      <c r="D78" t="str">
        <f>VLOOKUP(sales_tab[[#This Row],[Customer ID]],customer_tab[],9,FALSE)</f>
        <v>Male</v>
      </c>
      <c r="E78" t="str">
        <f>VLOOKUP(sales_tab[[#This Row],[Customer ID]],customer_tab[],5,FALSE)</f>
        <v>Texas</v>
      </c>
      <c r="F78" t="str">
        <f>VLOOKUP(sales_tab[[#This Row],[Customer ID]],customer_tab[],6,FALSE)</f>
        <v>Central</v>
      </c>
      <c r="G78" t="str">
        <f>VLOOKUP(sales_tab[[#This Row],[Customer ID]],customer_tab[],7,FALSE)</f>
        <v>Single</v>
      </c>
      <c r="H78" s="1">
        <v>45379</v>
      </c>
      <c r="I78" s="1" t="str">
        <f>TEXT(sales_tab[[#This Row],[Order Date]],"YYYY")</f>
        <v>2024</v>
      </c>
      <c r="J78" s="1" t="str">
        <f>TEXT(sales_tab[[#This Row],[Order Date]],"MMM")</f>
        <v>Mar</v>
      </c>
      <c r="K78">
        <v>1440</v>
      </c>
      <c r="L78" t="str">
        <f>VLOOKUP(sales_tab[[#This Row],[Product ID]],product_tab[],2,FALSE)</f>
        <v>Action Figure</v>
      </c>
      <c r="M78" t="str">
        <f>VLOOKUP(sales_tab[[#This Row],[Product ID]],product_tab[],4,FALSE)</f>
        <v>Barker-Baker</v>
      </c>
      <c r="N78" t="s">
        <v>13</v>
      </c>
      <c r="O78">
        <v>893.61199999999985</v>
      </c>
      <c r="P78">
        <v>242.72</v>
      </c>
      <c r="Q78">
        <v>5</v>
      </c>
      <c r="R78">
        <v>0.13</v>
      </c>
      <c r="S78">
        <f>sales_tab[[#This Row],[Unit Price]]*sales_tab[[#This Row],[Quantity]]</f>
        <v>1213.5999999999999</v>
      </c>
      <c r="T78">
        <f>sales_tab[[#This Row],[Sales Amount]]-sales_tab[[#This Row],[Cost Price]]</f>
        <v>319.98800000000006</v>
      </c>
    </row>
    <row r="79" spans="1:20" x14ac:dyDescent="0.45">
      <c r="A79">
        <v>993277</v>
      </c>
      <c r="B79">
        <v>542320</v>
      </c>
      <c r="C79" t="str">
        <f>VLOOKUP(sales_tab[[#This Row],[Customer ID]],customer_tab[],2,FALSE)</f>
        <v>Nicolas Maxwell</v>
      </c>
      <c r="D79" t="str">
        <f>VLOOKUP(sales_tab[[#This Row],[Customer ID]],customer_tab[],9,FALSE)</f>
        <v>Female</v>
      </c>
      <c r="E79" t="str">
        <f>VLOOKUP(sales_tab[[#This Row],[Customer ID]],customer_tab[],5,FALSE)</f>
        <v>Texas</v>
      </c>
      <c r="F79" t="str">
        <f>VLOOKUP(sales_tab[[#This Row],[Customer ID]],customer_tab[],6,FALSE)</f>
        <v>Central</v>
      </c>
      <c r="G79" t="str">
        <f>VLOOKUP(sales_tab[[#This Row],[Customer ID]],customer_tab[],7,FALSE)</f>
        <v>Single</v>
      </c>
      <c r="H79" s="1">
        <v>45193</v>
      </c>
      <c r="I79" s="1" t="str">
        <f>TEXT(sales_tab[[#This Row],[Order Date]],"YYYY")</f>
        <v>2023</v>
      </c>
      <c r="J79" s="1" t="str">
        <f>TEXT(sales_tab[[#This Row],[Order Date]],"MMM")</f>
        <v>Sep</v>
      </c>
      <c r="K79">
        <v>2834</v>
      </c>
      <c r="L79" t="str">
        <f>VLOOKUP(sales_tab[[#This Row],[Product ID]],product_tab[],2,FALSE)</f>
        <v>Tablet</v>
      </c>
      <c r="M79" t="str">
        <f>VLOOKUP(sales_tab[[#This Row],[Product ID]],product_tab[],4,FALSE)</f>
        <v>Anderson-Jackson</v>
      </c>
      <c r="N79" t="s">
        <v>19</v>
      </c>
      <c r="O79">
        <v>360.06</v>
      </c>
      <c r="P79">
        <v>222.26</v>
      </c>
      <c r="Q79">
        <v>2</v>
      </c>
      <c r="R79">
        <v>0</v>
      </c>
      <c r="S79">
        <f>sales_tab[[#This Row],[Unit Price]]*sales_tab[[#This Row],[Quantity]]</f>
        <v>444.52</v>
      </c>
      <c r="T79">
        <f>sales_tab[[#This Row],[Sales Amount]]-sales_tab[[#This Row],[Cost Price]]</f>
        <v>84.45999999999998</v>
      </c>
    </row>
    <row r="80" spans="1:20" x14ac:dyDescent="0.45">
      <c r="A80">
        <v>996887</v>
      </c>
      <c r="B80">
        <v>616877</v>
      </c>
      <c r="C80" t="str">
        <f>VLOOKUP(sales_tab[[#This Row],[Customer ID]],customer_tab[],2,FALSE)</f>
        <v>Mr. John Wilson</v>
      </c>
      <c r="D80" t="str">
        <f>VLOOKUP(sales_tab[[#This Row],[Customer ID]],customer_tab[],9,FALSE)</f>
        <v>Male</v>
      </c>
      <c r="E80" t="str">
        <f>VLOOKUP(sales_tab[[#This Row],[Customer ID]],customer_tab[],5,FALSE)</f>
        <v>Texas</v>
      </c>
      <c r="F80" t="str">
        <f>VLOOKUP(sales_tab[[#This Row],[Customer ID]],customer_tab[],6,FALSE)</f>
        <v>Central</v>
      </c>
      <c r="G80" t="str">
        <f>VLOOKUP(sales_tab[[#This Row],[Customer ID]],customer_tab[],7,FALSE)</f>
        <v>Single</v>
      </c>
      <c r="H80" s="1">
        <v>45526</v>
      </c>
      <c r="I80" s="1" t="str">
        <f>TEXT(sales_tab[[#This Row],[Order Date]],"YYYY")</f>
        <v>2024</v>
      </c>
      <c r="J80" s="1" t="str">
        <f>TEXT(sales_tab[[#This Row],[Order Date]],"MMM")</f>
        <v>Aug</v>
      </c>
      <c r="K80">
        <v>4889</v>
      </c>
      <c r="L80" t="str">
        <f>VLOOKUP(sales_tab[[#This Row],[Product ID]],product_tab[],2,FALSE)</f>
        <v>T-shirt</v>
      </c>
      <c r="M80" t="str">
        <f>VLOOKUP(sales_tab[[#This Row],[Product ID]],product_tab[],4,FALSE)</f>
        <v>Davis Group</v>
      </c>
      <c r="N80" t="s">
        <v>15</v>
      </c>
      <c r="O80">
        <v>602.09399999999982</v>
      </c>
      <c r="P80">
        <v>165.76</v>
      </c>
      <c r="Q80">
        <v>5</v>
      </c>
      <c r="R80">
        <v>0.17</v>
      </c>
      <c r="S80">
        <f>sales_tab[[#This Row],[Unit Price]]*sales_tab[[#This Row],[Quantity]]</f>
        <v>828.8</v>
      </c>
      <c r="T80">
        <f>sales_tab[[#This Row],[Sales Amount]]-sales_tab[[#This Row],[Cost Price]]</f>
        <v>226.70600000000013</v>
      </c>
    </row>
    <row r="81" spans="1:20" x14ac:dyDescent="0.45">
      <c r="A81">
        <v>829861</v>
      </c>
      <c r="B81">
        <v>353405</v>
      </c>
      <c r="C81" t="str">
        <f>VLOOKUP(sales_tab[[#This Row],[Customer ID]],customer_tab[],2,FALSE)</f>
        <v>Katrina Torres</v>
      </c>
      <c r="D81" t="str">
        <f>VLOOKUP(sales_tab[[#This Row],[Customer ID]],customer_tab[],9,FALSE)</f>
        <v>Female</v>
      </c>
      <c r="E81" t="str">
        <f>VLOOKUP(sales_tab[[#This Row],[Customer ID]],customer_tab[],5,FALSE)</f>
        <v>Alabama</v>
      </c>
      <c r="F81" t="str">
        <f>VLOOKUP(sales_tab[[#This Row],[Customer ID]],customer_tab[],6,FALSE)</f>
        <v>South</v>
      </c>
      <c r="G81" t="str">
        <f>VLOOKUP(sales_tab[[#This Row],[Customer ID]],customer_tab[],7,FALSE)</f>
        <v>Divorced</v>
      </c>
      <c r="H81" s="1">
        <v>45491</v>
      </c>
      <c r="I81" s="1" t="str">
        <f>TEXT(sales_tab[[#This Row],[Order Date]],"YYYY")</f>
        <v>2024</v>
      </c>
      <c r="J81" s="1" t="str">
        <f>TEXT(sales_tab[[#This Row],[Order Date]],"MMM")</f>
        <v>Jul</v>
      </c>
      <c r="K81">
        <v>3312</v>
      </c>
      <c r="L81" t="str">
        <f>VLOOKUP(sales_tab[[#This Row],[Product ID]],product_tab[],2,FALSE)</f>
        <v>Toy Car</v>
      </c>
      <c r="M81" t="str">
        <f>VLOOKUP(sales_tab[[#This Row],[Product ID]],product_tab[],4,FALSE)</f>
        <v>West LLC</v>
      </c>
      <c r="N81" t="s">
        <v>13</v>
      </c>
      <c r="O81">
        <v>560.92179999999996</v>
      </c>
      <c r="P81">
        <v>287.38</v>
      </c>
      <c r="Q81">
        <v>3</v>
      </c>
      <c r="R81">
        <v>0.13</v>
      </c>
      <c r="S81">
        <f>sales_tab[[#This Row],[Unit Price]]*sales_tab[[#This Row],[Quantity]]</f>
        <v>862.14</v>
      </c>
      <c r="T81">
        <f>sales_tab[[#This Row],[Sales Amount]]-sales_tab[[#This Row],[Cost Price]]</f>
        <v>301.21820000000002</v>
      </c>
    </row>
    <row r="82" spans="1:20" x14ac:dyDescent="0.45">
      <c r="A82">
        <v>258361</v>
      </c>
      <c r="B82">
        <v>665853</v>
      </c>
      <c r="C82" t="str">
        <f>VLOOKUP(sales_tab[[#This Row],[Customer ID]],customer_tab[],2,FALSE)</f>
        <v>Tina Adams</v>
      </c>
      <c r="D82" t="str">
        <f>VLOOKUP(sales_tab[[#This Row],[Customer ID]],customer_tab[],9,FALSE)</f>
        <v>Male</v>
      </c>
      <c r="E82" t="str">
        <f>VLOOKUP(sales_tab[[#This Row],[Customer ID]],customer_tab[],5,FALSE)</f>
        <v>Alabama</v>
      </c>
      <c r="F82" t="str">
        <f>VLOOKUP(sales_tab[[#This Row],[Customer ID]],customer_tab[],6,FALSE)</f>
        <v>South</v>
      </c>
      <c r="G82" t="str">
        <f>VLOOKUP(sales_tab[[#This Row],[Customer ID]],customer_tab[],7,FALSE)</f>
        <v>Married</v>
      </c>
      <c r="H82" s="1">
        <v>45333</v>
      </c>
      <c r="I82" s="1" t="str">
        <f>TEXT(sales_tab[[#This Row],[Order Date]],"YYYY")</f>
        <v>2024</v>
      </c>
      <c r="J82" s="1" t="str">
        <f>TEXT(sales_tab[[#This Row],[Order Date]],"MMM")</f>
        <v>Feb</v>
      </c>
      <c r="K82">
        <v>4971</v>
      </c>
      <c r="L82" t="str">
        <f>VLOOKUP(sales_tab[[#This Row],[Product ID]],product_tab[],2,FALSE)</f>
        <v>Marker</v>
      </c>
      <c r="M82" t="str">
        <f>VLOOKUP(sales_tab[[#This Row],[Product ID]],product_tab[],4,FALSE)</f>
        <v>Perez LLC</v>
      </c>
      <c r="N82" t="s">
        <v>17</v>
      </c>
      <c r="O82">
        <v>204.74999999999997</v>
      </c>
      <c r="P82">
        <v>63.66</v>
      </c>
      <c r="Q82">
        <v>5</v>
      </c>
      <c r="R82">
        <v>0.1</v>
      </c>
      <c r="S82">
        <f>sales_tab[[#This Row],[Unit Price]]*sales_tab[[#This Row],[Quantity]]</f>
        <v>318.29999999999995</v>
      </c>
      <c r="T82">
        <f>sales_tab[[#This Row],[Sales Amount]]-sales_tab[[#This Row],[Cost Price]]</f>
        <v>113.54999999999998</v>
      </c>
    </row>
    <row r="83" spans="1:20" x14ac:dyDescent="0.45">
      <c r="A83">
        <v>924133</v>
      </c>
      <c r="B83">
        <v>283759</v>
      </c>
      <c r="C83" t="str">
        <f>VLOOKUP(sales_tab[[#This Row],[Customer ID]],customer_tab[],2,FALSE)</f>
        <v>Richard Washington</v>
      </c>
      <c r="D83" t="str">
        <f>VLOOKUP(sales_tab[[#This Row],[Customer ID]],customer_tab[],9,FALSE)</f>
        <v>Female</v>
      </c>
      <c r="E83" t="str">
        <f>VLOOKUP(sales_tab[[#This Row],[Customer ID]],customer_tab[],5,FALSE)</f>
        <v>California</v>
      </c>
      <c r="F83" t="str">
        <f>VLOOKUP(sales_tab[[#This Row],[Customer ID]],customer_tab[],6,FALSE)</f>
        <v>West</v>
      </c>
      <c r="G83" t="str">
        <f>VLOOKUP(sales_tab[[#This Row],[Customer ID]],customer_tab[],7,FALSE)</f>
        <v>Widowed</v>
      </c>
      <c r="H83" s="1">
        <v>45338</v>
      </c>
      <c r="I83" s="1" t="str">
        <f>TEXT(sales_tab[[#This Row],[Order Date]],"YYYY")</f>
        <v>2024</v>
      </c>
      <c r="J83" s="1" t="str">
        <f>TEXT(sales_tab[[#This Row],[Order Date]],"MMM")</f>
        <v>Feb</v>
      </c>
      <c r="K83">
        <v>5942</v>
      </c>
      <c r="L83" t="str">
        <f>VLOOKUP(sales_tab[[#This Row],[Product ID]],product_tab[],2,FALSE)</f>
        <v>Stapler</v>
      </c>
      <c r="M83" t="str">
        <f>VLOOKUP(sales_tab[[#This Row],[Product ID]],product_tab[],4,FALSE)</f>
        <v>Jones-Henderson</v>
      </c>
      <c r="N83" t="s">
        <v>17</v>
      </c>
      <c r="O83">
        <v>43.280799999999999</v>
      </c>
      <c r="P83">
        <v>12.83</v>
      </c>
      <c r="Q83">
        <v>4</v>
      </c>
      <c r="R83">
        <v>0.06</v>
      </c>
      <c r="S83">
        <f>sales_tab[[#This Row],[Unit Price]]*sales_tab[[#This Row],[Quantity]]</f>
        <v>51.32</v>
      </c>
      <c r="T83">
        <f>sales_tab[[#This Row],[Sales Amount]]-sales_tab[[#This Row],[Cost Price]]</f>
        <v>8.039200000000001</v>
      </c>
    </row>
    <row r="84" spans="1:20" x14ac:dyDescent="0.45">
      <c r="A84">
        <v>719516</v>
      </c>
      <c r="B84">
        <v>519251</v>
      </c>
      <c r="C84" t="str">
        <f>VLOOKUP(sales_tab[[#This Row],[Customer ID]],customer_tab[],2,FALSE)</f>
        <v>Joshua Nelson</v>
      </c>
      <c r="D84" t="str">
        <f>VLOOKUP(sales_tab[[#This Row],[Customer ID]],customer_tab[],9,FALSE)</f>
        <v>Non-Binary</v>
      </c>
      <c r="E84" t="str">
        <f>VLOOKUP(sales_tab[[#This Row],[Customer ID]],customer_tab[],5,FALSE)</f>
        <v>Tennessee</v>
      </c>
      <c r="F84" t="str">
        <f>VLOOKUP(sales_tab[[#This Row],[Customer ID]],customer_tab[],6,FALSE)</f>
        <v>South</v>
      </c>
      <c r="G84" t="str">
        <f>VLOOKUP(sales_tab[[#This Row],[Customer ID]],customer_tab[],7,FALSE)</f>
        <v>Single</v>
      </c>
      <c r="H84" s="1">
        <v>45209</v>
      </c>
      <c r="I84" s="1" t="str">
        <f>TEXT(sales_tab[[#This Row],[Order Date]],"YYYY")</f>
        <v>2023</v>
      </c>
      <c r="J84" s="1" t="str">
        <f>TEXT(sales_tab[[#This Row],[Order Date]],"MMM")</f>
        <v>Oct</v>
      </c>
      <c r="K84">
        <v>5039</v>
      </c>
      <c r="L84" t="str">
        <f>VLOOKUP(sales_tab[[#This Row],[Product ID]],product_tab[],2,FALSE)</f>
        <v>Jeans</v>
      </c>
      <c r="M84" t="str">
        <f>VLOOKUP(sales_tab[[#This Row],[Product ID]],product_tab[],4,FALSE)</f>
        <v>Sanchez, Medina and Golden</v>
      </c>
      <c r="N84" t="s">
        <v>15</v>
      </c>
      <c r="O84">
        <v>37.024600000000007</v>
      </c>
      <c r="P84">
        <v>70.03</v>
      </c>
      <c r="Q84">
        <v>1</v>
      </c>
      <c r="R84">
        <v>0.18</v>
      </c>
      <c r="S84">
        <f>sales_tab[[#This Row],[Unit Price]]*sales_tab[[#This Row],[Quantity]]</f>
        <v>70.03</v>
      </c>
      <c r="T84">
        <f>sales_tab[[#This Row],[Sales Amount]]-sales_tab[[#This Row],[Cost Price]]</f>
        <v>33.005399999999995</v>
      </c>
    </row>
    <row r="85" spans="1:20" x14ac:dyDescent="0.45">
      <c r="A85">
        <v>981869</v>
      </c>
      <c r="B85">
        <v>522906</v>
      </c>
      <c r="C85" t="str">
        <f>VLOOKUP(sales_tab[[#This Row],[Customer ID]],customer_tab[],2,FALSE)</f>
        <v>Amanda Wilson</v>
      </c>
      <c r="D85" t="str">
        <f>VLOOKUP(sales_tab[[#This Row],[Customer ID]],customer_tab[],9,FALSE)</f>
        <v>Male</v>
      </c>
      <c r="E85" t="str">
        <f>VLOOKUP(sales_tab[[#This Row],[Customer ID]],customer_tab[],5,FALSE)</f>
        <v>North Carolina</v>
      </c>
      <c r="F85" t="str">
        <f>VLOOKUP(sales_tab[[#This Row],[Customer ID]],customer_tab[],6,FALSE)</f>
        <v>South</v>
      </c>
      <c r="G85" t="str">
        <f>VLOOKUP(sales_tab[[#This Row],[Customer ID]],customer_tab[],7,FALSE)</f>
        <v>Widowed</v>
      </c>
      <c r="H85" s="1">
        <v>45373</v>
      </c>
      <c r="I85" s="1" t="str">
        <f>TEXT(sales_tab[[#This Row],[Order Date]],"YYYY")</f>
        <v>2024</v>
      </c>
      <c r="J85" s="1" t="str">
        <f>TEXT(sales_tab[[#This Row],[Order Date]],"MMM")</f>
        <v>Mar</v>
      </c>
      <c r="K85">
        <v>6681</v>
      </c>
      <c r="L85" t="str">
        <f>VLOOKUP(sales_tab[[#This Row],[Product ID]],product_tab[],2,FALSE)</f>
        <v>Desk</v>
      </c>
      <c r="M85" t="str">
        <f>VLOOKUP(sales_tab[[#This Row],[Product ID]],product_tab[],4,FALSE)</f>
        <v>Fernandez, Willis and Potter</v>
      </c>
      <c r="N85" t="s">
        <v>11</v>
      </c>
      <c r="O85">
        <v>838.72800000000007</v>
      </c>
      <c r="P85">
        <v>204.63</v>
      </c>
      <c r="Q85">
        <v>5</v>
      </c>
      <c r="R85">
        <v>0.08</v>
      </c>
      <c r="S85">
        <f>sales_tab[[#This Row],[Unit Price]]*sales_tab[[#This Row],[Quantity]]</f>
        <v>1023.15</v>
      </c>
      <c r="T85">
        <f>sales_tab[[#This Row],[Sales Amount]]-sales_tab[[#This Row],[Cost Price]]</f>
        <v>184.42199999999991</v>
      </c>
    </row>
    <row r="86" spans="1:20" x14ac:dyDescent="0.45">
      <c r="A86">
        <v>988999</v>
      </c>
      <c r="B86">
        <v>113518</v>
      </c>
      <c r="C86" t="str">
        <f>VLOOKUP(sales_tab[[#This Row],[Customer ID]],customer_tab[],2,FALSE)</f>
        <v>Jennifer Cox</v>
      </c>
      <c r="D86" t="str">
        <f>VLOOKUP(sales_tab[[#This Row],[Customer ID]],customer_tab[],9,FALSE)</f>
        <v>Female</v>
      </c>
      <c r="E86" t="str">
        <f>VLOOKUP(sales_tab[[#This Row],[Customer ID]],customer_tab[],5,FALSE)</f>
        <v>Illinois</v>
      </c>
      <c r="F86" t="str">
        <f>VLOOKUP(sales_tab[[#This Row],[Customer ID]],customer_tab[],6,FALSE)</f>
        <v>Central</v>
      </c>
      <c r="G86" t="str">
        <f>VLOOKUP(sales_tab[[#This Row],[Customer ID]],customer_tab[],7,FALSE)</f>
        <v>Single</v>
      </c>
      <c r="H86" s="1">
        <v>45320</v>
      </c>
      <c r="I86" s="1" t="str">
        <f>TEXT(sales_tab[[#This Row],[Order Date]],"YYYY")</f>
        <v>2024</v>
      </c>
      <c r="J86" s="1" t="str">
        <f>TEXT(sales_tab[[#This Row],[Order Date]],"MMM")</f>
        <v>Jan</v>
      </c>
      <c r="K86">
        <v>2117</v>
      </c>
      <c r="L86" t="str">
        <f>VLOOKUP(sales_tab[[#This Row],[Product ID]],product_tab[],2,FALSE)</f>
        <v>Sofa</v>
      </c>
      <c r="M86" t="str">
        <f>VLOOKUP(sales_tab[[#This Row],[Product ID]],product_tab[],4,FALSE)</f>
        <v>Holden Inc</v>
      </c>
      <c r="N86" t="s">
        <v>11</v>
      </c>
      <c r="O86">
        <v>32.997999999999983</v>
      </c>
      <c r="P86">
        <v>13.79</v>
      </c>
      <c r="Q86">
        <v>5</v>
      </c>
      <c r="R86">
        <v>0.16</v>
      </c>
      <c r="S86">
        <f>sales_tab[[#This Row],[Unit Price]]*sales_tab[[#This Row],[Quantity]]</f>
        <v>68.949999999999989</v>
      </c>
      <c r="T86">
        <f>sales_tab[[#This Row],[Sales Amount]]-sales_tab[[#This Row],[Cost Price]]</f>
        <v>35.952000000000005</v>
      </c>
    </row>
    <row r="87" spans="1:20" x14ac:dyDescent="0.45">
      <c r="A87">
        <v>428838</v>
      </c>
      <c r="B87">
        <v>776845</v>
      </c>
      <c r="C87" t="str">
        <f>VLOOKUP(sales_tab[[#This Row],[Customer ID]],customer_tab[],2,FALSE)</f>
        <v>Kari Armstrong</v>
      </c>
      <c r="D87" t="str">
        <f>VLOOKUP(sales_tab[[#This Row],[Customer ID]],customer_tab[],9,FALSE)</f>
        <v>Female</v>
      </c>
      <c r="E87" t="str">
        <f>VLOOKUP(sales_tab[[#This Row],[Customer ID]],customer_tab[],5,FALSE)</f>
        <v>South Carolina</v>
      </c>
      <c r="F87" t="str">
        <f>VLOOKUP(sales_tab[[#This Row],[Customer ID]],customer_tab[],6,FALSE)</f>
        <v>South</v>
      </c>
      <c r="G87" t="str">
        <f>VLOOKUP(sales_tab[[#This Row],[Customer ID]],customer_tab[],7,FALSE)</f>
        <v>Divorced</v>
      </c>
      <c r="H87" s="1">
        <v>45240</v>
      </c>
      <c r="I87" s="1" t="str">
        <f>TEXT(sales_tab[[#This Row],[Order Date]],"YYYY")</f>
        <v>2023</v>
      </c>
      <c r="J87" s="1" t="str">
        <f>TEXT(sales_tab[[#This Row],[Order Date]],"MMM")</f>
        <v>Nov</v>
      </c>
      <c r="K87">
        <v>2834</v>
      </c>
      <c r="L87" t="str">
        <f>VLOOKUP(sales_tab[[#This Row],[Product ID]],product_tab[],2,FALSE)</f>
        <v>Tablet</v>
      </c>
      <c r="M87" t="str">
        <f>VLOOKUP(sales_tab[[#This Row],[Product ID]],product_tab[],4,FALSE)</f>
        <v>Anderson-Jackson</v>
      </c>
      <c r="N87" t="s">
        <v>19</v>
      </c>
      <c r="O87">
        <v>630.39519999999993</v>
      </c>
      <c r="P87">
        <v>222.26</v>
      </c>
      <c r="Q87">
        <v>4</v>
      </c>
      <c r="R87">
        <v>0.12</v>
      </c>
      <c r="S87">
        <f>sales_tab[[#This Row],[Unit Price]]*sales_tab[[#This Row],[Quantity]]</f>
        <v>889.04</v>
      </c>
      <c r="T87">
        <f>sales_tab[[#This Row],[Sales Amount]]-sales_tab[[#This Row],[Cost Price]]</f>
        <v>258.64480000000003</v>
      </c>
    </row>
    <row r="88" spans="1:20" x14ac:dyDescent="0.45">
      <c r="A88">
        <v>964675</v>
      </c>
      <c r="B88">
        <v>624757</v>
      </c>
      <c r="C88" t="str">
        <f>VLOOKUP(sales_tab[[#This Row],[Customer ID]],customer_tab[],2,FALSE)</f>
        <v>Dawn Blanchard</v>
      </c>
      <c r="D88" t="str">
        <f>VLOOKUP(sales_tab[[#This Row],[Customer ID]],customer_tab[],9,FALSE)</f>
        <v>Non-Binary</v>
      </c>
      <c r="E88" t="str">
        <f>VLOOKUP(sales_tab[[#This Row],[Customer ID]],customer_tab[],5,FALSE)</f>
        <v>Minnesota</v>
      </c>
      <c r="F88" t="str">
        <f>VLOOKUP(sales_tab[[#This Row],[Customer ID]],customer_tab[],6,FALSE)</f>
        <v>Central</v>
      </c>
      <c r="G88" t="str">
        <f>VLOOKUP(sales_tab[[#This Row],[Customer ID]],customer_tab[],7,FALSE)</f>
        <v>Widowed</v>
      </c>
      <c r="H88" s="1">
        <v>45455</v>
      </c>
      <c r="I88" s="1" t="str">
        <f>TEXT(sales_tab[[#This Row],[Order Date]],"YYYY")</f>
        <v>2024</v>
      </c>
      <c r="J88" s="1" t="str">
        <f>TEXT(sales_tab[[#This Row],[Order Date]],"MMM")</f>
        <v>Jun</v>
      </c>
      <c r="K88">
        <v>9961</v>
      </c>
      <c r="L88" t="str">
        <f>VLOOKUP(sales_tab[[#This Row],[Product ID]],product_tab[],2,FALSE)</f>
        <v>Cap</v>
      </c>
      <c r="M88" t="str">
        <f>VLOOKUP(sales_tab[[#This Row],[Product ID]],product_tab[],4,FALSE)</f>
        <v>Rogers and Sons</v>
      </c>
      <c r="N88" t="s">
        <v>15</v>
      </c>
      <c r="O88">
        <v>8.3903999999999996</v>
      </c>
      <c r="P88">
        <v>6.92</v>
      </c>
      <c r="Q88">
        <v>2</v>
      </c>
      <c r="R88">
        <v>0.19</v>
      </c>
      <c r="S88">
        <f>sales_tab[[#This Row],[Unit Price]]*sales_tab[[#This Row],[Quantity]]</f>
        <v>13.84</v>
      </c>
      <c r="T88">
        <f>sales_tab[[#This Row],[Sales Amount]]-sales_tab[[#This Row],[Cost Price]]</f>
        <v>5.4496000000000002</v>
      </c>
    </row>
    <row r="89" spans="1:20" x14ac:dyDescent="0.45">
      <c r="A89">
        <v>865052</v>
      </c>
      <c r="B89">
        <v>128612</v>
      </c>
      <c r="C89" t="str">
        <f>VLOOKUP(sales_tab[[#This Row],[Customer ID]],customer_tab[],2,FALSE)</f>
        <v>Christopher Rios</v>
      </c>
      <c r="D89" t="str">
        <f>VLOOKUP(sales_tab[[#This Row],[Customer ID]],customer_tab[],9,FALSE)</f>
        <v>Non-Binary</v>
      </c>
      <c r="E89" t="str">
        <f>VLOOKUP(sales_tab[[#This Row],[Customer ID]],customer_tab[],5,FALSE)</f>
        <v>Minnesota</v>
      </c>
      <c r="F89" t="str">
        <f>VLOOKUP(sales_tab[[#This Row],[Customer ID]],customer_tab[],6,FALSE)</f>
        <v>Central</v>
      </c>
      <c r="G89" t="str">
        <f>VLOOKUP(sales_tab[[#This Row],[Customer ID]],customer_tab[],7,FALSE)</f>
        <v>Single</v>
      </c>
      <c r="H89" s="1">
        <v>45352</v>
      </c>
      <c r="I89" s="1" t="str">
        <f>TEXT(sales_tab[[#This Row],[Order Date]],"YYYY")</f>
        <v>2024</v>
      </c>
      <c r="J89" s="1" t="str">
        <f>TEXT(sales_tab[[#This Row],[Order Date]],"MMM")</f>
        <v>Mar</v>
      </c>
      <c r="K89">
        <v>9240</v>
      </c>
      <c r="L89" t="str">
        <f>VLOOKUP(sales_tab[[#This Row],[Product ID]],product_tab[],2,FALSE)</f>
        <v>Doll</v>
      </c>
      <c r="M89" t="str">
        <f>VLOOKUP(sales_tab[[#This Row],[Product ID]],product_tab[],4,FALSE)</f>
        <v>Clark, Scott and Miller</v>
      </c>
      <c r="N89" t="s">
        <v>13</v>
      </c>
      <c r="O89">
        <v>139.53800000000004</v>
      </c>
      <c r="P89">
        <v>105.37</v>
      </c>
      <c r="Q89">
        <v>3</v>
      </c>
      <c r="R89">
        <v>0.2</v>
      </c>
      <c r="S89">
        <f>sales_tab[[#This Row],[Unit Price]]*sales_tab[[#This Row],[Quantity]]</f>
        <v>316.11</v>
      </c>
      <c r="T89">
        <f>sales_tab[[#This Row],[Sales Amount]]-sales_tab[[#This Row],[Cost Price]]</f>
        <v>176.57199999999997</v>
      </c>
    </row>
    <row r="90" spans="1:20" x14ac:dyDescent="0.45">
      <c r="A90">
        <v>996909</v>
      </c>
      <c r="B90">
        <v>627506</v>
      </c>
      <c r="C90" t="str">
        <f>VLOOKUP(sales_tab[[#This Row],[Customer ID]],customer_tab[],2,FALSE)</f>
        <v>Angela Woods</v>
      </c>
      <c r="D90" t="str">
        <f>VLOOKUP(sales_tab[[#This Row],[Customer ID]],customer_tab[],9,FALSE)</f>
        <v>Female</v>
      </c>
      <c r="E90" t="str">
        <f>VLOOKUP(sales_tab[[#This Row],[Customer ID]],customer_tab[],5,FALSE)</f>
        <v>Texas</v>
      </c>
      <c r="F90" t="str">
        <f>VLOOKUP(sales_tab[[#This Row],[Customer ID]],customer_tab[],6,FALSE)</f>
        <v>Central</v>
      </c>
      <c r="G90" t="str">
        <f>VLOOKUP(sales_tab[[#This Row],[Customer ID]],customer_tab[],7,FALSE)</f>
        <v>Single</v>
      </c>
      <c r="H90" s="1">
        <v>45208</v>
      </c>
      <c r="I90" s="1" t="str">
        <f>TEXT(sales_tab[[#This Row],[Order Date]],"YYYY")</f>
        <v>2023</v>
      </c>
      <c r="J90" s="1" t="str">
        <f>TEXT(sales_tab[[#This Row],[Order Date]],"MMM")</f>
        <v>Oct</v>
      </c>
      <c r="K90">
        <v>1794</v>
      </c>
      <c r="L90" t="str">
        <f>VLOOKUP(sales_tab[[#This Row],[Product ID]],product_tab[],2,FALSE)</f>
        <v>Board Game</v>
      </c>
      <c r="M90" t="str">
        <f>VLOOKUP(sales_tab[[#This Row],[Product ID]],product_tab[],4,FALSE)</f>
        <v>Reese LLC</v>
      </c>
      <c r="N90" t="s">
        <v>13</v>
      </c>
      <c r="O90">
        <v>219.45949999999993</v>
      </c>
      <c r="P90">
        <v>210.95</v>
      </c>
      <c r="Q90">
        <v>3</v>
      </c>
      <c r="R90">
        <v>0.13</v>
      </c>
      <c r="S90">
        <f>sales_tab[[#This Row],[Unit Price]]*sales_tab[[#This Row],[Quantity]]</f>
        <v>632.84999999999991</v>
      </c>
      <c r="T90">
        <f>sales_tab[[#This Row],[Sales Amount]]-sales_tab[[#This Row],[Cost Price]]</f>
        <v>413.39049999999997</v>
      </c>
    </row>
    <row r="91" spans="1:20" x14ac:dyDescent="0.45">
      <c r="A91">
        <v>936007</v>
      </c>
      <c r="B91">
        <v>695838</v>
      </c>
      <c r="C91" t="str">
        <f>VLOOKUP(sales_tab[[#This Row],[Customer ID]],customer_tab[],2,FALSE)</f>
        <v>Taylor Glenn</v>
      </c>
      <c r="D91" t="str">
        <f>VLOOKUP(sales_tab[[#This Row],[Customer ID]],customer_tab[],9,FALSE)</f>
        <v>Male</v>
      </c>
      <c r="E91" t="str">
        <f>VLOOKUP(sales_tab[[#This Row],[Customer ID]],customer_tab[],5,FALSE)</f>
        <v>California</v>
      </c>
      <c r="F91" t="str">
        <f>VLOOKUP(sales_tab[[#This Row],[Customer ID]],customer_tab[],6,FALSE)</f>
        <v>West</v>
      </c>
      <c r="G91" t="str">
        <f>VLOOKUP(sales_tab[[#This Row],[Customer ID]],customer_tab[],7,FALSE)</f>
        <v>Divorced</v>
      </c>
      <c r="H91" s="1">
        <v>45477</v>
      </c>
      <c r="I91" s="1" t="str">
        <f>TEXT(sales_tab[[#This Row],[Order Date]],"YYYY")</f>
        <v>2024</v>
      </c>
      <c r="J91" s="1" t="str">
        <f>TEXT(sales_tab[[#This Row],[Order Date]],"MMM")</f>
        <v>Jul</v>
      </c>
      <c r="K91">
        <v>4541</v>
      </c>
      <c r="L91" t="str">
        <f>VLOOKUP(sales_tab[[#This Row],[Product ID]],product_tab[],2,FALSE)</f>
        <v>Pen</v>
      </c>
      <c r="M91" t="str">
        <f>VLOOKUP(sales_tab[[#This Row],[Product ID]],product_tab[],4,FALSE)</f>
        <v>Mccall Inc</v>
      </c>
      <c r="N91" t="s">
        <v>17</v>
      </c>
      <c r="O91">
        <v>234.83499999999998</v>
      </c>
      <c r="P91">
        <v>69.5</v>
      </c>
      <c r="Q91">
        <v>5</v>
      </c>
      <c r="R91">
        <v>0.01</v>
      </c>
      <c r="S91">
        <f>sales_tab[[#This Row],[Unit Price]]*sales_tab[[#This Row],[Quantity]]</f>
        <v>347.5</v>
      </c>
      <c r="T91">
        <f>sales_tab[[#This Row],[Sales Amount]]-sales_tab[[#This Row],[Cost Price]]</f>
        <v>112.66500000000002</v>
      </c>
    </row>
    <row r="92" spans="1:20" x14ac:dyDescent="0.45">
      <c r="A92">
        <v>250896</v>
      </c>
      <c r="B92">
        <v>598790</v>
      </c>
      <c r="C92" t="str">
        <f>VLOOKUP(sales_tab[[#This Row],[Customer ID]],customer_tab[],2,FALSE)</f>
        <v>Michael Price</v>
      </c>
      <c r="D92" t="str">
        <f>VLOOKUP(sales_tab[[#This Row],[Customer ID]],customer_tab[],9,FALSE)</f>
        <v>Male</v>
      </c>
      <c r="E92" t="str">
        <f>VLOOKUP(sales_tab[[#This Row],[Customer ID]],customer_tab[],5,FALSE)</f>
        <v>California</v>
      </c>
      <c r="F92" t="str">
        <f>VLOOKUP(sales_tab[[#This Row],[Customer ID]],customer_tab[],6,FALSE)</f>
        <v>West</v>
      </c>
      <c r="G92" t="str">
        <f>VLOOKUP(sales_tab[[#This Row],[Customer ID]],customer_tab[],7,FALSE)</f>
        <v>Married</v>
      </c>
      <c r="H92" s="1">
        <v>45467</v>
      </c>
      <c r="I92" s="1" t="str">
        <f>TEXT(sales_tab[[#This Row],[Order Date]],"YYYY")</f>
        <v>2024</v>
      </c>
      <c r="J92" s="1" t="str">
        <f>TEXT(sales_tab[[#This Row],[Order Date]],"MMM")</f>
        <v>Jun</v>
      </c>
      <c r="K92">
        <v>2117</v>
      </c>
      <c r="L92" t="str">
        <f>VLOOKUP(sales_tab[[#This Row],[Product ID]],product_tab[],2,FALSE)</f>
        <v>Sofa</v>
      </c>
      <c r="M92" t="str">
        <f>VLOOKUP(sales_tab[[#This Row],[Product ID]],product_tab[],4,FALSE)</f>
        <v>Holden Inc</v>
      </c>
      <c r="N92" t="s">
        <v>11</v>
      </c>
      <c r="O92">
        <v>17.505999999999997</v>
      </c>
      <c r="P92">
        <v>13.79</v>
      </c>
      <c r="Q92">
        <v>3</v>
      </c>
      <c r="R92">
        <v>0.2</v>
      </c>
      <c r="S92">
        <f>sales_tab[[#This Row],[Unit Price]]*sales_tab[[#This Row],[Quantity]]</f>
        <v>41.37</v>
      </c>
      <c r="T92">
        <f>sales_tab[[#This Row],[Sales Amount]]-sales_tab[[#This Row],[Cost Price]]</f>
        <v>23.864000000000001</v>
      </c>
    </row>
    <row r="93" spans="1:20" x14ac:dyDescent="0.45">
      <c r="A93">
        <v>542686</v>
      </c>
      <c r="B93">
        <v>495274</v>
      </c>
      <c r="C93" t="str">
        <f>VLOOKUP(sales_tab[[#This Row],[Customer ID]],customer_tab[],2,FALSE)</f>
        <v>Jeanette Lewis</v>
      </c>
      <c r="D93" t="str">
        <f>VLOOKUP(sales_tab[[#This Row],[Customer ID]],customer_tab[],9,FALSE)</f>
        <v>Female</v>
      </c>
      <c r="E93" t="str">
        <f>VLOOKUP(sales_tab[[#This Row],[Customer ID]],customer_tab[],5,FALSE)</f>
        <v>California</v>
      </c>
      <c r="F93" t="str">
        <f>VLOOKUP(sales_tab[[#This Row],[Customer ID]],customer_tab[],6,FALSE)</f>
        <v>West</v>
      </c>
      <c r="G93" t="str">
        <f>VLOOKUP(sales_tab[[#This Row],[Customer ID]],customer_tab[],7,FALSE)</f>
        <v>Widowed</v>
      </c>
      <c r="H93" s="1">
        <v>45388</v>
      </c>
      <c r="I93" s="1" t="str">
        <f>TEXT(sales_tab[[#This Row],[Order Date]],"YYYY")</f>
        <v>2024</v>
      </c>
      <c r="J93" s="1" t="str">
        <f>TEXT(sales_tab[[#This Row],[Order Date]],"MMM")</f>
        <v>Apr</v>
      </c>
      <c r="K93">
        <v>6233</v>
      </c>
      <c r="L93" t="str">
        <f>VLOOKUP(sales_tab[[#This Row],[Product ID]],product_tab[],2,FALSE)</f>
        <v>Smartphone</v>
      </c>
      <c r="M93" t="str">
        <f>VLOOKUP(sales_tab[[#This Row],[Product ID]],product_tab[],4,FALSE)</f>
        <v>Hensley-Pratt</v>
      </c>
      <c r="N93" t="s">
        <v>19</v>
      </c>
      <c r="O93">
        <v>21.642000000000003</v>
      </c>
      <c r="P93">
        <v>12.38</v>
      </c>
      <c r="Q93">
        <v>3</v>
      </c>
      <c r="R93">
        <v>0.2</v>
      </c>
      <c r="S93">
        <f>sales_tab[[#This Row],[Unit Price]]*sales_tab[[#This Row],[Quantity]]</f>
        <v>37.14</v>
      </c>
      <c r="T93">
        <f>sales_tab[[#This Row],[Sales Amount]]-sales_tab[[#This Row],[Cost Price]]</f>
        <v>15.497999999999998</v>
      </c>
    </row>
    <row r="94" spans="1:20" x14ac:dyDescent="0.45">
      <c r="A94">
        <v>899590</v>
      </c>
      <c r="B94">
        <v>816879</v>
      </c>
      <c r="C94" t="str">
        <f>VLOOKUP(sales_tab[[#This Row],[Customer ID]],customer_tab[],2,FALSE)</f>
        <v>Ashley Hoffman</v>
      </c>
      <c r="D94" t="str">
        <f>VLOOKUP(sales_tab[[#This Row],[Customer ID]],customer_tab[],9,FALSE)</f>
        <v>Female</v>
      </c>
      <c r="E94" t="str">
        <f>VLOOKUP(sales_tab[[#This Row],[Customer ID]],customer_tab[],5,FALSE)</f>
        <v>Minnesota</v>
      </c>
      <c r="F94" t="str">
        <f>VLOOKUP(sales_tab[[#This Row],[Customer ID]],customer_tab[],6,FALSE)</f>
        <v>Central</v>
      </c>
      <c r="G94" t="str">
        <f>VLOOKUP(sales_tab[[#This Row],[Customer ID]],customer_tab[],7,FALSE)</f>
        <v>Married</v>
      </c>
      <c r="H94" s="1">
        <v>45528</v>
      </c>
      <c r="I94" s="1" t="str">
        <f>TEXT(sales_tab[[#This Row],[Order Date]],"YYYY")</f>
        <v>2024</v>
      </c>
      <c r="J94" s="1" t="str">
        <f>TEXT(sales_tab[[#This Row],[Order Date]],"MMM")</f>
        <v>Aug</v>
      </c>
      <c r="K94">
        <v>2117</v>
      </c>
      <c r="L94" t="str">
        <f>VLOOKUP(sales_tab[[#This Row],[Product ID]],product_tab[],2,FALSE)</f>
        <v>Sofa</v>
      </c>
      <c r="M94" t="str">
        <f>VLOOKUP(sales_tab[[#This Row],[Product ID]],product_tab[],4,FALSE)</f>
        <v>Holden Inc</v>
      </c>
      <c r="N94" t="s">
        <v>11</v>
      </c>
      <c r="O94">
        <v>29.704799999999999</v>
      </c>
      <c r="P94">
        <v>13.79</v>
      </c>
      <c r="Q94">
        <v>4</v>
      </c>
      <c r="R94">
        <v>0.22</v>
      </c>
      <c r="S94">
        <f>sales_tab[[#This Row],[Unit Price]]*sales_tab[[#This Row],[Quantity]]</f>
        <v>55.16</v>
      </c>
      <c r="T94">
        <f>sales_tab[[#This Row],[Sales Amount]]-sales_tab[[#This Row],[Cost Price]]</f>
        <v>25.455199999999998</v>
      </c>
    </row>
    <row r="95" spans="1:20" x14ac:dyDescent="0.45">
      <c r="A95">
        <v>637197</v>
      </c>
      <c r="B95">
        <v>409533</v>
      </c>
      <c r="C95" t="str">
        <f>VLOOKUP(sales_tab[[#This Row],[Customer ID]],customer_tab[],2,FALSE)</f>
        <v>Amanda Mercado</v>
      </c>
      <c r="D95" t="str">
        <f>VLOOKUP(sales_tab[[#This Row],[Customer ID]],customer_tab[],9,FALSE)</f>
        <v>Male</v>
      </c>
      <c r="E95" t="str">
        <f>VLOOKUP(sales_tab[[#This Row],[Customer ID]],customer_tab[],5,FALSE)</f>
        <v>Minnesota</v>
      </c>
      <c r="F95" t="str">
        <f>VLOOKUP(sales_tab[[#This Row],[Customer ID]],customer_tab[],6,FALSE)</f>
        <v>Central</v>
      </c>
      <c r="G95" t="str">
        <f>VLOOKUP(sales_tab[[#This Row],[Customer ID]],customer_tab[],7,FALSE)</f>
        <v>Married</v>
      </c>
      <c r="H95" s="1">
        <v>45425</v>
      </c>
      <c r="I95" s="1" t="str">
        <f>TEXT(sales_tab[[#This Row],[Order Date]],"YYYY")</f>
        <v>2024</v>
      </c>
      <c r="J95" s="1" t="str">
        <f>TEXT(sales_tab[[#This Row],[Order Date]],"MMM")</f>
        <v>May</v>
      </c>
      <c r="K95">
        <v>9251</v>
      </c>
      <c r="L95" t="str">
        <f>VLOOKUP(sales_tab[[#This Row],[Product ID]],product_tab[],2,FALSE)</f>
        <v>Headphones</v>
      </c>
      <c r="M95" t="str">
        <f>VLOOKUP(sales_tab[[#This Row],[Product ID]],product_tab[],4,FALSE)</f>
        <v>Yates Group</v>
      </c>
      <c r="N95" t="s">
        <v>19</v>
      </c>
      <c r="O95">
        <v>79.068799999999996</v>
      </c>
      <c r="P95">
        <v>86.13</v>
      </c>
      <c r="Q95">
        <v>2</v>
      </c>
      <c r="R95">
        <v>0.12</v>
      </c>
      <c r="S95">
        <f>sales_tab[[#This Row],[Unit Price]]*sales_tab[[#This Row],[Quantity]]</f>
        <v>172.26</v>
      </c>
      <c r="T95">
        <f>sales_tab[[#This Row],[Sales Amount]]-sales_tab[[#This Row],[Cost Price]]</f>
        <v>93.191199999999995</v>
      </c>
    </row>
    <row r="96" spans="1:20" x14ac:dyDescent="0.45">
      <c r="A96">
        <v>462027</v>
      </c>
      <c r="B96">
        <v>520664</v>
      </c>
      <c r="C96" t="str">
        <f>VLOOKUP(sales_tab[[#This Row],[Customer ID]],customer_tab[],2,FALSE)</f>
        <v>Donna Obrien</v>
      </c>
      <c r="D96" t="str">
        <f>VLOOKUP(sales_tab[[#This Row],[Customer ID]],customer_tab[],9,FALSE)</f>
        <v>Non-Binary</v>
      </c>
      <c r="E96" t="str">
        <f>VLOOKUP(sales_tab[[#This Row],[Customer ID]],customer_tab[],5,FALSE)</f>
        <v>Minnesota</v>
      </c>
      <c r="F96" t="str">
        <f>VLOOKUP(sales_tab[[#This Row],[Customer ID]],customer_tab[],6,FALSE)</f>
        <v>Central</v>
      </c>
      <c r="G96" t="str">
        <f>VLOOKUP(sales_tab[[#This Row],[Customer ID]],customer_tab[],7,FALSE)</f>
        <v>Widowed</v>
      </c>
      <c r="H96" s="1">
        <v>45187</v>
      </c>
      <c r="I96" s="1" t="str">
        <f>TEXT(sales_tab[[#This Row],[Order Date]],"YYYY")</f>
        <v>2023</v>
      </c>
      <c r="J96" s="1" t="str">
        <f>TEXT(sales_tab[[#This Row],[Order Date]],"MMM")</f>
        <v>Sep</v>
      </c>
      <c r="K96">
        <v>6681</v>
      </c>
      <c r="L96" t="str">
        <f>VLOOKUP(sales_tab[[#This Row],[Product ID]],product_tab[],2,FALSE)</f>
        <v>Desk</v>
      </c>
      <c r="M96" t="str">
        <f>VLOOKUP(sales_tab[[#This Row],[Product ID]],product_tab[],4,FALSE)</f>
        <v>Fernandez, Willis and Potter</v>
      </c>
      <c r="N96" t="s">
        <v>11</v>
      </c>
      <c r="O96">
        <v>785.43700000000001</v>
      </c>
      <c r="P96">
        <v>204.63</v>
      </c>
      <c r="Q96">
        <v>5</v>
      </c>
      <c r="R96">
        <v>0.02</v>
      </c>
      <c r="S96">
        <f>sales_tab[[#This Row],[Unit Price]]*sales_tab[[#This Row],[Quantity]]</f>
        <v>1023.15</v>
      </c>
      <c r="T96">
        <f>sales_tab[[#This Row],[Sales Amount]]-sales_tab[[#This Row],[Cost Price]]</f>
        <v>237.71299999999997</v>
      </c>
    </row>
    <row r="97" spans="1:20" x14ac:dyDescent="0.45">
      <c r="A97">
        <v>511673</v>
      </c>
      <c r="B97">
        <v>576738</v>
      </c>
      <c r="C97" t="str">
        <f>VLOOKUP(sales_tab[[#This Row],[Customer ID]],customer_tab[],2,FALSE)</f>
        <v>Chad Caldwell</v>
      </c>
      <c r="D97" t="str">
        <f>VLOOKUP(sales_tab[[#This Row],[Customer ID]],customer_tab[],9,FALSE)</f>
        <v>Non-Binary</v>
      </c>
      <c r="E97" t="str">
        <f>VLOOKUP(sales_tab[[#This Row],[Customer ID]],customer_tab[],5,FALSE)</f>
        <v>Oregon</v>
      </c>
      <c r="F97" t="str">
        <f>VLOOKUP(sales_tab[[#This Row],[Customer ID]],customer_tab[],6,FALSE)</f>
        <v>West</v>
      </c>
      <c r="G97" t="str">
        <f>VLOOKUP(sales_tab[[#This Row],[Customer ID]],customer_tab[],7,FALSE)</f>
        <v>Single</v>
      </c>
      <c r="H97" s="1">
        <v>45470</v>
      </c>
      <c r="I97" s="1" t="str">
        <f>TEXT(sales_tab[[#This Row],[Order Date]],"YYYY")</f>
        <v>2024</v>
      </c>
      <c r="J97" s="1" t="str">
        <f>TEXT(sales_tab[[#This Row],[Order Date]],"MMM")</f>
        <v>Jun</v>
      </c>
      <c r="K97">
        <v>3312</v>
      </c>
      <c r="L97" t="str">
        <f>VLOOKUP(sales_tab[[#This Row],[Product ID]],product_tab[],2,FALSE)</f>
        <v>Toy Car</v>
      </c>
      <c r="M97" t="str">
        <f>VLOOKUP(sales_tab[[#This Row],[Product ID]],product_tab[],4,FALSE)</f>
        <v>West LLC</v>
      </c>
      <c r="N97" t="s">
        <v>13</v>
      </c>
      <c r="O97">
        <v>573.60080000000005</v>
      </c>
      <c r="P97">
        <v>287.38</v>
      </c>
      <c r="Q97">
        <v>4</v>
      </c>
      <c r="R97">
        <v>0.21</v>
      </c>
      <c r="S97">
        <f>sales_tab[[#This Row],[Unit Price]]*sales_tab[[#This Row],[Quantity]]</f>
        <v>1149.52</v>
      </c>
      <c r="T97">
        <f>sales_tab[[#This Row],[Sales Amount]]-sales_tab[[#This Row],[Cost Price]]</f>
        <v>575.91919999999993</v>
      </c>
    </row>
    <row r="98" spans="1:20" x14ac:dyDescent="0.45">
      <c r="A98">
        <v>950213</v>
      </c>
      <c r="B98">
        <v>320929</v>
      </c>
      <c r="C98" t="str">
        <f>VLOOKUP(sales_tab[[#This Row],[Customer ID]],customer_tab[],2,FALSE)</f>
        <v>Brooke Hunt</v>
      </c>
      <c r="D98" t="str">
        <f>VLOOKUP(sales_tab[[#This Row],[Customer ID]],customer_tab[],9,FALSE)</f>
        <v>Male</v>
      </c>
      <c r="E98" t="str">
        <f>VLOOKUP(sales_tab[[#This Row],[Customer ID]],customer_tab[],5,FALSE)</f>
        <v>New York</v>
      </c>
      <c r="F98" t="str">
        <f>VLOOKUP(sales_tab[[#This Row],[Customer ID]],customer_tab[],6,FALSE)</f>
        <v>East</v>
      </c>
      <c r="G98" t="str">
        <f>VLOOKUP(sales_tab[[#This Row],[Customer ID]],customer_tab[],7,FALSE)</f>
        <v>Single</v>
      </c>
      <c r="H98" s="1">
        <v>45218</v>
      </c>
      <c r="I98" s="1" t="str">
        <f>TEXT(sales_tab[[#This Row],[Order Date]],"YYYY")</f>
        <v>2023</v>
      </c>
      <c r="J98" s="1" t="str">
        <f>TEXT(sales_tab[[#This Row],[Order Date]],"MMM")</f>
        <v>Oct</v>
      </c>
      <c r="K98">
        <v>2914</v>
      </c>
      <c r="L98" t="str">
        <f>VLOOKUP(sales_tab[[#This Row],[Product ID]],product_tab[],2,FALSE)</f>
        <v>Bookshelf</v>
      </c>
      <c r="M98" t="str">
        <f>VLOOKUP(sales_tab[[#This Row],[Product ID]],product_tab[],4,FALSE)</f>
        <v>Davis-Ramirez</v>
      </c>
      <c r="N98" t="s">
        <v>11</v>
      </c>
      <c r="O98">
        <v>70.22399999999999</v>
      </c>
      <c r="P98">
        <v>30.65</v>
      </c>
      <c r="Q98">
        <v>3</v>
      </c>
      <c r="R98">
        <v>0.08</v>
      </c>
      <c r="S98">
        <f>sales_tab[[#This Row],[Unit Price]]*sales_tab[[#This Row],[Quantity]]</f>
        <v>91.949999999999989</v>
      </c>
      <c r="T98">
        <f>sales_tab[[#This Row],[Sales Amount]]-sales_tab[[#This Row],[Cost Price]]</f>
        <v>21.725999999999999</v>
      </c>
    </row>
    <row r="99" spans="1:20" x14ac:dyDescent="0.45">
      <c r="A99">
        <v>375134</v>
      </c>
      <c r="B99">
        <v>239455</v>
      </c>
      <c r="C99" t="str">
        <f>VLOOKUP(sales_tab[[#This Row],[Customer ID]],customer_tab[],2,FALSE)</f>
        <v>Gregory Foster</v>
      </c>
      <c r="D99" t="str">
        <f>VLOOKUP(sales_tab[[#This Row],[Customer ID]],customer_tab[],9,FALSE)</f>
        <v>Female</v>
      </c>
      <c r="E99" t="str">
        <f>VLOOKUP(sales_tab[[#This Row],[Customer ID]],customer_tab[],5,FALSE)</f>
        <v>California</v>
      </c>
      <c r="F99" t="str">
        <f>VLOOKUP(sales_tab[[#This Row],[Customer ID]],customer_tab[],6,FALSE)</f>
        <v>West</v>
      </c>
      <c r="G99" t="str">
        <f>VLOOKUP(sales_tab[[#This Row],[Customer ID]],customer_tab[],7,FALSE)</f>
        <v>Married</v>
      </c>
      <c r="H99" s="1">
        <v>45321</v>
      </c>
      <c r="I99" s="1" t="str">
        <f>TEXT(sales_tab[[#This Row],[Order Date]],"YYYY")</f>
        <v>2024</v>
      </c>
      <c r="J99" s="1" t="str">
        <f>TEXT(sales_tab[[#This Row],[Order Date]],"MMM")</f>
        <v>Jan</v>
      </c>
      <c r="K99">
        <v>2834</v>
      </c>
      <c r="L99" t="str">
        <f>VLOOKUP(sales_tab[[#This Row],[Product ID]],product_tab[],2,FALSE)</f>
        <v>Tablet</v>
      </c>
      <c r="M99" t="str">
        <f>VLOOKUP(sales_tab[[#This Row],[Product ID]],product_tab[],4,FALSE)</f>
        <v>Anderson-Jackson</v>
      </c>
      <c r="N99" t="s">
        <v>19</v>
      </c>
      <c r="O99">
        <v>482.42559999999997</v>
      </c>
      <c r="P99">
        <v>222.26</v>
      </c>
      <c r="Q99">
        <v>4</v>
      </c>
      <c r="R99">
        <v>0.11</v>
      </c>
      <c r="S99">
        <f>sales_tab[[#This Row],[Unit Price]]*sales_tab[[#This Row],[Quantity]]</f>
        <v>889.04</v>
      </c>
      <c r="T99">
        <f>sales_tab[[#This Row],[Sales Amount]]-sales_tab[[#This Row],[Cost Price]]</f>
        <v>406.61439999999999</v>
      </c>
    </row>
    <row r="100" spans="1:20" x14ac:dyDescent="0.45">
      <c r="A100">
        <v>602615</v>
      </c>
      <c r="B100">
        <v>483254</v>
      </c>
      <c r="C100" t="str">
        <f>VLOOKUP(sales_tab[[#This Row],[Customer ID]],customer_tab[],2,FALSE)</f>
        <v>Tyler Taylor</v>
      </c>
      <c r="D100" t="str">
        <f>VLOOKUP(sales_tab[[#This Row],[Customer ID]],customer_tab[],9,FALSE)</f>
        <v>Male</v>
      </c>
      <c r="E100" t="str">
        <f>VLOOKUP(sales_tab[[#This Row],[Customer ID]],customer_tab[],5,FALSE)</f>
        <v>Minnesota</v>
      </c>
      <c r="F100" t="str">
        <f>VLOOKUP(sales_tab[[#This Row],[Customer ID]],customer_tab[],6,FALSE)</f>
        <v>Central</v>
      </c>
      <c r="G100" t="str">
        <f>VLOOKUP(sales_tab[[#This Row],[Customer ID]],customer_tab[],7,FALSE)</f>
        <v>Widowed</v>
      </c>
      <c r="H100" s="1">
        <v>45269</v>
      </c>
      <c r="I100" s="1" t="str">
        <f>TEXT(sales_tab[[#This Row],[Order Date]],"YYYY")</f>
        <v>2023</v>
      </c>
      <c r="J100" s="1" t="str">
        <f>TEXT(sales_tab[[#This Row],[Order Date]],"MMM")</f>
        <v>Dec</v>
      </c>
      <c r="K100">
        <v>7085</v>
      </c>
      <c r="L100" t="str">
        <f>VLOOKUP(sales_tab[[#This Row],[Product ID]],product_tab[],2,FALSE)</f>
        <v>Jacket</v>
      </c>
      <c r="M100" t="str">
        <f>VLOOKUP(sales_tab[[#This Row],[Product ID]],product_tab[],4,FALSE)</f>
        <v>Myers-Barber</v>
      </c>
      <c r="N100" t="s">
        <v>15</v>
      </c>
      <c r="O100">
        <v>221.01180000000002</v>
      </c>
      <c r="P100">
        <v>178.83</v>
      </c>
      <c r="Q100">
        <v>3</v>
      </c>
      <c r="R100">
        <v>0.18</v>
      </c>
      <c r="S100">
        <f>sales_tab[[#This Row],[Unit Price]]*sales_tab[[#This Row],[Quantity]]</f>
        <v>536.49</v>
      </c>
      <c r="T100">
        <f>sales_tab[[#This Row],[Sales Amount]]-sales_tab[[#This Row],[Cost Price]]</f>
        <v>315.47820000000002</v>
      </c>
    </row>
    <row r="101" spans="1:20" x14ac:dyDescent="0.45">
      <c r="A101">
        <v>794594</v>
      </c>
      <c r="B101">
        <v>618203</v>
      </c>
      <c r="C101" t="str">
        <f>VLOOKUP(sales_tab[[#This Row],[Customer ID]],customer_tab[],2,FALSE)</f>
        <v>Meghan Holmes</v>
      </c>
      <c r="D101" t="str">
        <f>VLOOKUP(sales_tab[[#This Row],[Customer ID]],customer_tab[],9,FALSE)</f>
        <v>Female</v>
      </c>
      <c r="E101" t="str">
        <f>VLOOKUP(sales_tab[[#This Row],[Customer ID]],customer_tab[],5,FALSE)</f>
        <v>Florida</v>
      </c>
      <c r="F101" t="str">
        <f>VLOOKUP(sales_tab[[#This Row],[Customer ID]],customer_tab[],6,FALSE)</f>
        <v>South</v>
      </c>
      <c r="G101" t="str">
        <f>VLOOKUP(sales_tab[[#This Row],[Customer ID]],customer_tab[],7,FALSE)</f>
        <v>Single</v>
      </c>
      <c r="H101" s="1">
        <v>45474</v>
      </c>
      <c r="I101" s="1" t="str">
        <f>TEXT(sales_tab[[#This Row],[Order Date]],"YYYY")</f>
        <v>2024</v>
      </c>
      <c r="J101" s="1" t="str">
        <f>TEXT(sales_tab[[#This Row],[Order Date]],"MMM")</f>
        <v>Jul</v>
      </c>
      <c r="K101">
        <v>5035</v>
      </c>
      <c r="L101" t="str">
        <f>VLOOKUP(sales_tab[[#This Row],[Product ID]],product_tab[],2,FALSE)</f>
        <v>Paper</v>
      </c>
      <c r="M101" t="str">
        <f>VLOOKUP(sales_tab[[#This Row],[Product ID]],product_tab[],4,FALSE)</f>
        <v>Clayton, Robertson and Wolfe</v>
      </c>
      <c r="N101" t="s">
        <v>17</v>
      </c>
      <c r="O101">
        <v>392.76799999999992</v>
      </c>
      <c r="P101">
        <v>196.72</v>
      </c>
      <c r="Q101">
        <v>5</v>
      </c>
      <c r="R101">
        <v>7.0000000000000007E-2</v>
      </c>
      <c r="S101">
        <f>sales_tab[[#This Row],[Unit Price]]*sales_tab[[#This Row],[Quantity]]</f>
        <v>983.6</v>
      </c>
      <c r="T101">
        <f>sales_tab[[#This Row],[Sales Amount]]-sales_tab[[#This Row],[Cost Price]]</f>
        <v>590.83200000000011</v>
      </c>
    </row>
    <row r="102" spans="1:20" x14ac:dyDescent="0.45">
      <c r="A102">
        <v>799026</v>
      </c>
      <c r="B102">
        <v>345178</v>
      </c>
      <c r="C102" t="str">
        <f>VLOOKUP(sales_tab[[#This Row],[Customer ID]],customer_tab[],2,FALSE)</f>
        <v>Sherry Mays</v>
      </c>
      <c r="D102" t="str">
        <f>VLOOKUP(sales_tab[[#This Row],[Customer ID]],customer_tab[],9,FALSE)</f>
        <v>Male</v>
      </c>
      <c r="E102" t="str">
        <f>VLOOKUP(sales_tab[[#This Row],[Customer ID]],customer_tab[],5,FALSE)</f>
        <v>Pennsylvania</v>
      </c>
      <c r="F102" t="str">
        <f>VLOOKUP(sales_tab[[#This Row],[Customer ID]],customer_tab[],6,FALSE)</f>
        <v>East</v>
      </c>
      <c r="G102" t="str">
        <f>VLOOKUP(sales_tab[[#This Row],[Customer ID]],customer_tab[],7,FALSE)</f>
        <v>Widowed</v>
      </c>
      <c r="H102" s="1">
        <v>45446</v>
      </c>
      <c r="I102" s="1" t="str">
        <f>TEXT(sales_tab[[#This Row],[Order Date]],"YYYY")</f>
        <v>2024</v>
      </c>
      <c r="J102" s="1" t="str">
        <f>TEXT(sales_tab[[#This Row],[Order Date]],"MMM")</f>
        <v>Jun</v>
      </c>
      <c r="K102">
        <v>1440</v>
      </c>
      <c r="L102" t="str">
        <f>VLOOKUP(sales_tab[[#This Row],[Product ID]],product_tab[],2,FALSE)</f>
        <v>Action Figure</v>
      </c>
      <c r="M102" t="str">
        <f>VLOOKUP(sales_tab[[#This Row],[Product ID]],product_tab[],4,FALSE)</f>
        <v>Barker-Baker</v>
      </c>
      <c r="N102" t="s">
        <v>13</v>
      </c>
      <c r="O102">
        <v>161.32479999999998</v>
      </c>
      <c r="P102">
        <v>242.72</v>
      </c>
      <c r="Q102">
        <v>1</v>
      </c>
      <c r="R102">
        <v>0.16</v>
      </c>
      <c r="S102">
        <f>sales_tab[[#This Row],[Unit Price]]*sales_tab[[#This Row],[Quantity]]</f>
        <v>242.72</v>
      </c>
      <c r="T102">
        <f>sales_tab[[#This Row],[Sales Amount]]-sales_tab[[#This Row],[Cost Price]]</f>
        <v>81.395200000000017</v>
      </c>
    </row>
    <row r="103" spans="1:20" x14ac:dyDescent="0.45">
      <c r="A103">
        <v>679654</v>
      </c>
      <c r="B103">
        <v>660210</v>
      </c>
      <c r="C103" t="str">
        <f>VLOOKUP(sales_tab[[#This Row],[Customer ID]],customer_tab[],2,FALSE)</f>
        <v>Jennifer Davis</v>
      </c>
      <c r="D103" t="str">
        <f>VLOOKUP(sales_tab[[#This Row],[Customer ID]],customer_tab[],9,FALSE)</f>
        <v>Male</v>
      </c>
      <c r="E103" t="str">
        <f>VLOOKUP(sales_tab[[#This Row],[Customer ID]],customer_tab[],5,FALSE)</f>
        <v>Illinois</v>
      </c>
      <c r="F103" t="str">
        <f>VLOOKUP(sales_tab[[#This Row],[Customer ID]],customer_tab[],6,FALSE)</f>
        <v>Central</v>
      </c>
      <c r="G103" t="str">
        <f>VLOOKUP(sales_tab[[#This Row],[Customer ID]],customer_tab[],7,FALSE)</f>
        <v>Widowed</v>
      </c>
      <c r="H103" s="1">
        <v>45367</v>
      </c>
      <c r="I103" s="1" t="str">
        <f>TEXT(sales_tab[[#This Row],[Order Date]],"YYYY")</f>
        <v>2024</v>
      </c>
      <c r="J103" s="1" t="str">
        <f>TEXT(sales_tab[[#This Row],[Order Date]],"MMM")</f>
        <v>Mar</v>
      </c>
      <c r="K103">
        <v>2034</v>
      </c>
      <c r="L103" t="str">
        <f>VLOOKUP(sales_tab[[#This Row],[Product ID]],product_tab[],2,FALSE)</f>
        <v>Camera</v>
      </c>
      <c r="M103" t="str">
        <f>VLOOKUP(sales_tab[[#This Row],[Product ID]],product_tab[],4,FALSE)</f>
        <v>Johns and Sons</v>
      </c>
      <c r="N103" t="s">
        <v>19</v>
      </c>
      <c r="O103">
        <v>85.341999999999985</v>
      </c>
      <c r="P103">
        <v>70.849999999999994</v>
      </c>
      <c r="Q103">
        <v>2</v>
      </c>
      <c r="R103">
        <v>0.04</v>
      </c>
      <c r="S103">
        <f>sales_tab[[#This Row],[Unit Price]]*sales_tab[[#This Row],[Quantity]]</f>
        <v>141.69999999999999</v>
      </c>
      <c r="T103">
        <f>sales_tab[[#This Row],[Sales Amount]]-sales_tab[[#This Row],[Cost Price]]</f>
        <v>56.358000000000004</v>
      </c>
    </row>
    <row r="104" spans="1:20" x14ac:dyDescent="0.45">
      <c r="A104">
        <v>331966</v>
      </c>
      <c r="B104">
        <v>599682</v>
      </c>
      <c r="C104" t="str">
        <f>VLOOKUP(sales_tab[[#This Row],[Customer ID]],customer_tab[],2,FALSE)</f>
        <v>Gina Little</v>
      </c>
      <c r="D104" t="str">
        <f>VLOOKUP(sales_tab[[#This Row],[Customer ID]],customer_tab[],9,FALSE)</f>
        <v>Male</v>
      </c>
      <c r="E104" t="str">
        <f>VLOOKUP(sales_tab[[#This Row],[Customer ID]],customer_tab[],5,FALSE)</f>
        <v>California</v>
      </c>
      <c r="F104" t="str">
        <f>VLOOKUP(sales_tab[[#This Row],[Customer ID]],customer_tab[],6,FALSE)</f>
        <v>West</v>
      </c>
      <c r="G104" t="str">
        <f>VLOOKUP(sales_tab[[#This Row],[Customer ID]],customer_tab[],7,FALSE)</f>
        <v>Divorced</v>
      </c>
      <c r="H104" s="1">
        <v>45425</v>
      </c>
      <c r="I104" s="1" t="str">
        <f>TEXT(sales_tab[[#This Row],[Order Date]],"YYYY")</f>
        <v>2024</v>
      </c>
      <c r="J104" s="1" t="str">
        <f>TEXT(sales_tab[[#This Row],[Order Date]],"MMM")</f>
        <v>May</v>
      </c>
      <c r="K104">
        <v>8522</v>
      </c>
      <c r="L104" t="str">
        <f>VLOOKUP(sales_tab[[#This Row],[Product ID]],product_tab[],2,FALSE)</f>
        <v>Notebook</v>
      </c>
      <c r="M104" t="str">
        <f>VLOOKUP(sales_tab[[#This Row],[Product ID]],product_tab[],4,FALSE)</f>
        <v>Estrada LLC</v>
      </c>
      <c r="N104" t="s">
        <v>17</v>
      </c>
      <c r="O104">
        <v>419.92360000000002</v>
      </c>
      <c r="P104">
        <v>154.08000000000001</v>
      </c>
      <c r="Q104">
        <v>4</v>
      </c>
      <c r="R104">
        <v>0.02</v>
      </c>
      <c r="S104">
        <f>sales_tab[[#This Row],[Unit Price]]*sales_tab[[#This Row],[Quantity]]</f>
        <v>616.32000000000005</v>
      </c>
      <c r="T104">
        <f>sales_tab[[#This Row],[Sales Amount]]-sales_tab[[#This Row],[Cost Price]]</f>
        <v>196.39640000000003</v>
      </c>
    </row>
    <row r="105" spans="1:20" x14ac:dyDescent="0.45">
      <c r="A105">
        <v>115415</v>
      </c>
      <c r="B105">
        <v>251972</v>
      </c>
      <c r="C105" t="str">
        <f>VLOOKUP(sales_tab[[#This Row],[Customer ID]],customer_tab[],2,FALSE)</f>
        <v>Julia Hicks</v>
      </c>
      <c r="D105" t="str">
        <f>VLOOKUP(sales_tab[[#This Row],[Customer ID]],customer_tab[],9,FALSE)</f>
        <v>Male</v>
      </c>
      <c r="E105" t="str">
        <f>VLOOKUP(sales_tab[[#This Row],[Customer ID]],customer_tab[],5,FALSE)</f>
        <v>Colorado</v>
      </c>
      <c r="F105" t="str">
        <f>VLOOKUP(sales_tab[[#This Row],[Customer ID]],customer_tab[],6,FALSE)</f>
        <v>West</v>
      </c>
      <c r="G105" t="str">
        <f>VLOOKUP(sales_tab[[#This Row],[Customer ID]],customer_tab[],7,FALSE)</f>
        <v>Married</v>
      </c>
      <c r="H105" s="1">
        <v>45241</v>
      </c>
      <c r="I105" s="1" t="str">
        <f>TEXT(sales_tab[[#This Row],[Order Date]],"YYYY")</f>
        <v>2023</v>
      </c>
      <c r="J105" s="1" t="str">
        <f>TEXT(sales_tab[[#This Row],[Order Date]],"MMM")</f>
        <v>Nov</v>
      </c>
      <c r="K105">
        <v>9251</v>
      </c>
      <c r="L105" t="str">
        <f>VLOOKUP(sales_tab[[#This Row],[Product ID]],product_tab[],2,FALSE)</f>
        <v>Headphones</v>
      </c>
      <c r="M105" t="str">
        <f>VLOOKUP(sales_tab[[#This Row],[Product ID]],product_tab[],4,FALSE)</f>
        <v>Yates Group</v>
      </c>
      <c r="N105" t="s">
        <v>19</v>
      </c>
      <c r="O105">
        <v>175.09639999999999</v>
      </c>
      <c r="P105">
        <v>86.13</v>
      </c>
      <c r="Q105">
        <v>3</v>
      </c>
      <c r="R105">
        <v>0.24</v>
      </c>
      <c r="S105">
        <f>sales_tab[[#This Row],[Unit Price]]*sales_tab[[#This Row],[Quantity]]</f>
        <v>258.39</v>
      </c>
      <c r="T105">
        <f>sales_tab[[#This Row],[Sales Amount]]-sales_tab[[#This Row],[Cost Price]]</f>
        <v>83.293599999999998</v>
      </c>
    </row>
    <row r="106" spans="1:20" x14ac:dyDescent="0.45">
      <c r="A106">
        <v>677410</v>
      </c>
      <c r="B106">
        <v>433884</v>
      </c>
      <c r="C106" t="str">
        <f>VLOOKUP(sales_tab[[#This Row],[Customer ID]],customer_tab[],2,FALSE)</f>
        <v>Lisa Nichols</v>
      </c>
      <c r="D106" t="str">
        <f>VLOOKUP(sales_tab[[#This Row],[Customer ID]],customer_tab[],9,FALSE)</f>
        <v>Female</v>
      </c>
      <c r="E106" t="str">
        <f>VLOOKUP(sales_tab[[#This Row],[Customer ID]],customer_tab[],5,FALSE)</f>
        <v>Colorado</v>
      </c>
      <c r="F106" t="str">
        <f>VLOOKUP(sales_tab[[#This Row],[Customer ID]],customer_tab[],6,FALSE)</f>
        <v>West</v>
      </c>
      <c r="G106" t="str">
        <f>VLOOKUP(sales_tab[[#This Row],[Customer ID]],customer_tab[],7,FALSE)</f>
        <v>Widowed</v>
      </c>
      <c r="H106" s="1">
        <v>45509</v>
      </c>
      <c r="I106" s="1" t="str">
        <f>TEXT(sales_tab[[#This Row],[Order Date]],"YYYY")</f>
        <v>2024</v>
      </c>
      <c r="J106" s="1" t="str">
        <f>TEXT(sales_tab[[#This Row],[Order Date]],"MMM")</f>
        <v>Aug</v>
      </c>
      <c r="K106">
        <v>2117</v>
      </c>
      <c r="L106" t="str">
        <f>VLOOKUP(sales_tab[[#This Row],[Product ID]],product_tab[],2,FALSE)</f>
        <v>Sofa</v>
      </c>
      <c r="M106" t="str">
        <f>VLOOKUP(sales_tab[[#This Row],[Product ID]],product_tab[],4,FALSE)</f>
        <v>Holden Inc</v>
      </c>
      <c r="N106" t="s">
        <v>11</v>
      </c>
      <c r="O106">
        <v>14.620799999999999</v>
      </c>
      <c r="P106">
        <v>13.79</v>
      </c>
      <c r="Q106">
        <v>2</v>
      </c>
      <c r="R106">
        <v>0.24</v>
      </c>
      <c r="S106">
        <f>sales_tab[[#This Row],[Unit Price]]*sales_tab[[#This Row],[Quantity]]</f>
        <v>27.58</v>
      </c>
      <c r="T106">
        <f>sales_tab[[#This Row],[Sales Amount]]-sales_tab[[#This Row],[Cost Price]]</f>
        <v>12.959199999999999</v>
      </c>
    </row>
    <row r="107" spans="1:20" x14ac:dyDescent="0.45">
      <c r="A107">
        <v>633225</v>
      </c>
      <c r="B107">
        <v>953920</v>
      </c>
      <c r="C107" t="str">
        <f>VLOOKUP(sales_tab[[#This Row],[Customer ID]],customer_tab[],2,FALSE)</f>
        <v>Stephen Ward</v>
      </c>
      <c r="D107" t="str">
        <f>VLOOKUP(sales_tab[[#This Row],[Customer ID]],customer_tab[],9,FALSE)</f>
        <v>Non-Binary</v>
      </c>
      <c r="E107" t="str">
        <f>VLOOKUP(sales_tab[[#This Row],[Customer ID]],customer_tab[],5,FALSE)</f>
        <v>Colorado</v>
      </c>
      <c r="F107" t="str">
        <f>VLOOKUP(sales_tab[[#This Row],[Customer ID]],customer_tab[],6,FALSE)</f>
        <v>West</v>
      </c>
      <c r="G107" t="str">
        <f>VLOOKUP(sales_tab[[#This Row],[Customer ID]],customer_tab[],7,FALSE)</f>
        <v>Divorced</v>
      </c>
      <c r="H107" s="1">
        <v>45425</v>
      </c>
      <c r="I107" s="1" t="str">
        <f>TEXT(sales_tab[[#This Row],[Order Date]],"YYYY")</f>
        <v>2024</v>
      </c>
      <c r="J107" s="1" t="str">
        <f>TEXT(sales_tab[[#This Row],[Order Date]],"MMM")</f>
        <v>May</v>
      </c>
      <c r="K107">
        <v>9504</v>
      </c>
      <c r="L107" t="str">
        <f>VLOOKUP(sales_tab[[#This Row],[Product ID]],product_tab[],2,FALSE)</f>
        <v>Puzzle</v>
      </c>
      <c r="M107" t="str">
        <f>VLOOKUP(sales_tab[[#This Row],[Product ID]],product_tab[],4,FALSE)</f>
        <v>Bailey, Fowler and Butler</v>
      </c>
      <c r="N107" t="s">
        <v>13</v>
      </c>
      <c r="O107">
        <v>32.506899999999995</v>
      </c>
      <c r="P107">
        <v>50.87</v>
      </c>
      <c r="Q107">
        <v>1</v>
      </c>
      <c r="R107">
        <v>0.13</v>
      </c>
      <c r="S107">
        <f>sales_tab[[#This Row],[Unit Price]]*sales_tab[[#This Row],[Quantity]]</f>
        <v>50.87</v>
      </c>
      <c r="T107">
        <f>sales_tab[[#This Row],[Sales Amount]]-sales_tab[[#This Row],[Cost Price]]</f>
        <v>18.363100000000003</v>
      </c>
    </row>
    <row r="108" spans="1:20" x14ac:dyDescent="0.45">
      <c r="A108">
        <v>472477</v>
      </c>
      <c r="B108">
        <v>153018</v>
      </c>
      <c r="C108" t="str">
        <f>VLOOKUP(sales_tab[[#This Row],[Customer ID]],customer_tab[],2,FALSE)</f>
        <v>Erika Schultz</v>
      </c>
      <c r="D108" t="str">
        <f>VLOOKUP(sales_tab[[#This Row],[Customer ID]],customer_tab[],9,FALSE)</f>
        <v>Male</v>
      </c>
      <c r="E108" t="str">
        <f>VLOOKUP(sales_tab[[#This Row],[Customer ID]],customer_tab[],5,FALSE)</f>
        <v>North Carolina</v>
      </c>
      <c r="F108" t="str">
        <f>VLOOKUP(sales_tab[[#This Row],[Customer ID]],customer_tab[],6,FALSE)</f>
        <v>South</v>
      </c>
      <c r="G108" t="str">
        <f>VLOOKUP(sales_tab[[#This Row],[Customer ID]],customer_tab[],7,FALSE)</f>
        <v>Widowed</v>
      </c>
      <c r="H108" s="1">
        <v>45263</v>
      </c>
      <c r="I108" s="1" t="str">
        <f>TEXT(sales_tab[[#This Row],[Order Date]],"YYYY")</f>
        <v>2023</v>
      </c>
      <c r="J108" s="1" t="str">
        <f>TEXT(sales_tab[[#This Row],[Order Date]],"MMM")</f>
        <v>Dec</v>
      </c>
      <c r="K108">
        <v>3312</v>
      </c>
      <c r="L108" t="str">
        <f>VLOOKUP(sales_tab[[#This Row],[Product ID]],product_tab[],2,FALSE)</f>
        <v>Toy Car</v>
      </c>
      <c r="M108" t="str">
        <f>VLOOKUP(sales_tab[[#This Row],[Product ID]],product_tab[],4,FALSE)</f>
        <v>West LLC</v>
      </c>
      <c r="N108" t="s">
        <v>13</v>
      </c>
      <c r="O108">
        <v>564.06580000000008</v>
      </c>
      <c r="P108">
        <v>287.38</v>
      </c>
      <c r="Q108">
        <v>3</v>
      </c>
      <c r="R108">
        <v>0.03</v>
      </c>
      <c r="S108">
        <f>sales_tab[[#This Row],[Unit Price]]*sales_tab[[#This Row],[Quantity]]</f>
        <v>862.14</v>
      </c>
      <c r="T108">
        <f>sales_tab[[#This Row],[Sales Amount]]-sales_tab[[#This Row],[Cost Price]]</f>
        <v>298.07419999999991</v>
      </c>
    </row>
    <row r="109" spans="1:20" x14ac:dyDescent="0.45">
      <c r="A109">
        <v>247179</v>
      </c>
      <c r="B109">
        <v>790952</v>
      </c>
      <c r="C109" t="str">
        <f>VLOOKUP(sales_tab[[#This Row],[Customer ID]],customer_tab[],2,FALSE)</f>
        <v>Jeff Sanchez</v>
      </c>
      <c r="D109" t="str">
        <f>VLOOKUP(sales_tab[[#This Row],[Customer ID]],customer_tab[],9,FALSE)</f>
        <v>Male</v>
      </c>
      <c r="E109" t="str">
        <f>VLOOKUP(sales_tab[[#This Row],[Customer ID]],customer_tab[],5,FALSE)</f>
        <v>North Carolina</v>
      </c>
      <c r="F109" t="str">
        <f>VLOOKUP(sales_tab[[#This Row],[Customer ID]],customer_tab[],6,FALSE)</f>
        <v>South</v>
      </c>
      <c r="G109" t="str">
        <f>VLOOKUP(sales_tab[[#This Row],[Customer ID]],customer_tab[],7,FALSE)</f>
        <v>Divorced</v>
      </c>
      <c r="H109" s="1">
        <v>45269</v>
      </c>
      <c r="I109" s="1" t="str">
        <f>TEXT(sales_tab[[#This Row],[Order Date]],"YYYY")</f>
        <v>2023</v>
      </c>
      <c r="J109" s="1" t="str">
        <f>TEXT(sales_tab[[#This Row],[Order Date]],"MMM")</f>
        <v>Dec</v>
      </c>
      <c r="K109">
        <v>4889</v>
      </c>
      <c r="L109" t="str">
        <f>VLOOKUP(sales_tab[[#This Row],[Product ID]],product_tab[],2,FALSE)</f>
        <v>T-shirt</v>
      </c>
      <c r="M109" t="str">
        <f>VLOOKUP(sales_tab[[#This Row],[Product ID]],product_tab[],4,FALSE)</f>
        <v>Davis Group</v>
      </c>
      <c r="N109" t="s">
        <v>15</v>
      </c>
      <c r="O109">
        <v>430.9708</v>
      </c>
      <c r="P109">
        <v>165.76</v>
      </c>
      <c r="Q109">
        <v>4</v>
      </c>
      <c r="R109">
        <v>0.23</v>
      </c>
      <c r="S109">
        <f>sales_tab[[#This Row],[Unit Price]]*sales_tab[[#This Row],[Quantity]]</f>
        <v>663.04</v>
      </c>
      <c r="T109">
        <f>sales_tab[[#This Row],[Sales Amount]]-sales_tab[[#This Row],[Cost Price]]</f>
        <v>232.06919999999997</v>
      </c>
    </row>
    <row r="110" spans="1:20" x14ac:dyDescent="0.45">
      <c r="A110">
        <v>689090</v>
      </c>
      <c r="B110">
        <v>838188</v>
      </c>
      <c r="C110" t="str">
        <f>VLOOKUP(sales_tab[[#This Row],[Customer ID]],customer_tab[],2,FALSE)</f>
        <v>Sharon Goodman</v>
      </c>
      <c r="D110" t="str">
        <f>VLOOKUP(sales_tab[[#This Row],[Customer ID]],customer_tab[],9,FALSE)</f>
        <v>Female</v>
      </c>
      <c r="E110" t="str">
        <f>VLOOKUP(sales_tab[[#This Row],[Customer ID]],customer_tab[],5,FALSE)</f>
        <v>North Carolina</v>
      </c>
      <c r="F110" t="str">
        <f>VLOOKUP(sales_tab[[#This Row],[Customer ID]],customer_tab[],6,FALSE)</f>
        <v>South</v>
      </c>
      <c r="G110" t="str">
        <f>VLOOKUP(sales_tab[[#This Row],[Customer ID]],customer_tab[],7,FALSE)</f>
        <v>Single</v>
      </c>
      <c r="H110" s="1">
        <v>45248</v>
      </c>
      <c r="I110" s="1" t="str">
        <f>TEXT(sales_tab[[#This Row],[Order Date]],"YYYY")</f>
        <v>2023</v>
      </c>
      <c r="J110" s="1" t="str">
        <f>TEXT(sales_tab[[#This Row],[Order Date]],"MMM")</f>
        <v>Nov</v>
      </c>
      <c r="K110">
        <v>8348</v>
      </c>
      <c r="L110" t="str">
        <f>VLOOKUP(sales_tab[[#This Row],[Product ID]],product_tab[],2,FALSE)</f>
        <v>Laptop</v>
      </c>
      <c r="M110" t="str">
        <f>VLOOKUP(sales_tab[[#This Row],[Product ID]],product_tab[],4,FALSE)</f>
        <v>Jackson, Stewart and Jenkins</v>
      </c>
      <c r="N110" t="s">
        <v>19</v>
      </c>
      <c r="O110">
        <v>360.55550000000005</v>
      </c>
      <c r="P110">
        <v>193.63</v>
      </c>
      <c r="Q110">
        <v>3</v>
      </c>
      <c r="R110">
        <v>0.05</v>
      </c>
      <c r="S110">
        <f>sales_tab[[#This Row],[Unit Price]]*sales_tab[[#This Row],[Quantity]]</f>
        <v>580.89</v>
      </c>
      <c r="T110">
        <f>sales_tab[[#This Row],[Sales Amount]]-sales_tab[[#This Row],[Cost Price]]</f>
        <v>220.33449999999993</v>
      </c>
    </row>
    <row r="111" spans="1:20" x14ac:dyDescent="0.45">
      <c r="A111">
        <v>473690</v>
      </c>
      <c r="B111">
        <v>964733</v>
      </c>
      <c r="C111" t="str">
        <f>VLOOKUP(sales_tab[[#This Row],[Customer ID]],customer_tab[],2,FALSE)</f>
        <v>Terrence Thomas</v>
      </c>
      <c r="D111" t="str">
        <f>VLOOKUP(sales_tab[[#This Row],[Customer ID]],customer_tab[],9,FALSE)</f>
        <v>Non-Binary</v>
      </c>
      <c r="E111" t="str">
        <f>VLOOKUP(sales_tab[[#This Row],[Customer ID]],customer_tab[],5,FALSE)</f>
        <v>Illinois</v>
      </c>
      <c r="F111" t="str">
        <f>VLOOKUP(sales_tab[[#This Row],[Customer ID]],customer_tab[],6,FALSE)</f>
        <v>Central</v>
      </c>
      <c r="G111" t="str">
        <f>VLOOKUP(sales_tab[[#This Row],[Customer ID]],customer_tab[],7,FALSE)</f>
        <v>Single</v>
      </c>
      <c r="H111" s="1">
        <v>45426</v>
      </c>
      <c r="I111" s="1" t="str">
        <f>TEXT(sales_tab[[#This Row],[Order Date]],"YYYY")</f>
        <v>2024</v>
      </c>
      <c r="J111" s="1" t="str">
        <f>TEXT(sales_tab[[#This Row],[Order Date]],"MMM")</f>
        <v>May</v>
      </c>
      <c r="K111">
        <v>5842</v>
      </c>
      <c r="L111" t="str">
        <f>VLOOKUP(sales_tab[[#This Row],[Product ID]],product_tab[],2,FALSE)</f>
        <v>Chair</v>
      </c>
      <c r="M111" t="str">
        <f>VLOOKUP(sales_tab[[#This Row],[Product ID]],product_tab[],4,FALSE)</f>
        <v>Cook, Hall and Miller</v>
      </c>
      <c r="N111" t="s">
        <v>11</v>
      </c>
      <c r="O111">
        <v>943.54719999999998</v>
      </c>
      <c r="P111">
        <v>268.19</v>
      </c>
      <c r="Q111">
        <v>4</v>
      </c>
      <c r="R111">
        <v>0.03</v>
      </c>
      <c r="S111">
        <f>sales_tab[[#This Row],[Unit Price]]*sales_tab[[#This Row],[Quantity]]</f>
        <v>1072.76</v>
      </c>
      <c r="T111">
        <f>sales_tab[[#This Row],[Sales Amount]]-sales_tab[[#This Row],[Cost Price]]</f>
        <v>129.21280000000002</v>
      </c>
    </row>
    <row r="112" spans="1:20" x14ac:dyDescent="0.45">
      <c r="A112">
        <v>403462</v>
      </c>
      <c r="B112">
        <v>135850</v>
      </c>
      <c r="C112" t="str">
        <f>VLOOKUP(sales_tab[[#This Row],[Customer ID]],customer_tab[],2,FALSE)</f>
        <v>Elizabeth Brown</v>
      </c>
      <c r="D112" t="str">
        <f>VLOOKUP(sales_tab[[#This Row],[Customer ID]],customer_tab[],9,FALSE)</f>
        <v>Non-Binary</v>
      </c>
      <c r="E112" t="str">
        <f>VLOOKUP(sales_tab[[#This Row],[Customer ID]],customer_tab[],5,FALSE)</f>
        <v>New York</v>
      </c>
      <c r="F112" t="str">
        <f>VLOOKUP(sales_tab[[#This Row],[Customer ID]],customer_tab[],6,FALSE)</f>
        <v>East</v>
      </c>
      <c r="G112" t="str">
        <f>VLOOKUP(sales_tab[[#This Row],[Customer ID]],customer_tab[],7,FALSE)</f>
        <v>Widowed</v>
      </c>
      <c r="H112" s="1">
        <v>45187</v>
      </c>
      <c r="I112" s="1" t="str">
        <f>TEXT(sales_tab[[#This Row],[Order Date]],"YYYY")</f>
        <v>2023</v>
      </c>
      <c r="J112" s="1" t="str">
        <f>TEXT(sales_tab[[#This Row],[Order Date]],"MMM")</f>
        <v>Sep</v>
      </c>
      <c r="K112">
        <v>7085</v>
      </c>
      <c r="L112" t="str">
        <f>VLOOKUP(sales_tab[[#This Row],[Product ID]],product_tab[],2,FALSE)</f>
        <v>Jacket</v>
      </c>
      <c r="M112" t="str">
        <f>VLOOKUP(sales_tab[[#This Row],[Product ID]],product_tab[],4,FALSE)</f>
        <v>Myers-Barber</v>
      </c>
      <c r="N112" t="s">
        <v>15</v>
      </c>
      <c r="O112">
        <v>273.56740000000002</v>
      </c>
      <c r="P112">
        <v>178.83</v>
      </c>
      <c r="Q112">
        <v>2</v>
      </c>
      <c r="R112">
        <v>0.11</v>
      </c>
      <c r="S112">
        <f>sales_tab[[#This Row],[Unit Price]]*sales_tab[[#This Row],[Quantity]]</f>
        <v>357.66</v>
      </c>
      <c r="T112">
        <f>sales_tab[[#This Row],[Sales Amount]]-sales_tab[[#This Row],[Cost Price]]</f>
        <v>84.092600000000004</v>
      </c>
    </row>
    <row r="113" spans="1:20" x14ac:dyDescent="0.45">
      <c r="A113">
        <v>186123</v>
      </c>
      <c r="B113">
        <v>703489</v>
      </c>
      <c r="C113" t="str">
        <f>VLOOKUP(sales_tab[[#This Row],[Customer ID]],customer_tab[],2,FALSE)</f>
        <v>Joanna Richards</v>
      </c>
      <c r="D113" t="str">
        <f>VLOOKUP(sales_tab[[#This Row],[Customer ID]],customer_tab[],9,FALSE)</f>
        <v>Non-Binary</v>
      </c>
      <c r="E113" t="str">
        <f>VLOOKUP(sales_tab[[#This Row],[Customer ID]],customer_tab[],5,FALSE)</f>
        <v>Iowa</v>
      </c>
      <c r="F113" t="str">
        <f>VLOOKUP(sales_tab[[#This Row],[Customer ID]],customer_tab[],6,FALSE)</f>
        <v>Central</v>
      </c>
      <c r="G113" t="str">
        <f>VLOOKUP(sales_tab[[#This Row],[Customer ID]],customer_tab[],7,FALSE)</f>
        <v>Married</v>
      </c>
      <c r="H113" s="1">
        <v>45215</v>
      </c>
      <c r="I113" s="1" t="str">
        <f>TEXT(sales_tab[[#This Row],[Order Date]],"YYYY")</f>
        <v>2023</v>
      </c>
      <c r="J113" s="1" t="str">
        <f>TEXT(sales_tab[[#This Row],[Order Date]],"MMM")</f>
        <v>Oct</v>
      </c>
      <c r="K113">
        <v>1794</v>
      </c>
      <c r="L113" t="str">
        <f>VLOOKUP(sales_tab[[#This Row],[Product ID]],product_tab[],2,FALSE)</f>
        <v>Board Game</v>
      </c>
      <c r="M113" t="str">
        <f>VLOOKUP(sales_tab[[#This Row],[Product ID]],product_tab[],4,FALSE)</f>
        <v>Reese LLC</v>
      </c>
      <c r="N113" t="s">
        <v>13</v>
      </c>
      <c r="O113">
        <v>328.99700000000001</v>
      </c>
      <c r="P113">
        <v>210.95</v>
      </c>
      <c r="Q113">
        <v>3</v>
      </c>
      <c r="R113">
        <v>0.18</v>
      </c>
      <c r="S113">
        <f>sales_tab[[#This Row],[Unit Price]]*sales_tab[[#This Row],[Quantity]]</f>
        <v>632.84999999999991</v>
      </c>
      <c r="T113">
        <f>sales_tab[[#This Row],[Sales Amount]]-sales_tab[[#This Row],[Cost Price]]</f>
        <v>303.85299999999989</v>
      </c>
    </row>
    <row r="114" spans="1:20" x14ac:dyDescent="0.45">
      <c r="A114">
        <v>410084</v>
      </c>
      <c r="B114">
        <v>227619</v>
      </c>
      <c r="C114" t="str">
        <f>VLOOKUP(sales_tab[[#This Row],[Customer ID]],customer_tab[],2,FALSE)</f>
        <v>Jennifer Bryant</v>
      </c>
      <c r="D114" t="str">
        <f>VLOOKUP(sales_tab[[#This Row],[Customer ID]],customer_tab[],9,FALSE)</f>
        <v>Male</v>
      </c>
      <c r="E114" t="str">
        <f>VLOOKUP(sales_tab[[#This Row],[Customer ID]],customer_tab[],5,FALSE)</f>
        <v>Iowa</v>
      </c>
      <c r="F114" t="str">
        <f>VLOOKUP(sales_tab[[#This Row],[Customer ID]],customer_tab[],6,FALSE)</f>
        <v>Central</v>
      </c>
      <c r="G114" t="str">
        <f>VLOOKUP(sales_tab[[#This Row],[Customer ID]],customer_tab[],7,FALSE)</f>
        <v>Single</v>
      </c>
      <c r="H114" s="1">
        <v>45328</v>
      </c>
      <c r="I114" s="1" t="str">
        <f>TEXT(sales_tab[[#This Row],[Order Date]],"YYYY")</f>
        <v>2024</v>
      </c>
      <c r="J114" s="1" t="str">
        <f>TEXT(sales_tab[[#This Row],[Order Date]],"MMM")</f>
        <v>Feb</v>
      </c>
      <c r="K114">
        <v>8522</v>
      </c>
      <c r="L114" t="str">
        <f>VLOOKUP(sales_tab[[#This Row],[Product ID]],product_tab[],2,FALSE)</f>
        <v>Notebook</v>
      </c>
      <c r="M114" t="str">
        <f>VLOOKUP(sales_tab[[#This Row],[Product ID]],product_tab[],4,FALSE)</f>
        <v>Estrada LLC</v>
      </c>
      <c r="N114" t="s">
        <v>17</v>
      </c>
      <c r="O114">
        <v>182.37960000000001</v>
      </c>
      <c r="P114">
        <v>154.08000000000001</v>
      </c>
      <c r="Q114">
        <v>3</v>
      </c>
      <c r="R114">
        <v>0.21</v>
      </c>
      <c r="S114">
        <f>sales_tab[[#This Row],[Unit Price]]*sales_tab[[#This Row],[Quantity]]</f>
        <v>462.24</v>
      </c>
      <c r="T114">
        <f>sales_tab[[#This Row],[Sales Amount]]-sales_tab[[#This Row],[Cost Price]]</f>
        <v>279.86040000000003</v>
      </c>
    </row>
    <row r="115" spans="1:20" x14ac:dyDescent="0.45">
      <c r="A115">
        <v>605293</v>
      </c>
      <c r="B115">
        <v>972854</v>
      </c>
      <c r="C115" t="str">
        <f>VLOOKUP(sales_tab[[#This Row],[Customer ID]],customer_tab[],2,FALSE)</f>
        <v>Tina Fisher</v>
      </c>
      <c r="D115" t="str">
        <f>VLOOKUP(sales_tab[[#This Row],[Customer ID]],customer_tab[],9,FALSE)</f>
        <v>Non-Binary</v>
      </c>
      <c r="E115" t="str">
        <f>VLOOKUP(sales_tab[[#This Row],[Customer ID]],customer_tab[],5,FALSE)</f>
        <v>Delaware</v>
      </c>
      <c r="F115" t="str">
        <f>VLOOKUP(sales_tab[[#This Row],[Customer ID]],customer_tab[],6,FALSE)</f>
        <v>East</v>
      </c>
      <c r="G115" t="str">
        <f>VLOOKUP(sales_tab[[#This Row],[Customer ID]],customer_tab[],7,FALSE)</f>
        <v>Divorced</v>
      </c>
      <c r="H115" s="1">
        <v>45381</v>
      </c>
      <c r="I115" s="1" t="str">
        <f>TEXT(sales_tab[[#This Row],[Order Date]],"YYYY")</f>
        <v>2024</v>
      </c>
      <c r="J115" s="1" t="str">
        <f>TEXT(sales_tab[[#This Row],[Order Date]],"MMM")</f>
        <v>Mar</v>
      </c>
      <c r="K115">
        <v>4889</v>
      </c>
      <c r="L115" t="str">
        <f>VLOOKUP(sales_tab[[#This Row],[Product ID]],product_tab[],2,FALSE)</f>
        <v>T-shirt</v>
      </c>
      <c r="M115" t="str">
        <f>VLOOKUP(sales_tab[[#This Row],[Product ID]],product_tab[],4,FALSE)</f>
        <v>Davis Group</v>
      </c>
      <c r="N115" t="s">
        <v>15</v>
      </c>
      <c r="O115">
        <v>243.77239999999998</v>
      </c>
      <c r="P115">
        <v>165.76</v>
      </c>
      <c r="Q115">
        <v>2</v>
      </c>
      <c r="R115">
        <v>0.13</v>
      </c>
      <c r="S115">
        <f>sales_tab[[#This Row],[Unit Price]]*sales_tab[[#This Row],[Quantity]]</f>
        <v>331.52</v>
      </c>
      <c r="T115">
        <f>sales_tab[[#This Row],[Sales Amount]]-sales_tab[[#This Row],[Cost Price]]</f>
        <v>87.747600000000006</v>
      </c>
    </row>
    <row r="116" spans="1:20" x14ac:dyDescent="0.45">
      <c r="A116">
        <v>961792</v>
      </c>
      <c r="B116">
        <v>489697</v>
      </c>
      <c r="C116" t="str">
        <f>VLOOKUP(sales_tab[[#This Row],[Customer ID]],customer_tab[],2,FALSE)</f>
        <v>William Lane</v>
      </c>
      <c r="D116" t="str">
        <f>VLOOKUP(sales_tab[[#This Row],[Customer ID]],customer_tab[],9,FALSE)</f>
        <v>Male</v>
      </c>
      <c r="E116" t="str">
        <f>VLOOKUP(sales_tab[[#This Row],[Customer ID]],customer_tab[],5,FALSE)</f>
        <v>Ohio</v>
      </c>
      <c r="F116" t="str">
        <f>VLOOKUP(sales_tab[[#This Row],[Customer ID]],customer_tab[],6,FALSE)</f>
        <v>East</v>
      </c>
      <c r="G116" t="str">
        <f>VLOOKUP(sales_tab[[#This Row],[Customer ID]],customer_tab[],7,FALSE)</f>
        <v>Single</v>
      </c>
      <c r="H116" s="1">
        <v>45234</v>
      </c>
      <c r="I116" s="1" t="str">
        <f>TEXT(sales_tab[[#This Row],[Order Date]],"YYYY")</f>
        <v>2023</v>
      </c>
      <c r="J116" s="1" t="str">
        <f>TEXT(sales_tab[[#This Row],[Order Date]],"MMM")</f>
        <v>Nov</v>
      </c>
      <c r="K116">
        <v>9251</v>
      </c>
      <c r="L116" t="str">
        <f>VLOOKUP(sales_tab[[#This Row],[Product ID]],product_tab[],2,FALSE)</f>
        <v>Headphones</v>
      </c>
      <c r="M116" t="str">
        <f>VLOOKUP(sales_tab[[#This Row],[Product ID]],product_tab[],4,FALSE)</f>
        <v>Yates Group</v>
      </c>
      <c r="N116" t="s">
        <v>19</v>
      </c>
      <c r="O116">
        <v>111.8544</v>
      </c>
      <c r="P116">
        <v>86.13</v>
      </c>
      <c r="Q116">
        <v>2</v>
      </c>
      <c r="R116">
        <v>0.06</v>
      </c>
      <c r="S116">
        <f>sales_tab[[#This Row],[Unit Price]]*sales_tab[[#This Row],[Quantity]]</f>
        <v>172.26</v>
      </c>
      <c r="T116">
        <f>sales_tab[[#This Row],[Sales Amount]]-sales_tab[[#This Row],[Cost Price]]</f>
        <v>60.405599999999993</v>
      </c>
    </row>
    <row r="117" spans="1:20" x14ac:dyDescent="0.45">
      <c r="A117">
        <v>794228</v>
      </c>
      <c r="B117">
        <v>834744</v>
      </c>
      <c r="C117" t="str">
        <f>VLOOKUP(sales_tab[[#This Row],[Customer ID]],customer_tab[],2,FALSE)</f>
        <v>Mary Bates</v>
      </c>
      <c r="D117" t="str">
        <f>VLOOKUP(sales_tab[[#This Row],[Customer ID]],customer_tab[],9,FALSE)</f>
        <v>Male</v>
      </c>
      <c r="E117" t="str">
        <f>VLOOKUP(sales_tab[[#This Row],[Customer ID]],customer_tab[],5,FALSE)</f>
        <v>Ohio</v>
      </c>
      <c r="F117" t="str">
        <f>VLOOKUP(sales_tab[[#This Row],[Customer ID]],customer_tab[],6,FALSE)</f>
        <v>East</v>
      </c>
      <c r="G117" t="str">
        <f>VLOOKUP(sales_tab[[#This Row],[Customer ID]],customer_tab[],7,FALSE)</f>
        <v>Married</v>
      </c>
      <c r="H117" s="1">
        <v>45407</v>
      </c>
      <c r="I117" s="1" t="str">
        <f>TEXT(sales_tab[[#This Row],[Order Date]],"YYYY")</f>
        <v>2024</v>
      </c>
      <c r="J117" s="1" t="str">
        <f>TEXT(sales_tab[[#This Row],[Order Date]],"MMM")</f>
        <v>Apr</v>
      </c>
      <c r="K117">
        <v>2034</v>
      </c>
      <c r="L117" t="str">
        <f>VLOOKUP(sales_tab[[#This Row],[Product ID]],product_tab[],2,FALSE)</f>
        <v>Camera</v>
      </c>
      <c r="M117" t="str">
        <f>VLOOKUP(sales_tab[[#This Row],[Product ID]],product_tab[],4,FALSE)</f>
        <v>Johns and Sons</v>
      </c>
      <c r="N117" t="s">
        <v>19</v>
      </c>
      <c r="O117">
        <v>111.6905</v>
      </c>
      <c r="P117">
        <v>70.849999999999994</v>
      </c>
      <c r="Q117">
        <v>3</v>
      </c>
      <c r="R117">
        <v>0.09</v>
      </c>
      <c r="S117">
        <f>sales_tab[[#This Row],[Unit Price]]*sales_tab[[#This Row],[Quantity]]</f>
        <v>212.54999999999998</v>
      </c>
      <c r="T117">
        <f>sales_tab[[#This Row],[Sales Amount]]-sales_tab[[#This Row],[Cost Price]]</f>
        <v>100.85949999999998</v>
      </c>
    </row>
    <row r="118" spans="1:20" x14ac:dyDescent="0.45">
      <c r="A118">
        <v>145441</v>
      </c>
      <c r="B118">
        <v>943098</v>
      </c>
      <c r="C118" t="str">
        <f>VLOOKUP(sales_tab[[#This Row],[Customer ID]],customer_tab[],2,FALSE)</f>
        <v>Carrie Gray</v>
      </c>
      <c r="D118" t="str">
        <f>VLOOKUP(sales_tab[[#This Row],[Customer ID]],customer_tab[],9,FALSE)</f>
        <v>Non-Binary</v>
      </c>
      <c r="E118" t="str">
        <f>VLOOKUP(sales_tab[[#This Row],[Customer ID]],customer_tab[],5,FALSE)</f>
        <v>Ohio</v>
      </c>
      <c r="F118" t="str">
        <f>VLOOKUP(sales_tab[[#This Row],[Customer ID]],customer_tab[],6,FALSE)</f>
        <v>East</v>
      </c>
      <c r="G118" t="str">
        <f>VLOOKUP(sales_tab[[#This Row],[Customer ID]],customer_tab[],7,FALSE)</f>
        <v>Married</v>
      </c>
      <c r="H118" s="1">
        <v>45387</v>
      </c>
      <c r="I118" s="1" t="str">
        <f>TEXT(sales_tab[[#This Row],[Order Date]],"YYYY")</f>
        <v>2024</v>
      </c>
      <c r="J118" s="1" t="str">
        <f>TEXT(sales_tab[[#This Row],[Order Date]],"MMM")</f>
        <v>Apr</v>
      </c>
      <c r="K118">
        <v>3592</v>
      </c>
      <c r="L118" t="str">
        <f>VLOOKUP(sales_tab[[#This Row],[Product ID]],product_tab[],2,FALSE)</f>
        <v>Shoes</v>
      </c>
      <c r="M118" t="str">
        <f>VLOOKUP(sales_tab[[#This Row],[Product ID]],product_tab[],4,FALSE)</f>
        <v>Hamilton, Kirby and Taylor</v>
      </c>
      <c r="N118" t="s">
        <v>15</v>
      </c>
      <c r="O118">
        <v>847.26200000000006</v>
      </c>
      <c r="P118">
        <v>243.78</v>
      </c>
      <c r="Q118">
        <v>5</v>
      </c>
      <c r="R118">
        <v>0.22</v>
      </c>
      <c r="S118">
        <f>sales_tab[[#This Row],[Unit Price]]*sales_tab[[#This Row],[Quantity]]</f>
        <v>1218.9000000000001</v>
      </c>
      <c r="T118">
        <f>sales_tab[[#This Row],[Sales Amount]]-sales_tab[[#This Row],[Cost Price]]</f>
        <v>371.63800000000003</v>
      </c>
    </row>
    <row r="119" spans="1:20" x14ac:dyDescent="0.45">
      <c r="A119">
        <v>226405</v>
      </c>
      <c r="B119">
        <v>147860</v>
      </c>
      <c r="C119" t="str">
        <f>VLOOKUP(sales_tab[[#This Row],[Customer ID]],customer_tab[],2,FALSE)</f>
        <v>Kathy Green</v>
      </c>
      <c r="D119" t="str">
        <f>VLOOKUP(sales_tab[[#This Row],[Customer ID]],customer_tab[],9,FALSE)</f>
        <v>Male</v>
      </c>
      <c r="E119" t="str">
        <f>VLOOKUP(sales_tab[[#This Row],[Customer ID]],customer_tab[],5,FALSE)</f>
        <v>Washington</v>
      </c>
      <c r="F119" t="str">
        <f>VLOOKUP(sales_tab[[#This Row],[Customer ID]],customer_tab[],6,FALSE)</f>
        <v>West</v>
      </c>
      <c r="G119" t="str">
        <f>VLOOKUP(sales_tab[[#This Row],[Customer ID]],customer_tab[],7,FALSE)</f>
        <v>Single</v>
      </c>
      <c r="H119" s="1">
        <v>45280</v>
      </c>
      <c r="I119" s="1" t="str">
        <f>TEXT(sales_tab[[#This Row],[Order Date]],"YYYY")</f>
        <v>2023</v>
      </c>
      <c r="J119" s="1" t="str">
        <f>TEXT(sales_tab[[#This Row],[Order Date]],"MMM")</f>
        <v>Dec</v>
      </c>
      <c r="K119">
        <v>3592</v>
      </c>
      <c r="L119" t="str">
        <f>VLOOKUP(sales_tab[[#This Row],[Product ID]],product_tab[],2,FALSE)</f>
        <v>Shoes</v>
      </c>
      <c r="M119" t="str">
        <f>VLOOKUP(sales_tab[[#This Row],[Product ID]],product_tab[],4,FALSE)</f>
        <v>Hamilton, Kirby and Taylor</v>
      </c>
      <c r="N119" t="s">
        <v>15</v>
      </c>
      <c r="O119">
        <v>481.19840000000011</v>
      </c>
      <c r="P119">
        <v>243.78</v>
      </c>
      <c r="Q119">
        <v>4</v>
      </c>
      <c r="R119">
        <v>0.18</v>
      </c>
      <c r="S119">
        <f>sales_tab[[#This Row],[Unit Price]]*sales_tab[[#This Row],[Quantity]]</f>
        <v>975.12</v>
      </c>
      <c r="T119">
        <f>sales_tab[[#This Row],[Sales Amount]]-sales_tab[[#This Row],[Cost Price]]</f>
        <v>493.9215999999999</v>
      </c>
    </row>
    <row r="120" spans="1:20" x14ac:dyDescent="0.45">
      <c r="A120">
        <v>790233</v>
      </c>
      <c r="B120">
        <v>731549</v>
      </c>
      <c r="C120" t="str">
        <f>VLOOKUP(sales_tab[[#This Row],[Customer ID]],customer_tab[],2,FALSE)</f>
        <v>John Jackson</v>
      </c>
      <c r="D120" t="str">
        <f>VLOOKUP(sales_tab[[#This Row],[Customer ID]],customer_tab[],9,FALSE)</f>
        <v>Non-Binary</v>
      </c>
      <c r="E120" t="str">
        <f>VLOOKUP(sales_tab[[#This Row],[Customer ID]],customer_tab[],5,FALSE)</f>
        <v>Tennessee</v>
      </c>
      <c r="F120" t="str">
        <f>VLOOKUP(sales_tab[[#This Row],[Customer ID]],customer_tab[],6,FALSE)</f>
        <v>South</v>
      </c>
      <c r="G120" t="str">
        <f>VLOOKUP(sales_tab[[#This Row],[Customer ID]],customer_tab[],7,FALSE)</f>
        <v>Widowed</v>
      </c>
      <c r="H120" s="1">
        <v>45505</v>
      </c>
      <c r="I120" s="1" t="str">
        <f>TEXT(sales_tab[[#This Row],[Order Date]],"YYYY")</f>
        <v>2024</v>
      </c>
      <c r="J120" s="1" t="str">
        <f>TEXT(sales_tab[[#This Row],[Order Date]],"MMM")</f>
        <v>Aug</v>
      </c>
      <c r="K120">
        <v>3312</v>
      </c>
      <c r="L120" t="str">
        <f>VLOOKUP(sales_tab[[#This Row],[Product ID]],product_tab[],2,FALSE)</f>
        <v>Toy Car</v>
      </c>
      <c r="M120" t="str">
        <f>VLOOKUP(sales_tab[[#This Row],[Product ID]],product_tab[],4,FALSE)</f>
        <v>West LLC</v>
      </c>
      <c r="N120" t="s">
        <v>13</v>
      </c>
      <c r="O120">
        <v>555.78960000000006</v>
      </c>
      <c r="P120">
        <v>287.38</v>
      </c>
      <c r="Q120">
        <v>4</v>
      </c>
      <c r="R120">
        <v>0.02</v>
      </c>
      <c r="S120">
        <f>sales_tab[[#This Row],[Unit Price]]*sales_tab[[#This Row],[Quantity]]</f>
        <v>1149.52</v>
      </c>
      <c r="T120">
        <f>sales_tab[[#This Row],[Sales Amount]]-sales_tab[[#This Row],[Cost Price]]</f>
        <v>593.73039999999992</v>
      </c>
    </row>
    <row r="121" spans="1:20" x14ac:dyDescent="0.45">
      <c r="A121">
        <v>496399</v>
      </c>
      <c r="B121">
        <v>507755</v>
      </c>
      <c r="C121" t="str">
        <f>VLOOKUP(sales_tab[[#This Row],[Customer ID]],customer_tab[],2,FALSE)</f>
        <v>Joshua Holland</v>
      </c>
      <c r="D121" t="str">
        <f>VLOOKUP(sales_tab[[#This Row],[Customer ID]],customer_tab[],9,FALSE)</f>
        <v>Female</v>
      </c>
      <c r="E121" t="str">
        <f>VLOOKUP(sales_tab[[#This Row],[Customer ID]],customer_tab[],5,FALSE)</f>
        <v>Delaware</v>
      </c>
      <c r="F121" t="str">
        <f>VLOOKUP(sales_tab[[#This Row],[Customer ID]],customer_tab[],6,FALSE)</f>
        <v>East</v>
      </c>
      <c r="G121" t="str">
        <f>VLOOKUP(sales_tab[[#This Row],[Customer ID]],customer_tab[],7,FALSE)</f>
        <v>Divorced</v>
      </c>
      <c r="H121" s="1">
        <v>45519</v>
      </c>
      <c r="I121" s="1" t="str">
        <f>TEXT(sales_tab[[#This Row],[Order Date]],"YYYY")</f>
        <v>2024</v>
      </c>
      <c r="J121" s="1" t="str">
        <f>TEXT(sales_tab[[#This Row],[Order Date]],"MMM")</f>
        <v>Aug</v>
      </c>
      <c r="K121">
        <v>7085</v>
      </c>
      <c r="L121" t="str">
        <f>VLOOKUP(sales_tab[[#This Row],[Product ID]],product_tab[],2,FALSE)</f>
        <v>Jacket</v>
      </c>
      <c r="M121" t="str">
        <f>VLOOKUP(sales_tab[[#This Row],[Product ID]],product_tab[],4,FALSE)</f>
        <v>Myers-Barber</v>
      </c>
      <c r="N121" t="s">
        <v>15</v>
      </c>
      <c r="O121">
        <v>112.63890000000001</v>
      </c>
      <c r="P121">
        <v>178.83</v>
      </c>
      <c r="Q121">
        <v>1</v>
      </c>
      <c r="R121">
        <v>0.17</v>
      </c>
      <c r="S121">
        <f>sales_tab[[#This Row],[Unit Price]]*sales_tab[[#This Row],[Quantity]]</f>
        <v>178.83</v>
      </c>
      <c r="T121">
        <f>sales_tab[[#This Row],[Sales Amount]]-sales_tab[[#This Row],[Cost Price]]</f>
        <v>66.191100000000006</v>
      </c>
    </row>
    <row r="122" spans="1:20" x14ac:dyDescent="0.45">
      <c r="A122">
        <v>166744</v>
      </c>
      <c r="B122">
        <v>639211</v>
      </c>
      <c r="C122" t="str">
        <f>VLOOKUP(sales_tab[[#This Row],[Customer ID]],customer_tab[],2,FALSE)</f>
        <v>Jeremy Dickerson</v>
      </c>
      <c r="D122" t="str">
        <f>VLOOKUP(sales_tab[[#This Row],[Customer ID]],customer_tab[],9,FALSE)</f>
        <v>Non-Binary</v>
      </c>
      <c r="E122" t="str">
        <f>VLOOKUP(sales_tab[[#This Row],[Customer ID]],customer_tab[],5,FALSE)</f>
        <v>Delaware</v>
      </c>
      <c r="F122" t="str">
        <f>VLOOKUP(sales_tab[[#This Row],[Customer ID]],customer_tab[],6,FALSE)</f>
        <v>East</v>
      </c>
      <c r="G122" t="str">
        <f>VLOOKUP(sales_tab[[#This Row],[Customer ID]],customer_tab[],7,FALSE)</f>
        <v>Married</v>
      </c>
      <c r="H122" s="1">
        <v>45526</v>
      </c>
      <c r="I122" s="1" t="str">
        <f>TEXT(sales_tab[[#This Row],[Order Date]],"YYYY")</f>
        <v>2024</v>
      </c>
      <c r="J122" s="1" t="str">
        <f>TEXT(sales_tab[[#This Row],[Order Date]],"MMM")</f>
        <v>Aug</v>
      </c>
      <c r="K122">
        <v>9614</v>
      </c>
      <c r="L122" t="str">
        <f>VLOOKUP(sales_tab[[#This Row],[Product ID]],product_tab[],2,FALSE)</f>
        <v>Table</v>
      </c>
      <c r="M122" t="str">
        <f>VLOOKUP(sales_tab[[#This Row],[Product ID]],product_tab[],4,FALSE)</f>
        <v>Peters Ltd</v>
      </c>
      <c r="N122" t="s">
        <v>11</v>
      </c>
      <c r="O122">
        <v>316.03249999999997</v>
      </c>
      <c r="P122">
        <v>129.47</v>
      </c>
      <c r="Q122">
        <v>5</v>
      </c>
      <c r="R122">
        <v>0.05</v>
      </c>
      <c r="S122">
        <f>sales_tab[[#This Row],[Unit Price]]*sales_tab[[#This Row],[Quantity]]</f>
        <v>647.35</v>
      </c>
      <c r="T122">
        <f>sales_tab[[#This Row],[Sales Amount]]-sales_tab[[#This Row],[Cost Price]]</f>
        <v>331.31750000000005</v>
      </c>
    </row>
    <row r="123" spans="1:20" x14ac:dyDescent="0.45">
      <c r="A123">
        <v>359946</v>
      </c>
      <c r="B123">
        <v>774387</v>
      </c>
      <c r="C123" t="str">
        <f>VLOOKUP(sales_tab[[#This Row],[Customer ID]],customer_tab[],2,FALSE)</f>
        <v>Sharon Hayes</v>
      </c>
      <c r="D123" t="str">
        <f>VLOOKUP(sales_tab[[#This Row],[Customer ID]],customer_tab[],9,FALSE)</f>
        <v>Female</v>
      </c>
      <c r="E123" t="str">
        <f>VLOOKUP(sales_tab[[#This Row],[Customer ID]],customer_tab[],5,FALSE)</f>
        <v>Utah</v>
      </c>
      <c r="F123" t="str">
        <f>VLOOKUP(sales_tab[[#This Row],[Customer ID]],customer_tab[],6,FALSE)</f>
        <v>West</v>
      </c>
      <c r="G123" t="str">
        <f>VLOOKUP(sales_tab[[#This Row],[Customer ID]],customer_tab[],7,FALSE)</f>
        <v>Married</v>
      </c>
      <c r="H123" s="1">
        <v>45375</v>
      </c>
      <c r="I123" s="1" t="str">
        <f>TEXT(sales_tab[[#This Row],[Order Date]],"YYYY")</f>
        <v>2024</v>
      </c>
      <c r="J123" s="1" t="str">
        <f>TEXT(sales_tab[[#This Row],[Order Date]],"MMM")</f>
        <v>Mar</v>
      </c>
      <c r="K123">
        <v>9504</v>
      </c>
      <c r="L123" t="str">
        <f>VLOOKUP(sales_tab[[#This Row],[Product ID]],product_tab[],2,FALSE)</f>
        <v>Puzzle</v>
      </c>
      <c r="M123" t="str">
        <f>VLOOKUP(sales_tab[[#This Row],[Product ID]],product_tab[],4,FALSE)</f>
        <v>Bailey, Fowler and Butler</v>
      </c>
      <c r="N123" t="s">
        <v>13</v>
      </c>
      <c r="O123">
        <v>79.924399999999977</v>
      </c>
      <c r="P123">
        <v>50.87</v>
      </c>
      <c r="Q123">
        <v>4</v>
      </c>
      <c r="R123">
        <v>0.22</v>
      </c>
      <c r="S123">
        <f>sales_tab[[#This Row],[Unit Price]]*sales_tab[[#This Row],[Quantity]]</f>
        <v>203.48</v>
      </c>
      <c r="T123">
        <f>sales_tab[[#This Row],[Sales Amount]]-sales_tab[[#This Row],[Cost Price]]</f>
        <v>123.55560000000001</v>
      </c>
    </row>
    <row r="124" spans="1:20" x14ac:dyDescent="0.45">
      <c r="A124">
        <v>277659</v>
      </c>
      <c r="B124">
        <v>215837</v>
      </c>
      <c r="C124" t="str">
        <f>VLOOKUP(sales_tab[[#This Row],[Customer ID]],customer_tab[],2,FALSE)</f>
        <v>Nicholas Carter</v>
      </c>
      <c r="D124" t="str">
        <f>VLOOKUP(sales_tab[[#This Row],[Customer ID]],customer_tab[],9,FALSE)</f>
        <v>Male</v>
      </c>
      <c r="E124" t="str">
        <f>VLOOKUP(sales_tab[[#This Row],[Customer ID]],customer_tab[],5,FALSE)</f>
        <v>New York</v>
      </c>
      <c r="F124" t="str">
        <f>VLOOKUP(sales_tab[[#This Row],[Customer ID]],customer_tab[],6,FALSE)</f>
        <v>East</v>
      </c>
      <c r="G124" t="str">
        <f>VLOOKUP(sales_tab[[#This Row],[Customer ID]],customer_tab[],7,FALSE)</f>
        <v>Married</v>
      </c>
      <c r="H124" s="1">
        <v>45524</v>
      </c>
      <c r="I124" s="1" t="str">
        <f>TEXT(sales_tab[[#This Row],[Order Date]],"YYYY")</f>
        <v>2024</v>
      </c>
      <c r="J124" s="1" t="str">
        <f>TEXT(sales_tab[[#This Row],[Order Date]],"MMM")</f>
        <v>Aug</v>
      </c>
      <c r="K124">
        <v>4541</v>
      </c>
      <c r="L124" t="str">
        <f>VLOOKUP(sales_tab[[#This Row],[Product ID]],product_tab[],2,FALSE)</f>
        <v>Pen</v>
      </c>
      <c r="M124" t="str">
        <f>VLOOKUP(sales_tab[[#This Row],[Product ID]],product_tab[],4,FALSE)</f>
        <v>Mccall Inc</v>
      </c>
      <c r="N124" t="s">
        <v>17</v>
      </c>
      <c r="O124">
        <v>274.93999999999994</v>
      </c>
      <c r="P124">
        <v>69.5</v>
      </c>
      <c r="Q124">
        <v>5</v>
      </c>
      <c r="R124">
        <v>0.04</v>
      </c>
      <c r="S124">
        <f>sales_tab[[#This Row],[Unit Price]]*sales_tab[[#This Row],[Quantity]]</f>
        <v>347.5</v>
      </c>
      <c r="T124">
        <f>sales_tab[[#This Row],[Sales Amount]]-sales_tab[[#This Row],[Cost Price]]</f>
        <v>72.560000000000059</v>
      </c>
    </row>
    <row r="125" spans="1:20" x14ac:dyDescent="0.45">
      <c r="A125">
        <v>444868</v>
      </c>
      <c r="B125">
        <v>591383</v>
      </c>
      <c r="C125" t="str">
        <f>VLOOKUP(sales_tab[[#This Row],[Customer ID]],customer_tab[],2,FALSE)</f>
        <v>Michael Davenport</v>
      </c>
      <c r="D125" t="str">
        <f>VLOOKUP(sales_tab[[#This Row],[Customer ID]],customer_tab[],9,FALSE)</f>
        <v>Female</v>
      </c>
      <c r="E125" t="str">
        <f>VLOOKUP(sales_tab[[#This Row],[Customer ID]],customer_tab[],5,FALSE)</f>
        <v>Delaware</v>
      </c>
      <c r="F125" t="str">
        <f>VLOOKUP(sales_tab[[#This Row],[Customer ID]],customer_tab[],6,FALSE)</f>
        <v>East</v>
      </c>
      <c r="G125" t="str">
        <f>VLOOKUP(sales_tab[[#This Row],[Customer ID]],customer_tab[],7,FALSE)</f>
        <v>Divorced</v>
      </c>
      <c r="H125" s="1">
        <v>45405</v>
      </c>
      <c r="I125" s="1" t="str">
        <f>TEXT(sales_tab[[#This Row],[Order Date]],"YYYY")</f>
        <v>2024</v>
      </c>
      <c r="J125" s="1" t="str">
        <f>TEXT(sales_tab[[#This Row],[Order Date]],"MMM")</f>
        <v>Apr</v>
      </c>
      <c r="K125">
        <v>2834</v>
      </c>
      <c r="L125" t="str">
        <f>VLOOKUP(sales_tab[[#This Row],[Product ID]],product_tab[],2,FALSE)</f>
        <v>Tablet</v>
      </c>
      <c r="M125" t="str">
        <f>VLOOKUP(sales_tab[[#This Row],[Product ID]],product_tab[],4,FALSE)</f>
        <v>Anderson-Jackson</v>
      </c>
      <c r="N125" t="s">
        <v>19</v>
      </c>
      <c r="O125">
        <v>166.55519999999999</v>
      </c>
      <c r="P125">
        <v>222.26</v>
      </c>
      <c r="Q125">
        <v>2</v>
      </c>
      <c r="R125">
        <v>0.24</v>
      </c>
      <c r="S125">
        <f>sales_tab[[#This Row],[Unit Price]]*sales_tab[[#This Row],[Quantity]]</f>
        <v>444.52</v>
      </c>
      <c r="T125">
        <f>sales_tab[[#This Row],[Sales Amount]]-sales_tab[[#This Row],[Cost Price]]</f>
        <v>277.96479999999997</v>
      </c>
    </row>
    <row r="126" spans="1:20" x14ac:dyDescent="0.45">
      <c r="A126">
        <v>197431</v>
      </c>
      <c r="B126">
        <v>669966</v>
      </c>
      <c r="C126" t="str">
        <f>VLOOKUP(sales_tab[[#This Row],[Customer ID]],customer_tab[],2,FALSE)</f>
        <v>Michele Torres</v>
      </c>
      <c r="D126" t="str">
        <f>VLOOKUP(sales_tab[[#This Row],[Customer ID]],customer_tab[],9,FALSE)</f>
        <v>Non-Binary</v>
      </c>
      <c r="E126" t="str">
        <f>VLOOKUP(sales_tab[[#This Row],[Customer ID]],customer_tab[],5,FALSE)</f>
        <v>Texas</v>
      </c>
      <c r="F126" t="str">
        <f>VLOOKUP(sales_tab[[#This Row],[Customer ID]],customer_tab[],6,FALSE)</f>
        <v>Central</v>
      </c>
      <c r="G126" t="str">
        <f>VLOOKUP(sales_tab[[#This Row],[Customer ID]],customer_tab[],7,FALSE)</f>
        <v>Widowed</v>
      </c>
      <c r="H126" s="1">
        <v>45211</v>
      </c>
      <c r="I126" s="1" t="str">
        <f>TEXT(sales_tab[[#This Row],[Order Date]],"YYYY")</f>
        <v>2023</v>
      </c>
      <c r="J126" s="1" t="str">
        <f>TEXT(sales_tab[[#This Row],[Order Date]],"MMM")</f>
        <v>Oct</v>
      </c>
      <c r="K126">
        <v>9961</v>
      </c>
      <c r="L126" t="str">
        <f>VLOOKUP(sales_tab[[#This Row],[Product ID]],product_tab[],2,FALSE)</f>
        <v>Cap</v>
      </c>
      <c r="M126" t="str">
        <f>VLOOKUP(sales_tab[[#This Row],[Product ID]],product_tab[],4,FALSE)</f>
        <v>Rogers and Sons</v>
      </c>
      <c r="N126" t="s">
        <v>15</v>
      </c>
      <c r="O126">
        <v>4.0627999999999993</v>
      </c>
      <c r="P126">
        <v>6.92</v>
      </c>
      <c r="Q126">
        <v>1</v>
      </c>
      <c r="R126">
        <v>0.16</v>
      </c>
      <c r="S126">
        <f>sales_tab[[#This Row],[Unit Price]]*sales_tab[[#This Row],[Quantity]]</f>
        <v>6.92</v>
      </c>
      <c r="T126">
        <f>sales_tab[[#This Row],[Sales Amount]]-sales_tab[[#This Row],[Cost Price]]</f>
        <v>2.8572000000000006</v>
      </c>
    </row>
    <row r="127" spans="1:20" x14ac:dyDescent="0.45">
      <c r="A127">
        <v>288413</v>
      </c>
      <c r="B127">
        <v>205911</v>
      </c>
      <c r="C127" t="str">
        <f>VLOOKUP(sales_tab[[#This Row],[Customer ID]],customer_tab[],2,FALSE)</f>
        <v>Grant Crawford</v>
      </c>
      <c r="D127" t="str">
        <f>VLOOKUP(sales_tab[[#This Row],[Customer ID]],customer_tab[],9,FALSE)</f>
        <v>Male</v>
      </c>
      <c r="E127" t="str">
        <f>VLOOKUP(sales_tab[[#This Row],[Customer ID]],customer_tab[],5,FALSE)</f>
        <v>New York</v>
      </c>
      <c r="F127" t="str">
        <f>VLOOKUP(sales_tab[[#This Row],[Customer ID]],customer_tab[],6,FALSE)</f>
        <v>East</v>
      </c>
      <c r="G127" t="str">
        <f>VLOOKUP(sales_tab[[#This Row],[Customer ID]],customer_tab[],7,FALSE)</f>
        <v>Widowed</v>
      </c>
      <c r="H127" s="1">
        <v>45472</v>
      </c>
      <c r="I127" s="1" t="str">
        <f>TEXT(sales_tab[[#This Row],[Order Date]],"YYYY")</f>
        <v>2024</v>
      </c>
      <c r="J127" s="1" t="str">
        <f>TEXT(sales_tab[[#This Row],[Order Date]],"MMM")</f>
        <v>Jun</v>
      </c>
      <c r="K127">
        <v>5035</v>
      </c>
      <c r="L127" t="str">
        <f>VLOOKUP(sales_tab[[#This Row],[Product ID]],product_tab[],2,FALSE)</f>
        <v>Paper</v>
      </c>
      <c r="M127" t="str">
        <f>VLOOKUP(sales_tab[[#This Row],[Product ID]],product_tab[],4,FALSE)</f>
        <v>Clayton, Robertson and Wolfe</v>
      </c>
      <c r="N127" t="s">
        <v>17</v>
      </c>
      <c r="O127">
        <v>288.964</v>
      </c>
      <c r="P127">
        <v>196.72</v>
      </c>
      <c r="Q127">
        <v>2</v>
      </c>
      <c r="R127">
        <v>0.15</v>
      </c>
      <c r="S127">
        <f>sales_tab[[#This Row],[Unit Price]]*sales_tab[[#This Row],[Quantity]]</f>
        <v>393.44</v>
      </c>
      <c r="T127">
        <f>sales_tab[[#This Row],[Sales Amount]]-sales_tab[[#This Row],[Cost Price]]</f>
        <v>104.476</v>
      </c>
    </row>
    <row r="128" spans="1:20" x14ac:dyDescent="0.45">
      <c r="A128">
        <v>194271</v>
      </c>
      <c r="B128">
        <v>605580</v>
      </c>
      <c r="C128" t="str">
        <f>VLOOKUP(sales_tab[[#This Row],[Customer ID]],customer_tab[],2,FALSE)</f>
        <v>Christian Bell</v>
      </c>
      <c r="D128" t="str">
        <f>VLOOKUP(sales_tab[[#This Row],[Customer ID]],customer_tab[],9,FALSE)</f>
        <v>Female</v>
      </c>
      <c r="E128" t="str">
        <f>VLOOKUP(sales_tab[[#This Row],[Customer ID]],customer_tab[],5,FALSE)</f>
        <v>Arizona</v>
      </c>
      <c r="F128" t="str">
        <f>VLOOKUP(sales_tab[[#This Row],[Customer ID]],customer_tab[],6,FALSE)</f>
        <v>West</v>
      </c>
      <c r="G128" t="str">
        <f>VLOOKUP(sales_tab[[#This Row],[Customer ID]],customer_tab[],7,FALSE)</f>
        <v>Divorced</v>
      </c>
      <c r="H128" s="1">
        <v>45531</v>
      </c>
      <c r="I128" s="1" t="str">
        <f>TEXT(sales_tab[[#This Row],[Order Date]],"YYYY")</f>
        <v>2024</v>
      </c>
      <c r="J128" s="1" t="str">
        <f>TEXT(sales_tab[[#This Row],[Order Date]],"MMM")</f>
        <v>Aug</v>
      </c>
      <c r="K128">
        <v>2834</v>
      </c>
      <c r="L128" t="str">
        <f>VLOOKUP(sales_tab[[#This Row],[Product ID]],product_tab[],2,FALSE)</f>
        <v>Tablet</v>
      </c>
      <c r="M128" t="str">
        <f>VLOOKUP(sales_tab[[#This Row],[Product ID]],product_tab[],4,FALSE)</f>
        <v>Anderson-Jackson</v>
      </c>
      <c r="N128" t="s">
        <v>19</v>
      </c>
      <c r="O128">
        <v>313.69200000000001</v>
      </c>
      <c r="P128">
        <v>222.26</v>
      </c>
      <c r="Q128">
        <v>2</v>
      </c>
      <c r="R128">
        <v>0.15</v>
      </c>
      <c r="S128">
        <f>sales_tab[[#This Row],[Unit Price]]*sales_tab[[#This Row],[Quantity]]</f>
        <v>444.52</v>
      </c>
      <c r="T128">
        <f>sales_tab[[#This Row],[Sales Amount]]-sales_tab[[#This Row],[Cost Price]]</f>
        <v>130.82799999999997</v>
      </c>
    </row>
    <row r="129" spans="1:20" x14ac:dyDescent="0.45">
      <c r="A129">
        <v>286618</v>
      </c>
      <c r="B129">
        <v>596023</v>
      </c>
      <c r="C129" t="str">
        <f>VLOOKUP(sales_tab[[#This Row],[Customer ID]],customer_tab[],2,FALSE)</f>
        <v>Samantha May</v>
      </c>
      <c r="D129" t="str">
        <f>VLOOKUP(sales_tab[[#This Row],[Customer ID]],customer_tab[],9,FALSE)</f>
        <v>Female</v>
      </c>
      <c r="E129" t="str">
        <f>VLOOKUP(sales_tab[[#This Row],[Customer ID]],customer_tab[],5,FALSE)</f>
        <v>Arizona</v>
      </c>
      <c r="F129" t="str">
        <f>VLOOKUP(sales_tab[[#This Row],[Customer ID]],customer_tab[],6,FALSE)</f>
        <v>West</v>
      </c>
      <c r="G129" t="str">
        <f>VLOOKUP(sales_tab[[#This Row],[Customer ID]],customer_tab[],7,FALSE)</f>
        <v>Single</v>
      </c>
      <c r="H129" s="1">
        <v>45311</v>
      </c>
      <c r="I129" s="1" t="str">
        <f>TEXT(sales_tab[[#This Row],[Order Date]],"YYYY")</f>
        <v>2024</v>
      </c>
      <c r="J129" s="1" t="str">
        <f>TEXT(sales_tab[[#This Row],[Order Date]],"MMM")</f>
        <v>Jan</v>
      </c>
      <c r="K129">
        <v>4889</v>
      </c>
      <c r="L129" t="str">
        <f>VLOOKUP(sales_tab[[#This Row],[Product ID]],product_tab[],2,FALSE)</f>
        <v>T-shirt</v>
      </c>
      <c r="M129" t="str">
        <f>VLOOKUP(sales_tab[[#This Row],[Product ID]],product_tab[],4,FALSE)</f>
        <v>Davis Group</v>
      </c>
      <c r="N129" t="s">
        <v>15</v>
      </c>
      <c r="O129">
        <v>351.86999999999989</v>
      </c>
      <c r="P129">
        <v>165.76</v>
      </c>
      <c r="Q129">
        <v>5</v>
      </c>
      <c r="R129">
        <v>0.15</v>
      </c>
      <c r="S129">
        <f>sales_tab[[#This Row],[Unit Price]]*sales_tab[[#This Row],[Quantity]]</f>
        <v>828.8</v>
      </c>
      <c r="T129">
        <f>sales_tab[[#This Row],[Sales Amount]]-sales_tab[[#This Row],[Cost Price]]</f>
        <v>476.93000000000006</v>
      </c>
    </row>
    <row r="130" spans="1:20" x14ac:dyDescent="0.45">
      <c r="A130">
        <v>532169</v>
      </c>
      <c r="B130">
        <v>720068</v>
      </c>
      <c r="C130" t="str">
        <f>VLOOKUP(sales_tab[[#This Row],[Customer ID]],customer_tab[],2,FALSE)</f>
        <v>Brittney Lewis</v>
      </c>
      <c r="D130" t="str">
        <f>VLOOKUP(sales_tab[[#This Row],[Customer ID]],customer_tab[],9,FALSE)</f>
        <v>Non-Binary</v>
      </c>
      <c r="E130" t="str">
        <f>VLOOKUP(sales_tab[[#This Row],[Customer ID]],customer_tab[],5,FALSE)</f>
        <v>California</v>
      </c>
      <c r="F130" t="str">
        <f>VLOOKUP(sales_tab[[#This Row],[Customer ID]],customer_tab[],6,FALSE)</f>
        <v>West</v>
      </c>
      <c r="G130" t="str">
        <f>VLOOKUP(sales_tab[[#This Row],[Customer ID]],customer_tab[],7,FALSE)</f>
        <v>Single</v>
      </c>
      <c r="H130" s="1">
        <v>45387</v>
      </c>
      <c r="I130" s="1" t="str">
        <f>TEXT(sales_tab[[#This Row],[Order Date]],"YYYY")</f>
        <v>2024</v>
      </c>
      <c r="J130" s="1" t="str">
        <f>TEXT(sales_tab[[#This Row],[Order Date]],"MMM")</f>
        <v>Apr</v>
      </c>
      <c r="K130">
        <v>9614</v>
      </c>
      <c r="L130" t="str">
        <f>VLOOKUP(sales_tab[[#This Row],[Product ID]],product_tab[],2,FALSE)</f>
        <v>Table</v>
      </c>
      <c r="M130" t="str">
        <f>VLOOKUP(sales_tab[[#This Row],[Product ID]],product_tab[],4,FALSE)</f>
        <v>Peters Ltd</v>
      </c>
      <c r="N130" t="s">
        <v>11</v>
      </c>
      <c r="O130">
        <v>449.19300000000004</v>
      </c>
      <c r="P130">
        <v>129.47</v>
      </c>
      <c r="Q130">
        <v>5</v>
      </c>
      <c r="R130">
        <v>0.22</v>
      </c>
      <c r="S130">
        <f>sales_tab[[#This Row],[Unit Price]]*sales_tab[[#This Row],[Quantity]]</f>
        <v>647.35</v>
      </c>
      <c r="T130">
        <f>sales_tab[[#This Row],[Sales Amount]]-sales_tab[[#This Row],[Cost Price]]</f>
        <v>198.15699999999998</v>
      </c>
    </row>
    <row r="131" spans="1:20" x14ac:dyDescent="0.45">
      <c r="A131">
        <v>416376</v>
      </c>
      <c r="B131">
        <v>203048</v>
      </c>
      <c r="C131" t="str">
        <f>VLOOKUP(sales_tab[[#This Row],[Customer ID]],customer_tab[],2,FALSE)</f>
        <v>Randall Romero</v>
      </c>
      <c r="D131" t="str">
        <f>VLOOKUP(sales_tab[[#This Row],[Customer ID]],customer_tab[],9,FALSE)</f>
        <v>Female</v>
      </c>
      <c r="E131" t="str">
        <f>VLOOKUP(sales_tab[[#This Row],[Customer ID]],customer_tab[],5,FALSE)</f>
        <v>California</v>
      </c>
      <c r="F131" t="str">
        <f>VLOOKUP(sales_tab[[#This Row],[Customer ID]],customer_tab[],6,FALSE)</f>
        <v>West</v>
      </c>
      <c r="G131" t="str">
        <f>VLOOKUP(sales_tab[[#This Row],[Customer ID]],customer_tab[],7,FALSE)</f>
        <v>Married</v>
      </c>
      <c r="H131" s="1">
        <v>45374</v>
      </c>
      <c r="I131" s="1" t="str">
        <f>TEXT(sales_tab[[#This Row],[Order Date]],"YYYY")</f>
        <v>2024</v>
      </c>
      <c r="J131" s="1" t="str">
        <f>TEXT(sales_tab[[#This Row],[Order Date]],"MMM")</f>
        <v>Mar</v>
      </c>
      <c r="K131">
        <v>3592</v>
      </c>
      <c r="L131" t="str">
        <f>VLOOKUP(sales_tab[[#This Row],[Product ID]],product_tab[],2,FALSE)</f>
        <v>Shoes</v>
      </c>
      <c r="M131" t="str">
        <f>VLOOKUP(sales_tab[[#This Row],[Product ID]],product_tab[],4,FALSE)</f>
        <v>Hamilton, Kirby and Taylor</v>
      </c>
      <c r="N131" t="s">
        <v>15</v>
      </c>
      <c r="O131">
        <v>838.24499999999989</v>
      </c>
      <c r="P131">
        <v>243.78</v>
      </c>
      <c r="Q131">
        <v>5</v>
      </c>
      <c r="R131">
        <v>0.05</v>
      </c>
      <c r="S131">
        <f>sales_tab[[#This Row],[Unit Price]]*sales_tab[[#This Row],[Quantity]]</f>
        <v>1218.9000000000001</v>
      </c>
      <c r="T131">
        <f>sales_tab[[#This Row],[Sales Amount]]-sales_tab[[#This Row],[Cost Price]]</f>
        <v>380.6550000000002</v>
      </c>
    </row>
    <row r="132" spans="1:20" x14ac:dyDescent="0.45">
      <c r="A132">
        <v>527066</v>
      </c>
      <c r="B132">
        <v>862467</v>
      </c>
      <c r="C132" t="str">
        <f>VLOOKUP(sales_tab[[#This Row],[Customer ID]],customer_tab[],2,FALSE)</f>
        <v>Jose Jordan</v>
      </c>
      <c r="D132" t="str">
        <f>VLOOKUP(sales_tab[[#This Row],[Customer ID]],customer_tab[],9,FALSE)</f>
        <v>Female</v>
      </c>
      <c r="E132" t="str">
        <f>VLOOKUP(sales_tab[[#This Row],[Customer ID]],customer_tab[],5,FALSE)</f>
        <v>Ohio</v>
      </c>
      <c r="F132" t="str">
        <f>VLOOKUP(sales_tab[[#This Row],[Customer ID]],customer_tab[],6,FALSE)</f>
        <v>East</v>
      </c>
      <c r="G132" t="str">
        <f>VLOOKUP(sales_tab[[#This Row],[Customer ID]],customer_tab[],7,FALSE)</f>
        <v>Married</v>
      </c>
      <c r="H132" s="1">
        <v>45383</v>
      </c>
      <c r="I132" s="1" t="str">
        <f>TEXT(sales_tab[[#This Row],[Order Date]],"YYYY")</f>
        <v>2024</v>
      </c>
      <c r="J132" s="1" t="str">
        <f>TEXT(sales_tab[[#This Row],[Order Date]],"MMM")</f>
        <v>Apr</v>
      </c>
      <c r="K132">
        <v>3592</v>
      </c>
      <c r="L132" t="str">
        <f>VLOOKUP(sales_tab[[#This Row],[Product ID]],product_tab[],2,FALSE)</f>
        <v>Shoes</v>
      </c>
      <c r="M132" t="str">
        <f>VLOOKUP(sales_tab[[#This Row],[Product ID]],product_tab[],4,FALSE)</f>
        <v>Hamilton, Kirby and Taylor</v>
      </c>
      <c r="N132" t="s">
        <v>15</v>
      </c>
      <c r="O132">
        <v>673.52200000000005</v>
      </c>
      <c r="P132">
        <v>243.78</v>
      </c>
      <c r="Q132">
        <v>5</v>
      </c>
      <c r="R132">
        <v>0.12</v>
      </c>
      <c r="S132">
        <f>sales_tab[[#This Row],[Unit Price]]*sales_tab[[#This Row],[Quantity]]</f>
        <v>1218.9000000000001</v>
      </c>
      <c r="T132">
        <f>sales_tab[[#This Row],[Sales Amount]]-sales_tab[[#This Row],[Cost Price]]</f>
        <v>545.37800000000004</v>
      </c>
    </row>
    <row r="133" spans="1:20" x14ac:dyDescent="0.45">
      <c r="A133">
        <v>196037</v>
      </c>
      <c r="B133">
        <v>812995</v>
      </c>
      <c r="C133" t="str">
        <f>VLOOKUP(sales_tab[[#This Row],[Customer ID]],customer_tab[],2,FALSE)</f>
        <v>Timothy Kim</v>
      </c>
      <c r="D133" t="str">
        <f>VLOOKUP(sales_tab[[#This Row],[Customer ID]],customer_tab[],9,FALSE)</f>
        <v>Male</v>
      </c>
      <c r="E133" t="str">
        <f>VLOOKUP(sales_tab[[#This Row],[Customer ID]],customer_tab[],5,FALSE)</f>
        <v>Ohio</v>
      </c>
      <c r="F133" t="str">
        <f>VLOOKUP(sales_tab[[#This Row],[Customer ID]],customer_tab[],6,FALSE)</f>
        <v>East</v>
      </c>
      <c r="G133" t="str">
        <f>VLOOKUP(sales_tab[[#This Row],[Customer ID]],customer_tab[],7,FALSE)</f>
        <v>Single</v>
      </c>
      <c r="H133" s="1">
        <v>45509</v>
      </c>
      <c r="I133" s="1" t="str">
        <f>TEXT(sales_tab[[#This Row],[Order Date]],"YYYY")</f>
        <v>2024</v>
      </c>
      <c r="J133" s="1" t="str">
        <f>TEXT(sales_tab[[#This Row],[Order Date]],"MMM")</f>
        <v>Aug</v>
      </c>
      <c r="K133">
        <v>4971</v>
      </c>
      <c r="L133" t="str">
        <f>VLOOKUP(sales_tab[[#This Row],[Product ID]],product_tab[],2,FALSE)</f>
        <v>Marker</v>
      </c>
      <c r="M133" t="str">
        <f>VLOOKUP(sales_tab[[#This Row],[Product ID]],product_tab[],4,FALSE)</f>
        <v>Perez LLC</v>
      </c>
      <c r="N133" t="s">
        <v>17</v>
      </c>
      <c r="O133">
        <v>142.03159999999997</v>
      </c>
      <c r="P133">
        <v>63.66</v>
      </c>
      <c r="Q133">
        <v>3</v>
      </c>
      <c r="R133">
        <v>0.08</v>
      </c>
      <c r="S133">
        <f>sales_tab[[#This Row],[Unit Price]]*sales_tab[[#This Row],[Quantity]]</f>
        <v>190.98</v>
      </c>
      <c r="T133">
        <f>sales_tab[[#This Row],[Sales Amount]]-sales_tab[[#This Row],[Cost Price]]</f>
        <v>48.948400000000021</v>
      </c>
    </row>
    <row r="134" spans="1:20" x14ac:dyDescent="0.45">
      <c r="A134">
        <v>165086</v>
      </c>
      <c r="B134">
        <v>369173</v>
      </c>
      <c r="C134" t="str">
        <f>VLOOKUP(sales_tab[[#This Row],[Customer ID]],customer_tab[],2,FALSE)</f>
        <v>Brandon Norris</v>
      </c>
      <c r="D134" t="str">
        <f>VLOOKUP(sales_tab[[#This Row],[Customer ID]],customer_tab[],9,FALSE)</f>
        <v>Male</v>
      </c>
      <c r="E134" t="str">
        <f>VLOOKUP(sales_tab[[#This Row],[Customer ID]],customer_tab[],5,FALSE)</f>
        <v>Ohio</v>
      </c>
      <c r="F134" t="str">
        <f>VLOOKUP(sales_tab[[#This Row],[Customer ID]],customer_tab[],6,FALSE)</f>
        <v>East</v>
      </c>
      <c r="G134" t="str">
        <f>VLOOKUP(sales_tab[[#This Row],[Customer ID]],customer_tab[],7,FALSE)</f>
        <v>Divorced</v>
      </c>
      <c r="H134" s="1">
        <v>45332</v>
      </c>
      <c r="I134" s="1" t="str">
        <f>TEXT(sales_tab[[#This Row],[Order Date]],"YYYY")</f>
        <v>2024</v>
      </c>
      <c r="J134" s="1" t="str">
        <f>TEXT(sales_tab[[#This Row],[Order Date]],"MMM")</f>
        <v>Feb</v>
      </c>
      <c r="K134">
        <v>3312</v>
      </c>
      <c r="L134" t="str">
        <f>VLOOKUP(sales_tab[[#This Row],[Product ID]],product_tab[],2,FALSE)</f>
        <v>Toy Car</v>
      </c>
      <c r="M134" t="str">
        <f>VLOOKUP(sales_tab[[#This Row],[Product ID]],product_tab[],4,FALSE)</f>
        <v>West LLC</v>
      </c>
      <c r="N134" t="s">
        <v>13</v>
      </c>
      <c r="O134">
        <v>1023.5696</v>
      </c>
      <c r="P134">
        <v>287.38</v>
      </c>
      <c r="Q134">
        <v>4</v>
      </c>
      <c r="R134">
        <v>0.02</v>
      </c>
      <c r="S134">
        <f>sales_tab[[#This Row],[Unit Price]]*sales_tab[[#This Row],[Quantity]]</f>
        <v>1149.52</v>
      </c>
      <c r="T134">
        <f>sales_tab[[#This Row],[Sales Amount]]-sales_tab[[#This Row],[Cost Price]]</f>
        <v>125.95039999999995</v>
      </c>
    </row>
    <row r="135" spans="1:20" x14ac:dyDescent="0.45">
      <c r="A135">
        <v>274513</v>
      </c>
      <c r="B135">
        <v>935758</v>
      </c>
      <c r="C135" t="str">
        <f>VLOOKUP(sales_tab[[#This Row],[Customer ID]],customer_tab[],2,FALSE)</f>
        <v>Tiffany Smith</v>
      </c>
      <c r="D135" t="str">
        <f>VLOOKUP(sales_tab[[#This Row],[Customer ID]],customer_tab[],9,FALSE)</f>
        <v>Non-Binary</v>
      </c>
      <c r="E135" t="str">
        <f>VLOOKUP(sales_tab[[#This Row],[Customer ID]],customer_tab[],5,FALSE)</f>
        <v>California</v>
      </c>
      <c r="F135" t="str">
        <f>VLOOKUP(sales_tab[[#This Row],[Customer ID]],customer_tab[],6,FALSE)</f>
        <v>West</v>
      </c>
      <c r="G135" t="str">
        <f>VLOOKUP(sales_tab[[#This Row],[Customer ID]],customer_tab[],7,FALSE)</f>
        <v>Widowed</v>
      </c>
      <c r="H135" s="1">
        <v>45235</v>
      </c>
      <c r="I135" s="1" t="str">
        <f>TEXT(sales_tab[[#This Row],[Order Date]],"YYYY")</f>
        <v>2023</v>
      </c>
      <c r="J135" s="1" t="str">
        <f>TEXT(sales_tab[[#This Row],[Order Date]],"MMM")</f>
        <v>Nov</v>
      </c>
      <c r="K135">
        <v>3312</v>
      </c>
      <c r="L135" t="str">
        <f>VLOOKUP(sales_tab[[#This Row],[Product ID]],product_tab[],2,FALSE)</f>
        <v>Toy Car</v>
      </c>
      <c r="M135" t="str">
        <f>VLOOKUP(sales_tab[[#This Row],[Product ID]],product_tab[],4,FALSE)</f>
        <v>West LLC</v>
      </c>
      <c r="N135" t="s">
        <v>13</v>
      </c>
      <c r="O135">
        <v>786.57759999999996</v>
      </c>
      <c r="P135">
        <v>287.38</v>
      </c>
      <c r="Q135">
        <v>4</v>
      </c>
      <c r="R135">
        <v>0.12</v>
      </c>
      <c r="S135">
        <f>sales_tab[[#This Row],[Unit Price]]*sales_tab[[#This Row],[Quantity]]</f>
        <v>1149.52</v>
      </c>
      <c r="T135">
        <f>sales_tab[[#This Row],[Sales Amount]]-sales_tab[[#This Row],[Cost Price]]</f>
        <v>362.94240000000002</v>
      </c>
    </row>
    <row r="136" spans="1:20" x14ac:dyDescent="0.45">
      <c r="A136">
        <v>174465</v>
      </c>
      <c r="B136">
        <v>922732</v>
      </c>
      <c r="C136" t="str">
        <f>VLOOKUP(sales_tab[[#This Row],[Customer ID]],customer_tab[],2,FALSE)</f>
        <v>Kelsey Phillips</v>
      </c>
      <c r="D136" t="str">
        <f>VLOOKUP(sales_tab[[#This Row],[Customer ID]],customer_tab[],9,FALSE)</f>
        <v>Non-Binary</v>
      </c>
      <c r="E136" t="str">
        <f>VLOOKUP(sales_tab[[#This Row],[Customer ID]],customer_tab[],5,FALSE)</f>
        <v>California</v>
      </c>
      <c r="F136" t="str">
        <f>VLOOKUP(sales_tab[[#This Row],[Customer ID]],customer_tab[],6,FALSE)</f>
        <v>West</v>
      </c>
      <c r="G136" t="str">
        <f>VLOOKUP(sales_tab[[#This Row],[Customer ID]],customer_tab[],7,FALSE)</f>
        <v>Divorced</v>
      </c>
      <c r="H136" s="1">
        <v>45321</v>
      </c>
      <c r="I136" s="1" t="str">
        <f>TEXT(sales_tab[[#This Row],[Order Date]],"YYYY")</f>
        <v>2024</v>
      </c>
      <c r="J136" s="1" t="str">
        <f>TEXT(sales_tab[[#This Row],[Order Date]],"MMM")</f>
        <v>Jan</v>
      </c>
      <c r="K136">
        <v>1794</v>
      </c>
      <c r="L136" t="str">
        <f>VLOOKUP(sales_tab[[#This Row],[Product ID]],product_tab[],2,FALSE)</f>
        <v>Board Game</v>
      </c>
      <c r="M136" t="str">
        <f>VLOOKUP(sales_tab[[#This Row],[Product ID]],product_tab[],4,FALSE)</f>
        <v>Reese LLC</v>
      </c>
      <c r="N136" t="s">
        <v>13</v>
      </c>
      <c r="O136">
        <v>209.23800000000003</v>
      </c>
      <c r="P136">
        <v>210.95</v>
      </c>
      <c r="Q136">
        <v>2</v>
      </c>
      <c r="R136">
        <v>0.18</v>
      </c>
      <c r="S136">
        <f>sales_tab[[#This Row],[Unit Price]]*sales_tab[[#This Row],[Quantity]]</f>
        <v>421.9</v>
      </c>
      <c r="T136">
        <f>sales_tab[[#This Row],[Sales Amount]]-sales_tab[[#This Row],[Cost Price]]</f>
        <v>212.66199999999995</v>
      </c>
    </row>
    <row r="137" spans="1:20" x14ac:dyDescent="0.45">
      <c r="A137">
        <v>375381</v>
      </c>
      <c r="B137">
        <v>627052</v>
      </c>
      <c r="C137" t="str">
        <f>VLOOKUP(sales_tab[[#This Row],[Customer ID]],customer_tab[],2,FALSE)</f>
        <v>Heather Davis</v>
      </c>
      <c r="D137" t="str">
        <f>VLOOKUP(sales_tab[[#This Row],[Customer ID]],customer_tab[],9,FALSE)</f>
        <v>Non-Binary</v>
      </c>
      <c r="E137" t="str">
        <f>VLOOKUP(sales_tab[[#This Row],[Customer ID]],customer_tab[],5,FALSE)</f>
        <v>California</v>
      </c>
      <c r="F137" t="str">
        <f>VLOOKUP(sales_tab[[#This Row],[Customer ID]],customer_tab[],6,FALSE)</f>
        <v>West</v>
      </c>
      <c r="G137" t="str">
        <f>VLOOKUP(sales_tab[[#This Row],[Customer ID]],customer_tab[],7,FALSE)</f>
        <v>Single</v>
      </c>
      <c r="H137" s="1">
        <v>45224</v>
      </c>
      <c r="I137" s="1" t="str">
        <f>TEXT(sales_tab[[#This Row],[Order Date]],"YYYY")</f>
        <v>2023</v>
      </c>
      <c r="J137" s="1" t="str">
        <f>TEXT(sales_tab[[#This Row],[Order Date]],"MMM")</f>
        <v>Oct</v>
      </c>
      <c r="K137">
        <v>2034</v>
      </c>
      <c r="L137" t="str">
        <f>VLOOKUP(sales_tab[[#This Row],[Product ID]],product_tab[],2,FALSE)</f>
        <v>Camera</v>
      </c>
      <c r="M137" t="str">
        <f>VLOOKUP(sales_tab[[#This Row],[Product ID]],product_tab[],4,FALSE)</f>
        <v>Johns and Sons</v>
      </c>
      <c r="N137" t="s">
        <v>19</v>
      </c>
      <c r="O137">
        <v>152.05349999999999</v>
      </c>
      <c r="P137">
        <v>70.849999999999994</v>
      </c>
      <c r="Q137">
        <v>3</v>
      </c>
      <c r="R137">
        <v>0.03</v>
      </c>
      <c r="S137">
        <f>sales_tab[[#This Row],[Unit Price]]*sales_tab[[#This Row],[Quantity]]</f>
        <v>212.54999999999998</v>
      </c>
      <c r="T137">
        <f>sales_tab[[#This Row],[Sales Amount]]-sales_tab[[#This Row],[Cost Price]]</f>
        <v>60.496499999999997</v>
      </c>
    </row>
    <row r="138" spans="1:20" x14ac:dyDescent="0.45">
      <c r="A138">
        <v>430604</v>
      </c>
      <c r="B138">
        <v>983378</v>
      </c>
      <c r="C138" t="str">
        <f>VLOOKUP(sales_tab[[#This Row],[Customer ID]],customer_tab[],2,FALSE)</f>
        <v>Michael Nicholson</v>
      </c>
      <c r="D138" t="str">
        <f>VLOOKUP(sales_tab[[#This Row],[Customer ID]],customer_tab[],9,FALSE)</f>
        <v>Non-Binary</v>
      </c>
      <c r="E138" t="str">
        <f>VLOOKUP(sales_tab[[#This Row],[Customer ID]],customer_tab[],5,FALSE)</f>
        <v>California</v>
      </c>
      <c r="F138" t="str">
        <f>VLOOKUP(sales_tab[[#This Row],[Customer ID]],customer_tab[],6,FALSE)</f>
        <v>West</v>
      </c>
      <c r="G138" t="str">
        <f>VLOOKUP(sales_tab[[#This Row],[Customer ID]],customer_tab[],7,FALSE)</f>
        <v>Divorced</v>
      </c>
      <c r="H138" s="1">
        <v>45463</v>
      </c>
      <c r="I138" s="1" t="str">
        <f>TEXT(sales_tab[[#This Row],[Order Date]],"YYYY")</f>
        <v>2024</v>
      </c>
      <c r="J138" s="1" t="str">
        <f>TEXT(sales_tab[[#This Row],[Order Date]],"MMM")</f>
        <v>Jun</v>
      </c>
      <c r="K138">
        <v>9961</v>
      </c>
      <c r="L138" t="str">
        <f>VLOOKUP(sales_tab[[#This Row],[Product ID]],product_tab[],2,FALSE)</f>
        <v>Cap</v>
      </c>
      <c r="M138" t="str">
        <f>VLOOKUP(sales_tab[[#This Row],[Product ID]],product_tab[],4,FALSE)</f>
        <v>Rogers and Sons</v>
      </c>
      <c r="N138" t="s">
        <v>15</v>
      </c>
      <c r="O138">
        <v>28.994</v>
      </c>
      <c r="P138">
        <v>6.92</v>
      </c>
      <c r="Q138">
        <v>5</v>
      </c>
      <c r="R138">
        <v>0.06</v>
      </c>
      <c r="S138">
        <f>sales_tab[[#This Row],[Unit Price]]*sales_tab[[#This Row],[Quantity]]</f>
        <v>34.6</v>
      </c>
      <c r="T138">
        <f>sales_tab[[#This Row],[Sales Amount]]-sales_tab[[#This Row],[Cost Price]]</f>
        <v>5.6060000000000016</v>
      </c>
    </row>
    <row r="139" spans="1:20" x14ac:dyDescent="0.45">
      <c r="A139">
        <v>570256</v>
      </c>
      <c r="B139">
        <v>687954</v>
      </c>
      <c r="C139" t="str">
        <f>VLOOKUP(sales_tab[[#This Row],[Customer ID]],customer_tab[],2,FALSE)</f>
        <v>Susan Gomez</v>
      </c>
      <c r="D139" t="str">
        <f>VLOOKUP(sales_tab[[#This Row],[Customer ID]],customer_tab[],9,FALSE)</f>
        <v>Male</v>
      </c>
      <c r="E139" t="str">
        <f>VLOOKUP(sales_tab[[#This Row],[Customer ID]],customer_tab[],5,FALSE)</f>
        <v>California</v>
      </c>
      <c r="F139" t="str">
        <f>VLOOKUP(sales_tab[[#This Row],[Customer ID]],customer_tab[],6,FALSE)</f>
        <v>West</v>
      </c>
      <c r="G139" t="str">
        <f>VLOOKUP(sales_tab[[#This Row],[Customer ID]],customer_tab[],7,FALSE)</f>
        <v>Single</v>
      </c>
      <c r="H139" s="1">
        <v>45430</v>
      </c>
      <c r="I139" s="1" t="str">
        <f>TEXT(sales_tab[[#This Row],[Order Date]],"YYYY")</f>
        <v>2024</v>
      </c>
      <c r="J139" s="1" t="str">
        <f>TEXT(sales_tab[[#This Row],[Order Date]],"MMM")</f>
        <v>May</v>
      </c>
      <c r="K139">
        <v>7085</v>
      </c>
      <c r="L139" t="str">
        <f>VLOOKUP(sales_tab[[#This Row],[Product ID]],product_tab[],2,FALSE)</f>
        <v>Jacket</v>
      </c>
      <c r="M139" t="str">
        <f>VLOOKUP(sales_tab[[#This Row],[Product ID]],product_tab[],4,FALSE)</f>
        <v>Myers-Barber</v>
      </c>
      <c r="N139" t="s">
        <v>15</v>
      </c>
      <c r="O139">
        <v>582.77359999999999</v>
      </c>
      <c r="P139">
        <v>178.83</v>
      </c>
      <c r="Q139">
        <v>4</v>
      </c>
      <c r="R139">
        <v>0.02</v>
      </c>
      <c r="S139">
        <f>sales_tab[[#This Row],[Unit Price]]*sales_tab[[#This Row],[Quantity]]</f>
        <v>715.32</v>
      </c>
      <c r="T139">
        <f>sales_tab[[#This Row],[Sales Amount]]-sales_tab[[#This Row],[Cost Price]]</f>
        <v>132.54640000000006</v>
      </c>
    </row>
    <row r="140" spans="1:20" x14ac:dyDescent="0.45">
      <c r="A140">
        <v>421958</v>
      </c>
      <c r="B140">
        <v>223791</v>
      </c>
      <c r="C140" t="str">
        <f>VLOOKUP(sales_tab[[#This Row],[Customer ID]],customer_tab[],2,FALSE)</f>
        <v>Andrew Sheppard</v>
      </c>
      <c r="D140" t="str">
        <f>VLOOKUP(sales_tab[[#This Row],[Customer ID]],customer_tab[],9,FALSE)</f>
        <v>Male</v>
      </c>
      <c r="E140" t="str">
        <f>VLOOKUP(sales_tab[[#This Row],[Customer ID]],customer_tab[],5,FALSE)</f>
        <v>California</v>
      </c>
      <c r="F140" t="str">
        <f>VLOOKUP(sales_tab[[#This Row],[Customer ID]],customer_tab[],6,FALSE)</f>
        <v>West</v>
      </c>
      <c r="G140" t="str">
        <f>VLOOKUP(sales_tab[[#This Row],[Customer ID]],customer_tab[],7,FALSE)</f>
        <v>Divorced</v>
      </c>
      <c r="H140" s="1">
        <v>45532</v>
      </c>
      <c r="I140" s="1" t="str">
        <f>TEXT(sales_tab[[#This Row],[Order Date]],"YYYY")</f>
        <v>2024</v>
      </c>
      <c r="J140" s="1" t="str">
        <f>TEXT(sales_tab[[#This Row],[Order Date]],"MMM")</f>
        <v>Aug</v>
      </c>
      <c r="K140">
        <v>8522</v>
      </c>
      <c r="L140" t="str">
        <f>VLOOKUP(sales_tab[[#This Row],[Product ID]],product_tab[],2,FALSE)</f>
        <v>Notebook</v>
      </c>
      <c r="M140" t="str">
        <f>VLOOKUP(sales_tab[[#This Row],[Product ID]],product_tab[],4,FALSE)</f>
        <v>Estrada LLC</v>
      </c>
      <c r="N140" t="s">
        <v>17</v>
      </c>
      <c r="O140">
        <v>246.82800000000009</v>
      </c>
      <c r="P140">
        <v>154.08000000000001</v>
      </c>
      <c r="Q140">
        <v>4</v>
      </c>
      <c r="R140">
        <v>0.1</v>
      </c>
      <c r="S140">
        <f>sales_tab[[#This Row],[Unit Price]]*sales_tab[[#This Row],[Quantity]]</f>
        <v>616.32000000000005</v>
      </c>
      <c r="T140">
        <f>sales_tab[[#This Row],[Sales Amount]]-sales_tab[[#This Row],[Cost Price]]</f>
        <v>369.49199999999996</v>
      </c>
    </row>
    <row r="141" spans="1:20" x14ac:dyDescent="0.45">
      <c r="A141">
        <v>592967</v>
      </c>
      <c r="B141">
        <v>385643</v>
      </c>
      <c r="C141" t="str">
        <f>VLOOKUP(sales_tab[[#This Row],[Customer ID]],customer_tab[],2,FALSE)</f>
        <v>Kevin Green</v>
      </c>
      <c r="D141" t="str">
        <f>VLOOKUP(sales_tab[[#This Row],[Customer ID]],customer_tab[],9,FALSE)</f>
        <v>Female</v>
      </c>
      <c r="E141" t="str">
        <f>VLOOKUP(sales_tab[[#This Row],[Customer ID]],customer_tab[],5,FALSE)</f>
        <v>California</v>
      </c>
      <c r="F141" t="str">
        <f>VLOOKUP(sales_tab[[#This Row],[Customer ID]],customer_tab[],6,FALSE)</f>
        <v>West</v>
      </c>
      <c r="G141" t="str">
        <f>VLOOKUP(sales_tab[[#This Row],[Customer ID]],customer_tab[],7,FALSE)</f>
        <v>Married</v>
      </c>
      <c r="H141" s="1">
        <v>45431</v>
      </c>
      <c r="I141" s="1" t="str">
        <f>TEXT(sales_tab[[#This Row],[Order Date]],"YYYY")</f>
        <v>2024</v>
      </c>
      <c r="J141" s="1" t="str">
        <f>TEXT(sales_tab[[#This Row],[Order Date]],"MMM")</f>
        <v>May</v>
      </c>
      <c r="K141">
        <v>3592</v>
      </c>
      <c r="L141" t="str">
        <f>VLOOKUP(sales_tab[[#This Row],[Product ID]],product_tab[],2,FALSE)</f>
        <v>Shoes</v>
      </c>
      <c r="M141" t="str">
        <f>VLOOKUP(sales_tab[[#This Row],[Product ID]],product_tab[],4,FALSE)</f>
        <v>Hamilton, Kirby and Taylor</v>
      </c>
      <c r="N141" t="s">
        <v>15</v>
      </c>
      <c r="O141">
        <v>185.8912</v>
      </c>
      <c r="P141">
        <v>243.78</v>
      </c>
      <c r="Q141">
        <v>2</v>
      </c>
      <c r="R141">
        <v>0.23</v>
      </c>
      <c r="S141">
        <f>sales_tab[[#This Row],[Unit Price]]*sales_tab[[#This Row],[Quantity]]</f>
        <v>487.56</v>
      </c>
      <c r="T141">
        <f>sales_tab[[#This Row],[Sales Amount]]-sales_tab[[#This Row],[Cost Price]]</f>
        <v>301.66880000000003</v>
      </c>
    </row>
    <row r="142" spans="1:20" x14ac:dyDescent="0.45">
      <c r="A142">
        <v>640999</v>
      </c>
      <c r="B142">
        <v>790952</v>
      </c>
      <c r="C142" t="str">
        <f>VLOOKUP(sales_tab[[#This Row],[Customer ID]],customer_tab[],2,FALSE)</f>
        <v>Jeff Sanchez</v>
      </c>
      <c r="D142" t="str">
        <f>VLOOKUP(sales_tab[[#This Row],[Customer ID]],customer_tab[],9,FALSE)</f>
        <v>Male</v>
      </c>
      <c r="E142" t="str">
        <f>VLOOKUP(sales_tab[[#This Row],[Customer ID]],customer_tab[],5,FALSE)</f>
        <v>North Carolina</v>
      </c>
      <c r="F142" t="str">
        <f>VLOOKUP(sales_tab[[#This Row],[Customer ID]],customer_tab[],6,FALSE)</f>
        <v>South</v>
      </c>
      <c r="G142" t="str">
        <f>VLOOKUP(sales_tab[[#This Row],[Customer ID]],customer_tab[],7,FALSE)</f>
        <v>Divorced</v>
      </c>
      <c r="H142" s="1">
        <v>45481</v>
      </c>
      <c r="I142" s="1" t="str">
        <f>TEXT(sales_tab[[#This Row],[Order Date]],"YYYY")</f>
        <v>2024</v>
      </c>
      <c r="J142" s="1" t="str">
        <f>TEXT(sales_tab[[#This Row],[Order Date]],"MMM")</f>
        <v>Jul</v>
      </c>
      <c r="K142">
        <v>9251</v>
      </c>
      <c r="L142" t="str">
        <f>VLOOKUP(sales_tab[[#This Row],[Product ID]],product_tab[],2,FALSE)</f>
        <v>Headphones</v>
      </c>
      <c r="M142" t="str">
        <f>VLOOKUP(sales_tab[[#This Row],[Product ID]],product_tab[],4,FALSE)</f>
        <v>Yates Group</v>
      </c>
      <c r="N142" t="s">
        <v>19</v>
      </c>
      <c r="O142">
        <v>100.55879999999999</v>
      </c>
      <c r="P142">
        <v>86.13</v>
      </c>
      <c r="Q142">
        <v>2</v>
      </c>
      <c r="R142">
        <v>0.12</v>
      </c>
      <c r="S142">
        <f>sales_tab[[#This Row],[Unit Price]]*sales_tab[[#This Row],[Quantity]]</f>
        <v>172.26</v>
      </c>
      <c r="T142">
        <f>sales_tab[[#This Row],[Sales Amount]]-sales_tab[[#This Row],[Cost Price]]</f>
        <v>71.7012</v>
      </c>
    </row>
    <row r="143" spans="1:20" x14ac:dyDescent="0.45">
      <c r="A143">
        <v>180062</v>
      </c>
      <c r="B143">
        <v>843730</v>
      </c>
      <c r="C143" t="str">
        <f>VLOOKUP(sales_tab[[#This Row],[Customer ID]],customer_tab[],2,FALSE)</f>
        <v>Jennifer Thomas</v>
      </c>
      <c r="D143" t="str">
        <f>VLOOKUP(sales_tab[[#This Row],[Customer ID]],customer_tab[],9,FALSE)</f>
        <v>Female</v>
      </c>
      <c r="E143" t="str">
        <f>VLOOKUP(sales_tab[[#This Row],[Customer ID]],customer_tab[],5,FALSE)</f>
        <v>California</v>
      </c>
      <c r="F143" t="str">
        <f>VLOOKUP(sales_tab[[#This Row],[Customer ID]],customer_tab[],6,FALSE)</f>
        <v>West</v>
      </c>
      <c r="G143" t="str">
        <f>VLOOKUP(sales_tab[[#This Row],[Customer ID]],customer_tab[],7,FALSE)</f>
        <v>Married</v>
      </c>
      <c r="H143" s="1">
        <v>45174</v>
      </c>
      <c r="I143" s="1" t="str">
        <f>TEXT(sales_tab[[#This Row],[Order Date]],"YYYY")</f>
        <v>2023</v>
      </c>
      <c r="J143" s="1" t="str">
        <f>TEXT(sales_tab[[#This Row],[Order Date]],"MMM")</f>
        <v>Sep</v>
      </c>
      <c r="K143">
        <v>7085</v>
      </c>
      <c r="L143" t="str">
        <f>VLOOKUP(sales_tab[[#This Row],[Product ID]],product_tab[],2,FALSE)</f>
        <v>Jacket</v>
      </c>
      <c r="M143" t="str">
        <f>VLOOKUP(sales_tab[[#This Row],[Product ID]],product_tab[],4,FALSE)</f>
        <v>Myers-Barber</v>
      </c>
      <c r="N143" t="s">
        <v>15</v>
      </c>
      <c r="O143">
        <v>539.88160000000005</v>
      </c>
      <c r="P143">
        <v>178.83</v>
      </c>
      <c r="Q143">
        <v>4</v>
      </c>
      <c r="R143">
        <v>0.12</v>
      </c>
      <c r="S143">
        <f>sales_tab[[#This Row],[Unit Price]]*sales_tab[[#This Row],[Quantity]]</f>
        <v>715.32</v>
      </c>
      <c r="T143">
        <f>sales_tab[[#This Row],[Sales Amount]]-sales_tab[[#This Row],[Cost Price]]</f>
        <v>175.4384</v>
      </c>
    </row>
    <row r="144" spans="1:20" x14ac:dyDescent="0.45">
      <c r="A144">
        <v>640384</v>
      </c>
      <c r="B144">
        <v>710462</v>
      </c>
      <c r="C144" t="str">
        <f>VLOOKUP(sales_tab[[#This Row],[Customer ID]],customer_tab[],2,FALSE)</f>
        <v>Amanda Sanchez</v>
      </c>
      <c r="D144" t="str">
        <f>VLOOKUP(sales_tab[[#This Row],[Customer ID]],customer_tab[],9,FALSE)</f>
        <v>Non-Binary</v>
      </c>
      <c r="E144" t="str">
        <f>VLOOKUP(sales_tab[[#This Row],[Customer ID]],customer_tab[],5,FALSE)</f>
        <v>California</v>
      </c>
      <c r="F144" t="str">
        <f>VLOOKUP(sales_tab[[#This Row],[Customer ID]],customer_tab[],6,FALSE)</f>
        <v>West</v>
      </c>
      <c r="G144" t="str">
        <f>VLOOKUP(sales_tab[[#This Row],[Customer ID]],customer_tab[],7,FALSE)</f>
        <v>Married</v>
      </c>
      <c r="H144" s="1">
        <v>45421</v>
      </c>
      <c r="I144" s="1" t="str">
        <f>TEXT(sales_tab[[#This Row],[Order Date]],"YYYY")</f>
        <v>2024</v>
      </c>
      <c r="J144" s="1" t="str">
        <f>TEXT(sales_tab[[#This Row],[Order Date]],"MMM")</f>
        <v>May</v>
      </c>
      <c r="K144">
        <v>4541</v>
      </c>
      <c r="L144" t="str">
        <f>VLOOKUP(sales_tab[[#This Row],[Product ID]],product_tab[],2,FALSE)</f>
        <v>Pen</v>
      </c>
      <c r="M144" t="str">
        <f>VLOOKUP(sales_tab[[#This Row],[Product ID]],product_tab[],4,FALSE)</f>
        <v>Mccall Inc</v>
      </c>
      <c r="N144" t="s">
        <v>17</v>
      </c>
      <c r="O144">
        <v>167.91</v>
      </c>
      <c r="P144">
        <v>69.5</v>
      </c>
      <c r="Q144">
        <v>4</v>
      </c>
      <c r="R144">
        <v>0.24</v>
      </c>
      <c r="S144">
        <f>sales_tab[[#This Row],[Unit Price]]*sales_tab[[#This Row],[Quantity]]</f>
        <v>278</v>
      </c>
      <c r="T144">
        <f>sales_tab[[#This Row],[Sales Amount]]-sales_tab[[#This Row],[Cost Price]]</f>
        <v>110.09</v>
      </c>
    </row>
    <row r="145" spans="1:20" x14ac:dyDescent="0.45">
      <c r="A145">
        <v>745546</v>
      </c>
      <c r="B145">
        <v>398692</v>
      </c>
      <c r="C145" t="str">
        <f>VLOOKUP(sales_tab[[#This Row],[Customer ID]],customer_tab[],2,FALSE)</f>
        <v>Hector Mcpherson</v>
      </c>
      <c r="D145" t="str">
        <f>VLOOKUP(sales_tab[[#This Row],[Customer ID]],customer_tab[],9,FALSE)</f>
        <v>Female</v>
      </c>
      <c r="E145" t="str">
        <f>VLOOKUP(sales_tab[[#This Row],[Customer ID]],customer_tab[],5,FALSE)</f>
        <v>California</v>
      </c>
      <c r="F145" t="str">
        <f>VLOOKUP(sales_tab[[#This Row],[Customer ID]],customer_tab[],6,FALSE)</f>
        <v>West</v>
      </c>
      <c r="G145" t="str">
        <f>VLOOKUP(sales_tab[[#This Row],[Customer ID]],customer_tab[],7,FALSE)</f>
        <v>Divorced</v>
      </c>
      <c r="H145" s="1">
        <v>45442</v>
      </c>
      <c r="I145" s="1" t="str">
        <f>TEXT(sales_tab[[#This Row],[Order Date]],"YYYY")</f>
        <v>2024</v>
      </c>
      <c r="J145" s="1" t="str">
        <f>TEXT(sales_tab[[#This Row],[Order Date]],"MMM")</f>
        <v>May</v>
      </c>
      <c r="K145">
        <v>4541</v>
      </c>
      <c r="L145" t="str">
        <f>VLOOKUP(sales_tab[[#This Row],[Product ID]],product_tab[],2,FALSE)</f>
        <v>Pen</v>
      </c>
      <c r="M145" t="str">
        <f>VLOOKUP(sales_tab[[#This Row],[Product ID]],product_tab[],4,FALSE)</f>
        <v>Mccall Inc</v>
      </c>
      <c r="N145" t="s">
        <v>17</v>
      </c>
      <c r="O145">
        <v>142.80500000000001</v>
      </c>
      <c r="P145">
        <v>69.5</v>
      </c>
      <c r="Q145">
        <v>3</v>
      </c>
      <c r="R145">
        <v>7.0000000000000007E-2</v>
      </c>
      <c r="S145">
        <f>sales_tab[[#This Row],[Unit Price]]*sales_tab[[#This Row],[Quantity]]</f>
        <v>208.5</v>
      </c>
      <c r="T145">
        <f>sales_tab[[#This Row],[Sales Amount]]-sales_tab[[#This Row],[Cost Price]]</f>
        <v>65.694999999999993</v>
      </c>
    </row>
    <row r="146" spans="1:20" x14ac:dyDescent="0.45">
      <c r="A146">
        <v>300467</v>
      </c>
      <c r="B146">
        <v>706030</v>
      </c>
      <c r="C146" t="str">
        <f>VLOOKUP(sales_tab[[#This Row],[Customer ID]],customer_tab[],2,FALSE)</f>
        <v>Richard Lam</v>
      </c>
      <c r="D146" t="str">
        <f>VLOOKUP(sales_tab[[#This Row],[Customer ID]],customer_tab[],9,FALSE)</f>
        <v>Male</v>
      </c>
      <c r="E146" t="str">
        <f>VLOOKUP(sales_tab[[#This Row],[Customer ID]],customer_tab[],5,FALSE)</f>
        <v>Missouri</v>
      </c>
      <c r="F146" t="str">
        <f>VLOOKUP(sales_tab[[#This Row],[Customer ID]],customer_tab[],6,FALSE)</f>
        <v>Central</v>
      </c>
      <c r="G146" t="str">
        <f>VLOOKUP(sales_tab[[#This Row],[Customer ID]],customer_tab[],7,FALSE)</f>
        <v>Divorced</v>
      </c>
      <c r="H146" s="1">
        <v>45311</v>
      </c>
      <c r="I146" s="1" t="str">
        <f>TEXT(sales_tab[[#This Row],[Order Date]],"YYYY")</f>
        <v>2024</v>
      </c>
      <c r="J146" s="1" t="str">
        <f>TEXT(sales_tab[[#This Row],[Order Date]],"MMM")</f>
        <v>Jan</v>
      </c>
      <c r="K146">
        <v>9614</v>
      </c>
      <c r="L146" t="str">
        <f>VLOOKUP(sales_tab[[#This Row],[Product ID]],product_tab[],2,FALSE)</f>
        <v>Table</v>
      </c>
      <c r="M146" t="str">
        <f>VLOOKUP(sales_tab[[#This Row],[Product ID]],product_tab[],4,FALSE)</f>
        <v>Peters Ltd</v>
      </c>
      <c r="N146" t="s">
        <v>11</v>
      </c>
      <c r="O146">
        <v>463.28</v>
      </c>
      <c r="P146">
        <v>129.47</v>
      </c>
      <c r="Q146">
        <v>4</v>
      </c>
      <c r="R146">
        <v>0</v>
      </c>
      <c r="S146">
        <f>sales_tab[[#This Row],[Unit Price]]*sales_tab[[#This Row],[Quantity]]</f>
        <v>517.88</v>
      </c>
      <c r="T146">
        <f>sales_tab[[#This Row],[Sales Amount]]-sales_tab[[#This Row],[Cost Price]]</f>
        <v>54.600000000000023</v>
      </c>
    </row>
    <row r="147" spans="1:20" x14ac:dyDescent="0.45">
      <c r="A147">
        <v>230800</v>
      </c>
      <c r="B147">
        <v>128296</v>
      </c>
      <c r="C147" t="str">
        <f>VLOOKUP(sales_tab[[#This Row],[Customer ID]],customer_tab[],2,FALSE)</f>
        <v>Christopher Paul</v>
      </c>
      <c r="D147" t="str">
        <f>VLOOKUP(sales_tab[[#This Row],[Customer ID]],customer_tab[],9,FALSE)</f>
        <v>Female</v>
      </c>
      <c r="E147" t="str">
        <f>VLOOKUP(sales_tab[[#This Row],[Customer ID]],customer_tab[],5,FALSE)</f>
        <v>California</v>
      </c>
      <c r="F147" t="str">
        <f>VLOOKUP(sales_tab[[#This Row],[Customer ID]],customer_tab[],6,FALSE)</f>
        <v>West</v>
      </c>
      <c r="G147" t="str">
        <f>VLOOKUP(sales_tab[[#This Row],[Customer ID]],customer_tab[],7,FALSE)</f>
        <v>Single</v>
      </c>
      <c r="H147" s="1">
        <v>45305</v>
      </c>
      <c r="I147" s="1" t="str">
        <f>TEXT(sales_tab[[#This Row],[Order Date]],"YYYY")</f>
        <v>2024</v>
      </c>
      <c r="J147" s="1" t="str">
        <f>TEXT(sales_tab[[#This Row],[Order Date]],"MMM")</f>
        <v>Jan</v>
      </c>
      <c r="K147">
        <v>5039</v>
      </c>
      <c r="L147" t="str">
        <f>VLOOKUP(sales_tab[[#This Row],[Product ID]],product_tab[],2,FALSE)</f>
        <v>Jeans</v>
      </c>
      <c r="M147" t="str">
        <f>VLOOKUP(sales_tab[[#This Row],[Product ID]],product_tab[],4,FALSE)</f>
        <v>Sanchez, Medina and Golden</v>
      </c>
      <c r="N147" t="s">
        <v>15</v>
      </c>
      <c r="O147">
        <v>56.479200000000013</v>
      </c>
      <c r="P147">
        <v>70.03</v>
      </c>
      <c r="Q147">
        <v>2</v>
      </c>
      <c r="R147">
        <v>0.18</v>
      </c>
      <c r="S147">
        <f>sales_tab[[#This Row],[Unit Price]]*sales_tab[[#This Row],[Quantity]]</f>
        <v>140.06</v>
      </c>
      <c r="T147">
        <f>sales_tab[[#This Row],[Sales Amount]]-sales_tab[[#This Row],[Cost Price]]</f>
        <v>83.580799999999982</v>
      </c>
    </row>
    <row r="148" spans="1:20" x14ac:dyDescent="0.45">
      <c r="A148">
        <v>347105</v>
      </c>
      <c r="B148">
        <v>821977</v>
      </c>
      <c r="C148" t="str">
        <f>VLOOKUP(sales_tab[[#This Row],[Customer ID]],customer_tab[],2,FALSE)</f>
        <v>Brandi Rogers</v>
      </c>
      <c r="D148" t="str">
        <f>VLOOKUP(sales_tab[[#This Row],[Customer ID]],customer_tab[],9,FALSE)</f>
        <v>Male</v>
      </c>
      <c r="E148" t="str">
        <f>VLOOKUP(sales_tab[[#This Row],[Customer ID]],customer_tab[],5,FALSE)</f>
        <v>Ohio</v>
      </c>
      <c r="F148" t="str">
        <f>VLOOKUP(sales_tab[[#This Row],[Customer ID]],customer_tab[],6,FALSE)</f>
        <v>East</v>
      </c>
      <c r="G148" t="str">
        <f>VLOOKUP(sales_tab[[#This Row],[Customer ID]],customer_tab[],7,FALSE)</f>
        <v>Divorced</v>
      </c>
      <c r="H148" s="1">
        <v>45381</v>
      </c>
      <c r="I148" s="1" t="str">
        <f>TEXT(sales_tab[[#This Row],[Order Date]],"YYYY")</f>
        <v>2024</v>
      </c>
      <c r="J148" s="1" t="str">
        <f>TEXT(sales_tab[[#This Row],[Order Date]],"MMM")</f>
        <v>Mar</v>
      </c>
      <c r="K148">
        <v>5942</v>
      </c>
      <c r="L148" t="str">
        <f>VLOOKUP(sales_tab[[#This Row],[Product ID]],product_tab[],2,FALSE)</f>
        <v>Stapler</v>
      </c>
      <c r="M148" t="str">
        <f>VLOOKUP(sales_tab[[#This Row],[Product ID]],product_tab[],4,FALSE)</f>
        <v>Jones-Henderson</v>
      </c>
      <c r="N148" t="s">
        <v>17</v>
      </c>
      <c r="O148">
        <v>29.1051</v>
      </c>
      <c r="P148">
        <v>12.83</v>
      </c>
      <c r="Q148">
        <v>3</v>
      </c>
      <c r="R148">
        <v>0.01</v>
      </c>
      <c r="S148">
        <f>sales_tab[[#This Row],[Unit Price]]*sales_tab[[#This Row],[Quantity]]</f>
        <v>38.49</v>
      </c>
      <c r="T148">
        <f>sales_tab[[#This Row],[Sales Amount]]-sales_tab[[#This Row],[Cost Price]]</f>
        <v>9.3849000000000018</v>
      </c>
    </row>
    <row r="149" spans="1:20" x14ac:dyDescent="0.45">
      <c r="A149">
        <v>987748</v>
      </c>
      <c r="B149">
        <v>496552</v>
      </c>
      <c r="C149" t="str">
        <f>VLOOKUP(sales_tab[[#This Row],[Customer ID]],customer_tab[],2,FALSE)</f>
        <v>Robin Herrera</v>
      </c>
      <c r="D149" t="str">
        <f>VLOOKUP(sales_tab[[#This Row],[Customer ID]],customer_tab[],9,FALSE)</f>
        <v>Male</v>
      </c>
      <c r="E149" t="str">
        <f>VLOOKUP(sales_tab[[#This Row],[Customer ID]],customer_tab[],5,FALSE)</f>
        <v>Wisconsin</v>
      </c>
      <c r="F149" t="str">
        <f>VLOOKUP(sales_tab[[#This Row],[Customer ID]],customer_tab[],6,FALSE)</f>
        <v>Central</v>
      </c>
      <c r="G149" t="str">
        <f>VLOOKUP(sales_tab[[#This Row],[Customer ID]],customer_tab[],7,FALSE)</f>
        <v>Divorced</v>
      </c>
      <c r="H149" s="1">
        <v>45244</v>
      </c>
      <c r="I149" s="1" t="str">
        <f>TEXT(sales_tab[[#This Row],[Order Date]],"YYYY")</f>
        <v>2023</v>
      </c>
      <c r="J149" s="1" t="str">
        <f>TEXT(sales_tab[[#This Row],[Order Date]],"MMM")</f>
        <v>Nov</v>
      </c>
      <c r="K149">
        <v>3312</v>
      </c>
      <c r="L149" t="str">
        <f>VLOOKUP(sales_tab[[#This Row],[Product ID]],product_tab[],2,FALSE)</f>
        <v>Toy Car</v>
      </c>
      <c r="M149" t="str">
        <f>VLOOKUP(sales_tab[[#This Row],[Product ID]],product_tab[],4,FALSE)</f>
        <v>West LLC</v>
      </c>
      <c r="N149" t="s">
        <v>13</v>
      </c>
      <c r="O149">
        <v>612.36720000000003</v>
      </c>
      <c r="P149">
        <v>287.38</v>
      </c>
      <c r="Q149">
        <v>3</v>
      </c>
      <c r="R149">
        <v>0.02</v>
      </c>
      <c r="S149">
        <f>sales_tab[[#This Row],[Unit Price]]*sales_tab[[#This Row],[Quantity]]</f>
        <v>862.14</v>
      </c>
      <c r="T149">
        <f>sales_tab[[#This Row],[Sales Amount]]-sales_tab[[#This Row],[Cost Price]]</f>
        <v>249.77279999999996</v>
      </c>
    </row>
    <row r="150" spans="1:20" x14ac:dyDescent="0.45">
      <c r="A150">
        <v>612395</v>
      </c>
      <c r="B150">
        <v>651980</v>
      </c>
      <c r="C150" t="str">
        <f>VLOOKUP(sales_tab[[#This Row],[Customer ID]],customer_tab[],2,FALSE)</f>
        <v>Regina Martin</v>
      </c>
      <c r="D150" t="str">
        <f>VLOOKUP(sales_tab[[#This Row],[Customer ID]],customer_tab[],9,FALSE)</f>
        <v>Non-Binary</v>
      </c>
      <c r="E150" t="str">
        <f>VLOOKUP(sales_tab[[#This Row],[Customer ID]],customer_tab[],5,FALSE)</f>
        <v>Wisconsin</v>
      </c>
      <c r="F150" t="str">
        <f>VLOOKUP(sales_tab[[#This Row],[Customer ID]],customer_tab[],6,FALSE)</f>
        <v>Central</v>
      </c>
      <c r="G150" t="str">
        <f>VLOOKUP(sales_tab[[#This Row],[Customer ID]],customer_tab[],7,FALSE)</f>
        <v>Divorced</v>
      </c>
      <c r="H150" s="1">
        <v>45189</v>
      </c>
      <c r="I150" s="1" t="str">
        <f>TEXT(sales_tab[[#This Row],[Order Date]],"YYYY")</f>
        <v>2023</v>
      </c>
      <c r="J150" s="1" t="str">
        <f>TEXT(sales_tab[[#This Row],[Order Date]],"MMM")</f>
        <v>Sep</v>
      </c>
      <c r="K150">
        <v>9961</v>
      </c>
      <c r="L150" t="str">
        <f>VLOOKUP(sales_tab[[#This Row],[Product ID]],product_tab[],2,FALSE)</f>
        <v>Cap</v>
      </c>
      <c r="M150" t="str">
        <f>VLOOKUP(sales_tab[[#This Row],[Product ID]],product_tab[],4,FALSE)</f>
        <v>Rogers and Sons</v>
      </c>
      <c r="N150" t="s">
        <v>15</v>
      </c>
      <c r="O150">
        <v>15.530000000000003</v>
      </c>
      <c r="P150">
        <v>6.92</v>
      </c>
      <c r="Q150">
        <v>5</v>
      </c>
      <c r="R150">
        <v>0.25</v>
      </c>
      <c r="S150">
        <f>sales_tab[[#This Row],[Unit Price]]*sales_tab[[#This Row],[Quantity]]</f>
        <v>34.6</v>
      </c>
      <c r="T150">
        <f>sales_tab[[#This Row],[Sales Amount]]-sales_tab[[#This Row],[Cost Price]]</f>
        <v>19.07</v>
      </c>
    </row>
    <row r="151" spans="1:20" x14ac:dyDescent="0.45">
      <c r="A151">
        <v>879768</v>
      </c>
      <c r="B151">
        <v>989547</v>
      </c>
      <c r="C151" t="str">
        <f>VLOOKUP(sales_tab[[#This Row],[Customer ID]],customer_tab[],2,FALSE)</f>
        <v>Danielle Gates</v>
      </c>
      <c r="D151" t="str">
        <f>VLOOKUP(sales_tab[[#This Row],[Customer ID]],customer_tab[],9,FALSE)</f>
        <v>Non-Binary</v>
      </c>
      <c r="E151" t="str">
        <f>VLOOKUP(sales_tab[[#This Row],[Customer ID]],customer_tab[],5,FALSE)</f>
        <v>Wisconsin</v>
      </c>
      <c r="F151" t="str">
        <f>VLOOKUP(sales_tab[[#This Row],[Customer ID]],customer_tab[],6,FALSE)</f>
        <v>Central</v>
      </c>
      <c r="G151" t="str">
        <f>VLOOKUP(sales_tab[[#This Row],[Customer ID]],customer_tab[],7,FALSE)</f>
        <v>Widowed</v>
      </c>
      <c r="H151" s="1">
        <v>45433</v>
      </c>
      <c r="I151" s="1" t="str">
        <f>TEXT(sales_tab[[#This Row],[Order Date]],"YYYY")</f>
        <v>2024</v>
      </c>
      <c r="J151" s="1" t="str">
        <f>TEXT(sales_tab[[#This Row],[Order Date]],"MMM")</f>
        <v>May</v>
      </c>
      <c r="K151">
        <v>3592</v>
      </c>
      <c r="L151" t="str">
        <f>VLOOKUP(sales_tab[[#This Row],[Product ID]],product_tab[],2,FALSE)</f>
        <v>Shoes</v>
      </c>
      <c r="M151" t="str">
        <f>VLOOKUP(sales_tab[[#This Row],[Product ID]],product_tab[],4,FALSE)</f>
        <v>Hamilton, Kirby and Taylor</v>
      </c>
      <c r="N151" t="s">
        <v>15</v>
      </c>
      <c r="O151">
        <v>194.28440000000001</v>
      </c>
      <c r="P151">
        <v>243.78</v>
      </c>
      <c r="Q151">
        <v>1</v>
      </c>
      <c r="R151">
        <v>0.02</v>
      </c>
      <c r="S151">
        <f>sales_tab[[#This Row],[Unit Price]]*sales_tab[[#This Row],[Quantity]]</f>
        <v>243.78</v>
      </c>
      <c r="T151">
        <f>sales_tab[[#This Row],[Sales Amount]]-sales_tab[[#This Row],[Cost Price]]</f>
        <v>49.495599999999996</v>
      </c>
    </row>
    <row r="152" spans="1:20" x14ac:dyDescent="0.45">
      <c r="A152">
        <v>818050</v>
      </c>
      <c r="B152">
        <v>569958</v>
      </c>
      <c r="C152" t="str">
        <f>VLOOKUP(sales_tab[[#This Row],[Customer ID]],customer_tab[],2,FALSE)</f>
        <v>Kenneth Jordan</v>
      </c>
      <c r="D152" t="str">
        <f>VLOOKUP(sales_tab[[#This Row],[Customer ID]],customer_tab[],9,FALSE)</f>
        <v>Male</v>
      </c>
      <c r="E152" t="str">
        <f>VLOOKUP(sales_tab[[#This Row],[Customer ID]],customer_tab[],5,FALSE)</f>
        <v>Wisconsin</v>
      </c>
      <c r="F152" t="str">
        <f>VLOOKUP(sales_tab[[#This Row],[Customer ID]],customer_tab[],6,FALSE)</f>
        <v>Central</v>
      </c>
      <c r="G152" t="str">
        <f>VLOOKUP(sales_tab[[#This Row],[Customer ID]],customer_tab[],7,FALSE)</f>
        <v>Widowed</v>
      </c>
      <c r="H152" s="1">
        <v>45354</v>
      </c>
      <c r="I152" s="1" t="str">
        <f>TEXT(sales_tab[[#This Row],[Order Date]],"YYYY")</f>
        <v>2024</v>
      </c>
      <c r="J152" s="1" t="str">
        <f>TEXT(sales_tab[[#This Row],[Order Date]],"MMM")</f>
        <v>Mar</v>
      </c>
      <c r="K152">
        <v>3312</v>
      </c>
      <c r="L152" t="str">
        <f>VLOOKUP(sales_tab[[#This Row],[Product ID]],product_tab[],2,FALSE)</f>
        <v>Toy Car</v>
      </c>
      <c r="M152" t="str">
        <f>VLOOKUP(sales_tab[[#This Row],[Product ID]],product_tab[],4,FALSE)</f>
        <v>West LLC</v>
      </c>
      <c r="N152" t="s">
        <v>13</v>
      </c>
      <c r="O152">
        <v>670.66740000000004</v>
      </c>
      <c r="P152">
        <v>287.38</v>
      </c>
      <c r="Q152">
        <v>3</v>
      </c>
      <c r="R152">
        <v>0.09</v>
      </c>
      <c r="S152">
        <f>sales_tab[[#This Row],[Unit Price]]*sales_tab[[#This Row],[Quantity]]</f>
        <v>862.14</v>
      </c>
      <c r="T152">
        <f>sales_tab[[#This Row],[Sales Amount]]-sales_tab[[#This Row],[Cost Price]]</f>
        <v>191.47259999999994</v>
      </c>
    </row>
    <row r="153" spans="1:20" x14ac:dyDescent="0.45">
      <c r="A153">
        <v>912447</v>
      </c>
      <c r="B153">
        <v>898295</v>
      </c>
      <c r="C153" t="str">
        <f>VLOOKUP(sales_tab[[#This Row],[Customer ID]],customer_tab[],2,FALSE)</f>
        <v>Stephen Hooper</v>
      </c>
      <c r="D153" t="str">
        <f>VLOOKUP(sales_tab[[#This Row],[Customer ID]],customer_tab[],9,FALSE)</f>
        <v>Non-Binary</v>
      </c>
      <c r="E153" t="str">
        <f>VLOOKUP(sales_tab[[#This Row],[Customer ID]],customer_tab[],5,FALSE)</f>
        <v>Arizona</v>
      </c>
      <c r="F153" t="str">
        <f>VLOOKUP(sales_tab[[#This Row],[Customer ID]],customer_tab[],6,FALSE)</f>
        <v>West</v>
      </c>
      <c r="G153" t="str">
        <f>VLOOKUP(sales_tab[[#This Row],[Customer ID]],customer_tab[],7,FALSE)</f>
        <v>Single</v>
      </c>
      <c r="H153" s="1">
        <v>45475</v>
      </c>
      <c r="I153" s="1" t="str">
        <f>TEXT(sales_tab[[#This Row],[Order Date]],"YYYY")</f>
        <v>2024</v>
      </c>
      <c r="J153" s="1" t="str">
        <f>TEXT(sales_tab[[#This Row],[Order Date]],"MMM")</f>
        <v>Jul</v>
      </c>
      <c r="K153">
        <v>1794</v>
      </c>
      <c r="L153" t="str">
        <f>VLOOKUP(sales_tab[[#This Row],[Product ID]],product_tab[],2,FALSE)</f>
        <v>Board Game</v>
      </c>
      <c r="M153" t="str">
        <f>VLOOKUP(sales_tab[[#This Row],[Product ID]],product_tab[],4,FALSE)</f>
        <v>Reese LLC</v>
      </c>
      <c r="N153" t="s">
        <v>13</v>
      </c>
      <c r="O153">
        <v>820.25250000000005</v>
      </c>
      <c r="P153">
        <v>210.95</v>
      </c>
      <c r="Q153">
        <v>5</v>
      </c>
      <c r="R153">
        <v>0.13</v>
      </c>
      <c r="S153">
        <f>sales_tab[[#This Row],[Unit Price]]*sales_tab[[#This Row],[Quantity]]</f>
        <v>1054.75</v>
      </c>
      <c r="T153">
        <f>sales_tab[[#This Row],[Sales Amount]]-sales_tab[[#This Row],[Cost Price]]</f>
        <v>234.49749999999995</v>
      </c>
    </row>
    <row r="154" spans="1:20" x14ac:dyDescent="0.45">
      <c r="A154">
        <v>614261</v>
      </c>
      <c r="B154">
        <v>113518</v>
      </c>
      <c r="C154" t="str">
        <f>VLOOKUP(sales_tab[[#This Row],[Customer ID]],customer_tab[],2,FALSE)</f>
        <v>Jennifer Cox</v>
      </c>
      <c r="D154" t="str">
        <f>VLOOKUP(sales_tab[[#This Row],[Customer ID]],customer_tab[],9,FALSE)</f>
        <v>Female</v>
      </c>
      <c r="E154" t="str">
        <f>VLOOKUP(sales_tab[[#This Row],[Customer ID]],customer_tab[],5,FALSE)</f>
        <v>Illinois</v>
      </c>
      <c r="F154" t="str">
        <f>VLOOKUP(sales_tab[[#This Row],[Customer ID]],customer_tab[],6,FALSE)</f>
        <v>Central</v>
      </c>
      <c r="G154" t="str">
        <f>VLOOKUP(sales_tab[[#This Row],[Customer ID]],customer_tab[],7,FALSE)</f>
        <v>Single</v>
      </c>
      <c r="H154" s="1">
        <v>45366</v>
      </c>
      <c r="I154" s="1" t="str">
        <f>TEXT(sales_tab[[#This Row],[Order Date]],"YYYY")</f>
        <v>2024</v>
      </c>
      <c r="J154" s="1" t="str">
        <f>TEXT(sales_tab[[#This Row],[Order Date]],"MMM")</f>
        <v>Mar</v>
      </c>
      <c r="K154">
        <v>2034</v>
      </c>
      <c r="L154" t="str">
        <f>VLOOKUP(sales_tab[[#This Row],[Product ID]],product_tab[],2,FALSE)</f>
        <v>Camera</v>
      </c>
      <c r="M154" t="str">
        <f>VLOOKUP(sales_tab[[#This Row],[Product ID]],product_tab[],4,FALSE)</f>
        <v>Johns and Sons</v>
      </c>
      <c r="N154" t="s">
        <v>19</v>
      </c>
      <c r="O154">
        <v>71.87</v>
      </c>
      <c r="P154">
        <v>70.849999999999994</v>
      </c>
      <c r="Q154">
        <v>2</v>
      </c>
      <c r="R154">
        <v>0.2</v>
      </c>
      <c r="S154">
        <f>sales_tab[[#This Row],[Unit Price]]*sales_tab[[#This Row],[Quantity]]</f>
        <v>141.69999999999999</v>
      </c>
      <c r="T154">
        <f>sales_tab[[#This Row],[Sales Amount]]-sales_tab[[#This Row],[Cost Price]]</f>
        <v>69.829999999999984</v>
      </c>
    </row>
    <row r="155" spans="1:20" x14ac:dyDescent="0.45">
      <c r="A155">
        <v>455489</v>
      </c>
      <c r="B155">
        <v>100145</v>
      </c>
      <c r="C155" t="str">
        <f>VLOOKUP(sales_tab[[#This Row],[Customer ID]],customer_tab[],2,FALSE)</f>
        <v>Natalie Taylor</v>
      </c>
      <c r="D155" t="str">
        <f>VLOOKUP(sales_tab[[#This Row],[Customer ID]],customer_tab[],9,FALSE)</f>
        <v>Male</v>
      </c>
      <c r="E155" t="str">
        <f>VLOOKUP(sales_tab[[#This Row],[Customer ID]],customer_tab[],5,FALSE)</f>
        <v>California</v>
      </c>
      <c r="F155" t="str">
        <f>VLOOKUP(sales_tab[[#This Row],[Customer ID]],customer_tab[],6,FALSE)</f>
        <v>West</v>
      </c>
      <c r="G155" t="str">
        <f>VLOOKUP(sales_tab[[#This Row],[Customer ID]],customer_tab[],7,FALSE)</f>
        <v>Married</v>
      </c>
      <c r="H155" s="1">
        <v>45259</v>
      </c>
      <c r="I155" s="1" t="str">
        <f>TEXT(sales_tab[[#This Row],[Order Date]],"YYYY")</f>
        <v>2023</v>
      </c>
      <c r="J155" s="1" t="str">
        <f>TEXT(sales_tab[[#This Row],[Order Date]],"MMM")</f>
        <v>Nov</v>
      </c>
      <c r="K155">
        <v>2834</v>
      </c>
      <c r="L155" t="str">
        <f>VLOOKUP(sales_tab[[#This Row],[Product ID]],product_tab[],2,FALSE)</f>
        <v>Tablet</v>
      </c>
      <c r="M155" t="str">
        <f>VLOOKUP(sales_tab[[#This Row],[Product ID]],product_tab[],4,FALSE)</f>
        <v>Anderson-Jackson</v>
      </c>
      <c r="N155" t="s">
        <v>19</v>
      </c>
      <c r="O155">
        <v>294.98239999999998</v>
      </c>
      <c r="P155">
        <v>222.26</v>
      </c>
      <c r="Q155">
        <v>2</v>
      </c>
      <c r="R155">
        <v>0.13</v>
      </c>
      <c r="S155">
        <f>sales_tab[[#This Row],[Unit Price]]*sales_tab[[#This Row],[Quantity]]</f>
        <v>444.52</v>
      </c>
      <c r="T155">
        <f>sales_tab[[#This Row],[Sales Amount]]-sales_tab[[#This Row],[Cost Price]]</f>
        <v>149.5376</v>
      </c>
    </row>
    <row r="156" spans="1:20" x14ac:dyDescent="0.45">
      <c r="A156">
        <v>162609</v>
      </c>
      <c r="B156">
        <v>534527</v>
      </c>
      <c r="C156" t="str">
        <f>VLOOKUP(sales_tab[[#This Row],[Customer ID]],customer_tab[],2,FALSE)</f>
        <v>Cody Anderson</v>
      </c>
      <c r="D156" t="str">
        <f>VLOOKUP(sales_tab[[#This Row],[Customer ID]],customer_tab[],9,FALSE)</f>
        <v>Non-Binary</v>
      </c>
      <c r="E156" t="str">
        <f>VLOOKUP(sales_tab[[#This Row],[Customer ID]],customer_tab[],5,FALSE)</f>
        <v>California</v>
      </c>
      <c r="F156" t="str">
        <f>VLOOKUP(sales_tab[[#This Row],[Customer ID]],customer_tab[],6,FALSE)</f>
        <v>West</v>
      </c>
      <c r="G156" t="str">
        <f>VLOOKUP(sales_tab[[#This Row],[Customer ID]],customer_tab[],7,FALSE)</f>
        <v>Divorced</v>
      </c>
      <c r="H156" s="1">
        <v>45281</v>
      </c>
      <c r="I156" s="1" t="str">
        <f>TEXT(sales_tab[[#This Row],[Order Date]],"YYYY")</f>
        <v>2023</v>
      </c>
      <c r="J156" s="1" t="str">
        <f>TEXT(sales_tab[[#This Row],[Order Date]],"MMM")</f>
        <v>Dec</v>
      </c>
      <c r="K156">
        <v>6681</v>
      </c>
      <c r="L156" t="str">
        <f>VLOOKUP(sales_tab[[#This Row],[Product ID]],product_tab[],2,FALSE)</f>
        <v>Desk</v>
      </c>
      <c r="M156" t="str">
        <f>VLOOKUP(sales_tab[[#This Row],[Product ID]],product_tab[],4,FALSE)</f>
        <v>Fernandez, Willis and Potter</v>
      </c>
      <c r="N156" t="s">
        <v>11</v>
      </c>
      <c r="O156">
        <v>630.29500000000007</v>
      </c>
      <c r="P156">
        <v>204.63</v>
      </c>
      <c r="Q156">
        <v>5</v>
      </c>
      <c r="R156">
        <v>0.1</v>
      </c>
      <c r="S156">
        <f>sales_tab[[#This Row],[Unit Price]]*sales_tab[[#This Row],[Quantity]]</f>
        <v>1023.15</v>
      </c>
      <c r="T156">
        <f>sales_tab[[#This Row],[Sales Amount]]-sales_tab[[#This Row],[Cost Price]]</f>
        <v>392.8549999999999</v>
      </c>
    </row>
    <row r="157" spans="1:20" x14ac:dyDescent="0.45">
      <c r="A157">
        <v>320614</v>
      </c>
      <c r="B157">
        <v>220533</v>
      </c>
      <c r="C157" t="str">
        <f>VLOOKUP(sales_tab[[#This Row],[Customer ID]],customer_tab[],2,FALSE)</f>
        <v>Evelyn Hamilton</v>
      </c>
      <c r="D157" t="str">
        <f>VLOOKUP(sales_tab[[#This Row],[Customer ID]],customer_tab[],9,FALSE)</f>
        <v>Male</v>
      </c>
      <c r="E157" t="str">
        <f>VLOOKUP(sales_tab[[#This Row],[Customer ID]],customer_tab[],5,FALSE)</f>
        <v>California</v>
      </c>
      <c r="F157" t="str">
        <f>VLOOKUP(sales_tab[[#This Row],[Customer ID]],customer_tab[],6,FALSE)</f>
        <v>West</v>
      </c>
      <c r="G157" t="str">
        <f>VLOOKUP(sales_tab[[#This Row],[Customer ID]],customer_tab[],7,FALSE)</f>
        <v>Married</v>
      </c>
      <c r="H157" s="1">
        <v>45214</v>
      </c>
      <c r="I157" s="1" t="str">
        <f>TEXT(sales_tab[[#This Row],[Order Date]],"YYYY")</f>
        <v>2023</v>
      </c>
      <c r="J157" s="1" t="str">
        <f>TEXT(sales_tab[[#This Row],[Order Date]],"MMM")</f>
        <v>Oct</v>
      </c>
      <c r="K157">
        <v>5942</v>
      </c>
      <c r="L157" t="str">
        <f>VLOOKUP(sales_tab[[#This Row],[Product ID]],product_tab[],2,FALSE)</f>
        <v>Stapler</v>
      </c>
      <c r="M157" t="str">
        <f>VLOOKUP(sales_tab[[#This Row],[Product ID]],product_tab[],4,FALSE)</f>
        <v>Jones-Henderson</v>
      </c>
      <c r="N157" t="s">
        <v>17</v>
      </c>
      <c r="O157">
        <v>22.856299999999997</v>
      </c>
      <c r="P157">
        <v>12.83</v>
      </c>
      <c r="Q157">
        <v>3</v>
      </c>
      <c r="R157">
        <v>0.13</v>
      </c>
      <c r="S157">
        <f>sales_tab[[#This Row],[Unit Price]]*sales_tab[[#This Row],[Quantity]]</f>
        <v>38.49</v>
      </c>
      <c r="T157">
        <f>sales_tab[[#This Row],[Sales Amount]]-sales_tab[[#This Row],[Cost Price]]</f>
        <v>15.633700000000005</v>
      </c>
    </row>
    <row r="158" spans="1:20" x14ac:dyDescent="0.45">
      <c r="A158">
        <v>754312</v>
      </c>
      <c r="B158">
        <v>195290</v>
      </c>
      <c r="C158" t="str">
        <f>VLOOKUP(sales_tab[[#This Row],[Customer ID]],customer_tab[],2,FALSE)</f>
        <v>Jeffrey Gonzalez</v>
      </c>
      <c r="D158" t="str">
        <f>VLOOKUP(sales_tab[[#This Row],[Customer ID]],customer_tab[],9,FALSE)</f>
        <v>Female</v>
      </c>
      <c r="E158" t="str">
        <f>VLOOKUP(sales_tab[[#This Row],[Customer ID]],customer_tab[],5,FALSE)</f>
        <v>Washington</v>
      </c>
      <c r="F158" t="str">
        <f>VLOOKUP(sales_tab[[#This Row],[Customer ID]],customer_tab[],6,FALSE)</f>
        <v>West</v>
      </c>
      <c r="G158" t="str">
        <f>VLOOKUP(sales_tab[[#This Row],[Customer ID]],customer_tab[],7,FALSE)</f>
        <v>Single</v>
      </c>
      <c r="H158" s="1">
        <v>45497</v>
      </c>
      <c r="I158" s="1" t="str">
        <f>TEXT(sales_tab[[#This Row],[Order Date]],"YYYY")</f>
        <v>2024</v>
      </c>
      <c r="J158" s="1" t="str">
        <f>TEXT(sales_tab[[#This Row],[Order Date]],"MMM")</f>
        <v>Jul</v>
      </c>
      <c r="K158">
        <v>4971</v>
      </c>
      <c r="L158" t="str">
        <f>VLOOKUP(sales_tab[[#This Row],[Product ID]],product_tab[],2,FALSE)</f>
        <v>Marker</v>
      </c>
      <c r="M158" t="str">
        <f>VLOOKUP(sales_tab[[#This Row],[Product ID]],product_tab[],4,FALSE)</f>
        <v>Perez LLC</v>
      </c>
      <c r="N158" t="s">
        <v>17</v>
      </c>
      <c r="O158">
        <v>131.72519999999997</v>
      </c>
      <c r="P158">
        <v>63.66</v>
      </c>
      <c r="Q158">
        <v>4</v>
      </c>
      <c r="R158">
        <v>7.0000000000000007E-2</v>
      </c>
      <c r="S158">
        <f>sales_tab[[#This Row],[Unit Price]]*sales_tab[[#This Row],[Quantity]]</f>
        <v>254.64</v>
      </c>
      <c r="T158">
        <f>sales_tab[[#This Row],[Sales Amount]]-sales_tab[[#This Row],[Cost Price]]</f>
        <v>122.91480000000001</v>
      </c>
    </row>
    <row r="159" spans="1:20" x14ac:dyDescent="0.45">
      <c r="A159">
        <v>761304</v>
      </c>
      <c r="B159">
        <v>995578</v>
      </c>
      <c r="C159" t="str">
        <f>VLOOKUP(sales_tab[[#This Row],[Customer ID]],customer_tab[],2,FALSE)</f>
        <v>Dana Sanchez</v>
      </c>
      <c r="D159" t="str">
        <f>VLOOKUP(sales_tab[[#This Row],[Customer ID]],customer_tab[],9,FALSE)</f>
        <v>Female</v>
      </c>
      <c r="E159" t="str">
        <f>VLOOKUP(sales_tab[[#This Row],[Customer ID]],customer_tab[],5,FALSE)</f>
        <v>Washington</v>
      </c>
      <c r="F159" t="str">
        <f>VLOOKUP(sales_tab[[#This Row],[Customer ID]],customer_tab[],6,FALSE)</f>
        <v>West</v>
      </c>
      <c r="G159" t="str">
        <f>VLOOKUP(sales_tab[[#This Row],[Customer ID]],customer_tab[],7,FALSE)</f>
        <v>Single</v>
      </c>
      <c r="H159" s="1">
        <v>45497</v>
      </c>
      <c r="I159" s="1" t="str">
        <f>TEXT(sales_tab[[#This Row],[Order Date]],"YYYY")</f>
        <v>2024</v>
      </c>
      <c r="J159" s="1" t="str">
        <f>TEXT(sales_tab[[#This Row],[Order Date]],"MMM")</f>
        <v>Jul</v>
      </c>
      <c r="K159">
        <v>9961</v>
      </c>
      <c r="L159" t="str">
        <f>VLOOKUP(sales_tab[[#This Row],[Product ID]],product_tab[],2,FALSE)</f>
        <v>Cap</v>
      </c>
      <c r="M159" t="str">
        <f>VLOOKUP(sales_tab[[#This Row],[Product ID]],product_tab[],4,FALSE)</f>
        <v>Rogers and Sons</v>
      </c>
      <c r="N159" t="s">
        <v>15</v>
      </c>
      <c r="O159">
        <v>15.657199999999996</v>
      </c>
      <c r="P159">
        <v>6.92</v>
      </c>
      <c r="Q159">
        <v>3</v>
      </c>
      <c r="R159">
        <v>0.03</v>
      </c>
      <c r="S159">
        <f>sales_tab[[#This Row],[Unit Price]]*sales_tab[[#This Row],[Quantity]]</f>
        <v>20.759999999999998</v>
      </c>
      <c r="T159">
        <f>sales_tab[[#This Row],[Sales Amount]]-sales_tab[[#This Row],[Cost Price]]</f>
        <v>5.102800000000002</v>
      </c>
    </row>
    <row r="160" spans="1:20" x14ac:dyDescent="0.45">
      <c r="A160">
        <v>941899</v>
      </c>
      <c r="B160">
        <v>624925</v>
      </c>
      <c r="C160" t="str">
        <f>VLOOKUP(sales_tab[[#This Row],[Customer ID]],customer_tab[],2,FALSE)</f>
        <v>Heather Reid</v>
      </c>
      <c r="D160" t="str">
        <f>VLOOKUP(sales_tab[[#This Row],[Customer ID]],customer_tab[],9,FALSE)</f>
        <v>Male</v>
      </c>
      <c r="E160" t="str">
        <f>VLOOKUP(sales_tab[[#This Row],[Customer ID]],customer_tab[],5,FALSE)</f>
        <v>Oklahoma</v>
      </c>
      <c r="F160" t="str">
        <f>VLOOKUP(sales_tab[[#This Row],[Customer ID]],customer_tab[],6,FALSE)</f>
        <v>Central</v>
      </c>
      <c r="G160" t="str">
        <f>VLOOKUP(sales_tab[[#This Row],[Customer ID]],customer_tab[],7,FALSE)</f>
        <v>Married</v>
      </c>
      <c r="H160" s="1">
        <v>45360</v>
      </c>
      <c r="I160" s="1" t="str">
        <f>TEXT(sales_tab[[#This Row],[Order Date]],"YYYY")</f>
        <v>2024</v>
      </c>
      <c r="J160" s="1" t="str">
        <f>TEXT(sales_tab[[#This Row],[Order Date]],"MMM")</f>
        <v>Mar</v>
      </c>
      <c r="K160">
        <v>8348</v>
      </c>
      <c r="L160" t="str">
        <f>VLOOKUP(sales_tab[[#This Row],[Product ID]],product_tab[],2,FALSE)</f>
        <v>Laptop</v>
      </c>
      <c r="M160" t="str">
        <f>VLOOKUP(sales_tab[[#This Row],[Product ID]],product_tab[],4,FALSE)</f>
        <v>Jackson, Stewart and Jenkins</v>
      </c>
      <c r="N160" t="s">
        <v>19</v>
      </c>
      <c r="O160">
        <v>259.91980000000001</v>
      </c>
      <c r="P160">
        <v>193.63</v>
      </c>
      <c r="Q160">
        <v>3</v>
      </c>
      <c r="R160">
        <v>0.18</v>
      </c>
      <c r="S160">
        <f>sales_tab[[#This Row],[Unit Price]]*sales_tab[[#This Row],[Quantity]]</f>
        <v>580.89</v>
      </c>
      <c r="T160">
        <f>sales_tab[[#This Row],[Sales Amount]]-sales_tab[[#This Row],[Cost Price]]</f>
        <v>320.97019999999998</v>
      </c>
    </row>
    <row r="161" spans="1:20" x14ac:dyDescent="0.45">
      <c r="A161">
        <v>458289</v>
      </c>
      <c r="B161">
        <v>344224</v>
      </c>
      <c r="C161" t="str">
        <f>VLOOKUP(sales_tab[[#This Row],[Customer ID]],customer_tab[],2,FALSE)</f>
        <v>Mr. Ronald Alvarado</v>
      </c>
      <c r="D161" t="str">
        <f>VLOOKUP(sales_tab[[#This Row],[Customer ID]],customer_tab[],9,FALSE)</f>
        <v>Non-Binary</v>
      </c>
      <c r="E161" t="str">
        <f>VLOOKUP(sales_tab[[#This Row],[Customer ID]],customer_tab[],5,FALSE)</f>
        <v>Oklahoma</v>
      </c>
      <c r="F161" t="str">
        <f>VLOOKUP(sales_tab[[#This Row],[Customer ID]],customer_tab[],6,FALSE)</f>
        <v>Central</v>
      </c>
      <c r="G161" t="str">
        <f>VLOOKUP(sales_tab[[#This Row],[Customer ID]],customer_tab[],7,FALSE)</f>
        <v>Single</v>
      </c>
      <c r="H161" s="1">
        <v>45411</v>
      </c>
      <c r="I161" s="1" t="str">
        <f>TEXT(sales_tab[[#This Row],[Order Date]],"YYYY")</f>
        <v>2024</v>
      </c>
      <c r="J161" s="1" t="str">
        <f>TEXT(sales_tab[[#This Row],[Order Date]],"MMM")</f>
        <v>Apr</v>
      </c>
      <c r="K161">
        <v>8522</v>
      </c>
      <c r="L161" t="str">
        <f>VLOOKUP(sales_tab[[#This Row],[Product ID]],product_tab[],2,FALSE)</f>
        <v>Notebook</v>
      </c>
      <c r="M161" t="str">
        <f>VLOOKUP(sales_tab[[#This Row],[Product ID]],product_tab[],4,FALSE)</f>
        <v>Estrada LLC</v>
      </c>
      <c r="N161" t="s">
        <v>17</v>
      </c>
      <c r="O161">
        <v>91.944400000000002</v>
      </c>
      <c r="P161">
        <v>154.08000000000001</v>
      </c>
      <c r="Q161">
        <v>1</v>
      </c>
      <c r="R161">
        <v>7.0000000000000007E-2</v>
      </c>
      <c r="S161">
        <f>sales_tab[[#This Row],[Unit Price]]*sales_tab[[#This Row],[Quantity]]</f>
        <v>154.08000000000001</v>
      </c>
      <c r="T161">
        <f>sales_tab[[#This Row],[Sales Amount]]-sales_tab[[#This Row],[Cost Price]]</f>
        <v>62.135600000000011</v>
      </c>
    </row>
    <row r="162" spans="1:20" x14ac:dyDescent="0.45">
      <c r="A162">
        <v>347639</v>
      </c>
      <c r="B162">
        <v>604627</v>
      </c>
      <c r="C162" t="str">
        <f>VLOOKUP(sales_tab[[#This Row],[Customer ID]],customer_tab[],2,FALSE)</f>
        <v>Mrs. Stacie Martinez</v>
      </c>
      <c r="D162" t="str">
        <f>VLOOKUP(sales_tab[[#This Row],[Customer ID]],customer_tab[],9,FALSE)</f>
        <v>Non-Binary</v>
      </c>
      <c r="E162" t="str">
        <f>VLOOKUP(sales_tab[[#This Row],[Customer ID]],customer_tab[],5,FALSE)</f>
        <v>California</v>
      </c>
      <c r="F162" t="str">
        <f>VLOOKUP(sales_tab[[#This Row],[Customer ID]],customer_tab[],6,FALSE)</f>
        <v>West</v>
      </c>
      <c r="G162" t="str">
        <f>VLOOKUP(sales_tab[[#This Row],[Customer ID]],customer_tab[],7,FALSE)</f>
        <v>Widowed</v>
      </c>
      <c r="H162" s="1">
        <v>45429</v>
      </c>
      <c r="I162" s="1" t="str">
        <f>TEXT(sales_tab[[#This Row],[Order Date]],"YYYY")</f>
        <v>2024</v>
      </c>
      <c r="J162" s="1" t="str">
        <f>TEXT(sales_tab[[#This Row],[Order Date]],"MMM")</f>
        <v>May</v>
      </c>
      <c r="K162">
        <v>6681</v>
      </c>
      <c r="L162" t="str">
        <f>VLOOKUP(sales_tab[[#This Row],[Product ID]],product_tab[],2,FALSE)</f>
        <v>Desk</v>
      </c>
      <c r="M162" t="str">
        <f>VLOOKUP(sales_tab[[#This Row],[Product ID]],product_tab[],4,FALSE)</f>
        <v>Fernandez, Willis and Potter</v>
      </c>
      <c r="N162" t="s">
        <v>11</v>
      </c>
      <c r="O162">
        <v>529.02300000000014</v>
      </c>
      <c r="P162">
        <v>204.63</v>
      </c>
      <c r="Q162">
        <v>5</v>
      </c>
      <c r="R162">
        <v>0.18</v>
      </c>
      <c r="S162">
        <f>sales_tab[[#This Row],[Unit Price]]*sales_tab[[#This Row],[Quantity]]</f>
        <v>1023.15</v>
      </c>
      <c r="T162">
        <f>sales_tab[[#This Row],[Sales Amount]]-sales_tab[[#This Row],[Cost Price]]</f>
        <v>494.12699999999984</v>
      </c>
    </row>
    <row r="163" spans="1:20" x14ac:dyDescent="0.45">
      <c r="A163">
        <v>706088</v>
      </c>
      <c r="B163">
        <v>402591</v>
      </c>
      <c r="C163" t="str">
        <f>VLOOKUP(sales_tab[[#This Row],[Customer ID]],customer_tab[],2,FALSE)</f>
        <v>Brittany White</v>
      </c>
      <c r="D163" t="str">
        <f>VLOOKUP(sales_tab[[#This Row],[Customer ID]],customer_tab[],9,FALSE)</f>
        <v>Male</v>
      </c>
      <c r="E163" t="str">
        <f>VLOOKUP(sales_tab[[#This Row],[Customer ID]],customer_tab[],5,FALSE)</f>
        <v>Pennsylvania</v>
      </c>
      <c r="F163" t="str">
        <f>VLOOKUP(sales_tab[[#This Row],[Customer ID]],customer_tab[],6,FALSE)</f>
        <v>East</v>
      </c>
      <c r="G163" t="str">
        <f>VLOOKUP(sales_tab[[#This Row],[Customer ID]],customer_tab[],7,FALSE)</f>
        <v>Married</v>
      </c>
      <c r="H163" s="1">
        <v>45433</v>
      </c>
      <c r="I163" s="1" t="str">
        <f>TEXT(sales_tab[[#This Row],[Order Date]],"YYYY")</f>
        <v>2024</v>
      </c>
      <c r="J163" s="1" t="str">
        <f>TEXT(sales_tab[[#This Row],[Order Date]],"MMM")</f>
        <v>May</v>
      </c>
      <c r="K163">
        <v>5039</v>
      </c>
      <c r="L163" t="str">
        <f>VLOOKUP(sales_tab[[#This Row],[Product ID]],product_tab[],2,FALSE)</f>
        <v>Jeans</v>
      </c>
      <c r="M163" t="str">
        <f>VLOOKUP(sales_tab[[#This Row],[Product ID]],product_tab[],4,FALSE)</f>
        <v>Sanchez, Medina and Golden</v>
      </c>
      <c r="N163" t="s">
        <v>15</v>
      </c>
      <c r="O163">
        <v>63.159200000000013</v>
      </c>
      <c r="P163">
        <v>70.03</v>
      </c>
      <c r="Q163">
        <v>2</v>
      </c>
      <c r="R163">
        <v>0.18</v>
      </c>
      <c r="S163">
        <f>sales_tab[[#This Row],[Unit Price]]*sales_tab[[#This Row],[Quantity]]</f>
        <v>140.06</v>
      </c>
      <c r="T163">
        <f>sales_tab[[#This Row],[Sales Amount]]-sales_tab[[#This Row],[Cost Price]]</f>
        <v>76.90079999999999</v>
      </c>
    </row>
    <row r="164" spans="1:20" x14ac:dyDescent="0.45">
      <c r="A164">
        <v>926649</v>
      </c>
      <c r="B164">
        <v>216823</v>
      </c>
      <c r="C164" t="str">
        <f>VLOOKUP(sales_tab[[#This Row],[Customer ID]],customer_tab[],2,FALSE)</f>
        <v>Kristen Long</v>
      </c>
      <c r="D164" t="str">
        <f>VLOOKUP(sales_tab[[#This Row],[Customer ID]],customer_tab[],9,FALSE)</f>
        <v>Male</v>
      </c>
      <c r="E164" t="str">
        <f>VLOOKUP(sales_tab[[#This Row],[Customer ID]],customer_tab[],5,FALSE)</f>
        <v>New Mexico</v>
      </c>
      <c r="F164" t="str">
        <f>VLOOKUP(sales_tab[[#This Row],[Customer ID]],customer_tab[],6,FALSE)</f>
        <v>West</v>
      </c>
      <c r="G164" t="str">
        <f>VLOOKUP(sales_tab[[#This Row],[Customer ID]],customer_tab[],7,FALSE)</f>
        <v>Married</v>
      </c>
      <c r="H164" s="1">
        <v>45345</v>
      </c>
      <c r="I164" s="1" t="str">
        <f>TEXT(sales_tab[[#This Row],[Order Date]],"YYYY")</f>
        <v>2024</v>
      </c>
      <c r="J164" s="1" t="str">
        <f>TEXT(sales_tab[[#This Row],[Order Date]],"MMM")</f>
        <v>Feb</v>
      </c>
      <c r="K164">
        <v>4889</v>
      </c>
      <c r="L164" t="str">
        <f>VLOOKUP(sales_tab[[#This Row],[Product ID]],product_tab[],2,FALSE)</f>
        <v>T-shirt</v>
      </c>
      <c r="M164" t="str">
        <f>VLOOKUP(sales_tab[[#This Row],[Product ID]],product_tab[],4,FALSE)</f>
        <v>Davis Group</v>
      </c>
      <c r="N164" t="s">
        <v>15</v>
      </c>
      <c r="O164">
        <v>500.8531999999999</v>
      </c>
      <c r="P164">
        <v>165.76</v>
      </c>
      <c r="Q164">
        <v>4</v>
      </c>
      <c r="R164">
        <v>0.17</v>
      </c>
      <c r="S164">
        <f>sales_tab[[#This Row],[Unit Price]]*sales_tab[[#This Row],[Quantity]]</f>
        <v>663.04</v>
      </c>
      <c r="T164">
        <f>sales_tab[[#This Row],[Sales Amount]]-sales_tab[[#This Row],[Cost Price]]</f>
        <v>162.18680000000006</v>
      </c>
    </row>
    <row r="165" spans="1:20" x14ac:dyDescent="0.45">
      <c r="A165">
        <v>148085</v>
      </c>
      <c r="B165">
        <v>177424</v>
      </c>
      <c r="C165" t="str">
        <f>VLOOKUP(sales_tab[[#This Row],[Customer ID]],customer_tab[],2,FALSE)</f>
        <v>Aaron Franco</v>
      </c>
      <c r="D165" t="str">
        <f>VLOOKUP(sales_tab[[#This Row],[Customer ID]],customer_tab[],9,FALSE)</f>
        <v>Non-Binary</v>
      </c>
      <c r="E165" t="str">
        <f>VLOOKUP(sales_tab[[#This Row],[Customer ID]],customer_tab[],5,FALSE)</f>
        <v>Texas</v>
      </c>
      <c r="F165" t="str">
        <f>VLOOKUP(sales_tab[[#This Row],[Customer ID]],customer_tab[],6,FALSE)</f>
        <v>Central</v>
      </c>
      <c r="G165" t="str">
        <f>VLOOKUP(sales_tab[[#This Row],[Customer ID]],customer_tab[],7,FALSE)</f>
        <v>Single</v>
      </c>
      <c r="H165" s="1">
        <v>45418</v>
      </c>
      <c r="I165" s="1" t="str">
        <f>TEXT(sales_tab[[#This Row],[Order Date]],"YYYY")</f>
        <v>2024</v>
      </c>
      <c r="J165" s="1" t="str">
        <f>TEXT(sales_tab[[#This Row],[Order Date]],"MMM")</f>
        <v>May</v>
      </c>
      <c r="K165">
        <v>6681</v>
      </c>
      <c r="L165" t="str">
        <f>VLOOKUP(sales_tab[[#This Row],[Product ID]],product_tab[],2,FALSE)</f>
        <v>Desk</v>
      </c>
      <c r="M165" t="str">
        <f>VLOOKUP(sales_tab[[#This Row],[Product ID]],product_tab[],4,FALSE)</f>
        <v>Fernandez, Willis and Potter</v>
      </c>
      <c r="N165" t="s">
        <v>11</v>
      </c>
      <c r="O165">
        <v>140.51069999999999</v>
      </c>
      <c r="P165">
        <v>204.63</v>
      </c>
      <c r="Q165">
        <v>1</v>
      </c>
      <c r="R165">
        <v>0.11</v>
      </c>
      <c r="S165">
        <f>sales_tab[[#This Row],[Unit Price]]*sales_tab[[#This Row],[Quantity]]</f>
        <v>204.63</v>
      </c>
      <c r="T165">
        <f>sales_tab[[#This Row],[Sales Amount]]-sales_tab[[#This Row],[Cost Price]]</f>
        <v>64.11930000000001</v>
      </c>
    </row>
    <row r="166" spans="1:20" x14ac:dyDescent="0.45">
      <c r="A166">
        <v>905108</v>
      </c>
      <c r="B166">
        <v>674638</v>
      </c>
      <c r="C166" t="str">
        <f>VLOOKUP(sales_tab[[#This Row],[Customer ID]],customer_tab[],2,FALSE)</f>
        <v>Nicole Velazquez</v>
      </c>
      <c r="D166" t="str">
        <f>VLOOKUP(sales_tab[[#This Row],[Customer ID]],customer_tab[],9,FALSE)</f>
        <v>Male</v>
      </c>
      <c r="E166" t="str">
        <f>VLOOKUP(sales_tab[[#This Row],[Customer ID]],customer_tab[],5,FALSE)</f>
        <v>Texas</v>
      </c>
      <c r="F166" t="str">
        <f>VLOOKUP(sales_tab[[#This Row],[Customer ID]],customer_tab[],6,FALSE)</f>
        <v>Central</v>
      </c>
      <c r="G166" t="str">
        <f>VLOOKUP(sales_tab[[#This Row],[Customer ID]],customer_tab[],7,FALSE)</f>
        <v>Widowed</v>
      </c>
      <c r="H166" s="1">
        <v>45516</v>
      </c>
      <c r="I166" s="1" t="str">
        <f>TEXT(sales_tab[[#This Row],[Order Date]],"YYYY")</f>
        <v>2024</v>
      </c>
      <c r="J166" s="1" t="str">
        <f>TEXT(sales_tab[[#This Row],[Order Date]],"MMM")</f>
        <v>Aug</v>
      </c>
      <c r="K166">
        <v>9251</v>
      </c>
      <c r="L166" t="str">
        <f>VLOOKUP(sales_tab[[#This Row],[Product ID]],product_tab[],2,FALSE)</f>
        <v>Headphones</v>
      </c>
      <c r="M166" t="str">
        <f>VLOOKUP(sales_tab[[#This Row],[Product ID]],product_tab[],4,FALSE)</f>
        <v>Yates Group</v>
      </c>
      <c r="N166" t="s">
        <v>19</v>
      </c>
      <c r="O166">
        <v>174.50799999999998</v>
      </c>
      <c r="P166">
        <v>86.13</v>
      </c>
      <c r="Q166">
        <v>4</v>
      </c>
      <c r="R166">
        <v>0.1</v>
      </c>
      <c r="S166">
        <f>sales_tab[[#This Row],[Unit Price]]*sales_tab[[#This Row],[Quantity]]</f>
        <v>344.52</v>
      </c>
      <c r="T166">
        <f>sales_tab[[#This Row],[Sales Amount]]-sales_tab[[#This Row],[Cost Price]]</f>
        <v>170.012</v>
      </c>
    </row>
    <row r="167" spans="1:20" x14ac:dyDescent="0.45">
      <c r="A167">
        <v>692746</v>
      </c>
      <c r="B167">
        <v>236399</v>
      </c>
      <c r="C167" t="str">
        <f>VLOOKUP(sales_tab[[#This Row],[Customer ID]],customer_tab[],2,FALSE)</f>
        <v>Brandon Stephens</v>
      </c>
      <c r="D167" t="str">
        <f>VLOOKUP(sales_tab[[#This Row],[Customer ID]],customer_tab[],9,FALSE)</f>
        <v>Female</v>
      </c>
      <c r="E167" t="str">
        <f>VLOOKUP(sales_tab[[#This Row],[Customer ID]],customer_tab[],5,FALSE)</f>
        <v>Texas</v>
      </c>
      <c r="F167" t="str">
        <f>VLOOKUP(sales_tab[[#This Row],[Customer ID]],customer_tab[],6,FALSE)</f>
        <v>Central</v>
      </c>
      <c r="G167" t="str">
        <f>VLOOKUP(sales_tab[[#This Row],[Customer ID]],customer_tab[],7,FALSE)</f>
        <v>Divorced</v>
      </c>
      <c r="H167" s="1">
        <v>45421</v>
      </c>
      <c r="I167" s="1" t="str">
        <f>TEXT(sales_tab[[#This Row],[Order Date]],"YYYY")</f>
        <v>2024</v>
      </c>
      <c r="J167" s="1" t="str">
        <f>TEXT(sales_tab[[#This Row],[Order Date]],"MMM")</f>
        <v>May</v>
      </c>
      <c r="K167">
        <v>6233</v>
      </c>
      <c r="L167" t="str">
        <f>VLOOKUP(sales_tab[[#This Row],[Product ID]],product_tab[],2,FALSE)</f>
        <v>Smartphone</v>
      </c>
      <c r="M167" t="str">
        <f>VLOOKUP(sales_tab[[#This Row],[Product ID]],product_tab[],4,FALSE)</f>
        <v>Hensley-Pratt</v>
      </c>
      <c r="N167" t="s">
        <v>19</v>
      </c>
      <c r="O167">
        <v>35.006400000000006</v>
      </c>
      <c r="P167">
        <v>12.38</v>
      </c>
      <c r="Q167">
        <v>4</v>
      </c>
      <c r="R167">
        <v>0.18</v>
      </c>
      <c r="S167">
        <f>sales_tab[[#This Row],[Unit Price]]*sales_tab[[#This Row],[Quantity]]</f>
        <v>49.52</v>
      </c>
      <c r="T167">
        <f>sales_tab[[#This Row],[Sales Amount]]-sales_tab[[#This Row],[Cost Price]]</f>
        <v>14.513599999999997</v>
      </c>
    </row>
    <row r="168" spans="1:20" x14ac:dyDescent="0.45">
      <c r="A168">
        <v>220491</v>
      </c>
      <c r="B168">
        <v>204203</v>
      </c>
      <c r="C168" t="str">
        <f>VLOOKUP(sales_tab[[#This Row],[Customer ID]],customer_tab[],2,FALSE)</f>
        <v>Susan Davies</v>
      </c>
      <c r="D168" t="str">
        <f>VLOOKUP(sales_tab[[#This Row],[Customer ID]],customer_tab[],9,FALSE)</f>
        <v>Male</v>
      </c>
      <c r="E168" t="str">
        <f>VLOOKUP(sales_tab[[#This Row],[Customer ID]],customer_tab[],5,FALSE)</f>
        <v>Texas</v>
      </c>
      <c r="F168" t="str">
        <f>VLOOKUP(sales_tab[[#This Row],[Customer ID]],customer_tab[],6,FALSE)</f>
        <v>Central</v>
      </c>
      <c r="G168" t="str">
        <f>VLOOKUP(sales_tab[[#This Row],[Customer ID]],customer_tab[],7,FALSE)</f>
        <v>Married</v>
      </c>
      <c r="H168" s="1">
        <v>45518</v>
      </c>
      <c r="I168" s="1" t="str">
        <f>TEXT(sales_tab[[#This Row],[Order Date]],"YYYY")</f>
        <v>2024</v>
      </c>
      <c r="J168" s="1" t="str">
        <f>TEXT(sales_tab[[#This Row],[Order Date]],"MMM")</f>
        <v>Aug</v>
      </c>
      <c r="K168">
        <v>1440</v>
      </c>
      <c r="L168" t="str">
        <f>VLOOKUP(sales_tab[[#This Row],[Product ID]],product_tab[],2,FALSE)</f>
        <v>Action Figure</v>
      </c>
      <c r="M168" t="str">
        <f>VLOOKUP(sales_tab[[#This Row],[Product ID]],product_tab[],4,FALSE)</f>
        <v>Barker-Baker</v>
      </c>
      <c r="N168" t="s">
        <v>13</v>
      </c>
      <c r="O168">
        <v>197.73839999999996</v>
      </c>
      <c r="P168">
        <v>242.72</v>
      </c>
      <c r="Q168">
        <v>2</v>
      </c>
      <c r="R168">
        <v>0.14000000000000001</v>
      </c>
      <c r="S168">
        <f>sales_tab[[#This Row],[Unit Price]]*sales_tab[[#This Row],[Quantity]]</f>
        <v>485.44</v>
      </c>
      <c r="T168">
        <f>sales_tab[[#This Row],[Sales Amount]]-sales_tab[[#This Row],[Cost Price]]</f>
        <v>287.70160000000004</v>
      </c>
    </row>
    <row r="169" spans="1:20" x14ac:dyDescent="0.45">
      <c r="A169">
        <v>864101</v>
      </c>
      <c r="B169">
        <v>843730</v>
      </c>
      <c r="C169" t="str">
        <f>VLOOKUP(sales_tab[[#This Row],[Customer ID]],customer_tab[],2,FALSE)</f>
        <v>Jennifer Thomas</v>
      </c>
      <c r="D169" t="str">
        <f>VLOOKUP(sales_tab[[#This Row],[Customer ID]],customer_tab[],9,FALSE)</f>
        <v>Female</v>
      </c>
      <c r="E169" t="str">
        <f>VLOOKUP(sales_tab[[#This Row],[Customer ID]],customer_tab[],5,FALSE)</f>
        <v>California</v>
      </c>
      <c r="F169" t="str">
        <f>VLOOKUP(sales_tab[[#This Row],[Customer ID]],customer_tab[],6,FALSE)</f>
        <v>West</v>
      </c>
      <c r="G169" t="str">
        <f>VLOOKUP(sales_tab[[#This Row],[Customer ID]],customer_tab[],7,FALSE)</f>
        <v>Married</v>
      </c>
      <c r="H169" s="1">
        <v>45411</v>
      </c>
      <c r="I169" s="1" t="str">
        <f>TEXT(sales_tab[[#This Row],[Order Date]],"YYYY")</f>
        <v>2024</v>
      </c>
      <c r="J169" s="1" t="str">
        <f>TEXT(sales_tab[[#This Row],[Order Date]],"MMM")</f>
        <v>Apr</v>
      </c>
      <c r="K169">
        <v>9504</v>
      </c>
      <c r="L169" t="str">
        <f>VLOOKUP(sales_tab[[#This Row],[Product ID]],product_tab[],2,FALSE)</f>
        <v>Puzzle</v>
      </c>
      <c r="M169" t="str">
        <f>VLOOKUP(sales_tab[[#This Row],[Product ID]],product_tab[],4,FALSE)</f>
        <v>Bailey, Fowler and Butler</v>
      </c>
      <c r="N169" t="s">
        <v>13</v>
      </c>
      <c r="O169">
        <v>158.43159999999997</v>
      </c>
      <c r="P169">
        <v>50.87</v>
      </c>
      <c r="Q169">
        <v>4</v>
      </c>
      <c r="R169">
        <v>0.08</v>
      </c>
      <c r="S169">
        <f>sales_tab[[#This Row],[Unit Price]]*sales_tab[[#This Row],[Quantity]]</f>
        <v>203.48</v>
      </c>
      <c r="T169">
        <f>sales_tab[[#This Row],[Sales Amount]]-sales_tab[[#This Row],[Cost Price]]</f>
        <v>45.048400000000015</v>
      </c>
    </row>
    <row r="170" spans="1:20" x14ac:dyDescent="0.45">
      <c r="A170">
        <v>757614</v>
      </c>
      <c r="B170">
        <v>282504</v>
      </c>
      <c r="C170" t="str">
        <f>VLOOKUP(sales_tab[[#This Row],[Customer ID]],customer_tab[],2,FALSE)</f>
        <v>Edward Guerrero</v>
      </c>
      <c r="D170" t="str">
        <f>VLOOKUP(sales_tab[[#This Row],[Customer ID]],customer_tab[],9,FALSE)</f>
        <v>Male</v>
      </c>
      <c r="E170" t="str">
        <f>VLOOKUP(sales_tab[[#This Row],[Customer ID]],customer_tab[],5,FALSE)</f>
        <v>Texas</v>
      </c>
      <c r="F170" t="str">
        <f>VLOOKUP(sales_tab[[#This Row],[Customer ID]],customer_tab[],6,FALSE)</f>
        <v>Central</v>
      </c>
      <c r="G170" t="str">
        <f>VLOOKUP(sales_tab[[#This Row],[Customer ID]],customer_tab[],7,FALSE)</f>
        <v>Single</v>
      </c>
      <c r="H170" s="1">
        <v>45414</v>
      </c>
      <c r="I170" s="1" t="str">
        <f>TEXT(sales_tab[[#This Row],[Order Date]],"YYYY")</f>
        <v>2024</v>
      </c>
      <c r="J170" s="1" t="str">
        <f>TEXT(sales_tab[[#This Row],[Order Date]],"MMM")</f>
        <v>May</v>
      </c>
      <c r="K170">
        <v>8522</v>
      </c>
      <c r="L170" t="str">
        <f>VLOOKUP(sales_tab[[#This Row],[Product ID]],product_tab[],2,FALSE)</f>
        <v>Notebook</v>
      </c>
      <c r="M170" t="str">
        <f>VLOOKUP(sales_tab[[#This Row],[Product ID]],product_tab[],4,FALSE)</f>
        <v>Estrada LLC</v>
      </c>
      <c r="N170" t="s">
        <v>17</v>
      </c>
      <c r="O170">
        <v>437.96400000000006</v>
      </c>
      <c r="P170">
        <v>154.08000000000001</v>
      </c>
      <c r="Q170">
        <v>5</v>
      </c>
      <c r="R170">
        <v>0.09</v>
      </c>
      <c r="S170">
        <f>sales_tab[[#This Row],[Unit Price]]*sales_tab[[#This Row],[Quantity]]</f>
        <v>770.40000000000009</v>
      </c>
      <c r="T170">
        <f>sales_tab[[#This Row],[Sales Amount]]-sales_tab[[#This Row],[Cost Price]]</f>
        <v>332.43600000000004</v>
      </c>
    </row>
    <row r="171" spans="1:20" x14ac:dyDescent="0.45">
      <c r="A171">
        <v>327884</v>
      </c>
      <c r="B171">
        <v>388430</v>
      </c>
      <c r="C171" t="str">
        <f>VLOOKUP(sales_tab[[#This Row],[Customer ID]],customer_tab[],2,FALSE)</f>
        <v>Jimmy Estrada</v>
      </c>
      <c r="D171" t="str">
        <f>VLOOKUP(sales_tab[[#This Row],[Customer ID]],customer_tab[],9,FALSE)</f>
        <v>Male</v>
      </c>
      <c r="E171" t="str">
        <f>VLOOKUP(sales_tab[[#This Row],[Customer ID]],customer_tab[],5,FALSE)</f>
        <v>Texas</v>
      </c>
      <c r="F171" t="str">
        <f>VLOOKUP(sales_tab[[#This Row],[Customer ID]],customer_tab[],6,FALSE)</f>
        <v>Central</v>
      </c>
      <c r="G171" t="str">
        <f>VLOOKUP(sales_tab[[#This Row],[Customer ID]],customer_tab[],7,FALSE)</f>
        <v>Widowed</v>
      </c>
      <c r="H171" s="1">
        <v>45475</v>
      </c>
      <c r="I171" s="1" t="str">
        <f>TEXT(sales_tab[[#This Row],[Order Date]],"YYYY")</f>
        <v>2024</v>
      </c>
      <c r="J171" s="1" t="str">
        <f>TEXT(sales_tab[[#This Row],[Order Date]],"MMM")</f>
        <v>Jul</v>
      </c>
      <c r="K171">
        <v>5035</v>
      </c>
      <c r="L171" t="str">
        <f>VLOOKUP(sales_tab[[#This Row],[Product ID]],product_tab[],2,FALSE)</f>
        <v>Paper</v>
      </c>
      <c r="M171" t="str">
        <f>VLOOKUP(sales_tab[[#This Row],[Product ID]],product_tab[],4,FALSE)</f>
        <v>Clayton, Robertson and Wolfe</v>
      </c>
      <c r="N171" t="s">
        <v>17</v>
      </c>
      <c r="O171">
        <v>457.48199999999991</v>
      </c>
      <c r="P171">
        <v>196.72</v>
      </c>
      <c r="Q171">
        <v>3</v>
      </c>
      <c r="R171">
        <v>0.05</v>
      </c>
      <c r="S171">
        <f>sales_tab[[#This Row],[Unit Price]]*sales_tab[[#This Row],[Quantity]]</f>
        <v>590.16</v>
      </c>
      <c r="T171">
        <f>sales_tab[[#This Row],[Sales Amount]]-sales_tab[[#This Row],[Cost Price]]</f>
        <v>132.67800000000005</v>
      </c>
    </row>
    <row r="172" spans="1:20" x14ac:dyDescent="0.45">
      <c r="A172">
        <v>461201</v>
      </c>
      <c r="B172">
        <v>684431</v>
      </c>
      <c r="C172" t="str">
        <f>VLOOKUP(sales_tab[[#This Row],[Customer ID]],customer_tab[],2,FALSE)</f>
        <v>Mackenzie Gonzalez</v>
      </c>
      <c r="D172" t="str">
        <f>VLOOKUP(sales_tab[[#This Row],[Customer ID]],customer_tab[],9,FALSE)</f>
        <v>Female</v>
      </c>
      <c r="E172" t="str">
        <f>VLOOKUP(sales_tab[[#This Row],[Customer ID]],customer_tab[],5,FALSE)</f>
        <v>Texas</v>
      </c>
      <c r="F172" t="str">
        <f>VLOOKUP(sales_tab[[#This Row],[Customer ID]],customer_tab[],6,FALSE)</f>
        <v>Central</v>
      </c>
      <c r="G172" t="str">
        <f>VLOOKUP(sales_tab[[#This Row],[Customer ID]],customer_tab[],7,FALSE)</f>
        <v>Widowed</v>
      </c>
      <c r="H172" s="1">
        <v>45402</v>
      </c>
      <c r="I172" s="1" t="str">
        <f>TEXT(sales_tab[[#This Row],[Order Date]],"YYYY")</f>
        <v>2024</v>
      </c>
      <c r="J172" s="1" t="str">
        <f>TEXT(sales_tab[[#This Row],[Order Date]],"MMM")</f>
        <v>Apr</v>
      </c>
      <c r="K172">
        <v>6233</v>
      </c>
      <c r="L172" t="str">
        <f>VLOOKUP(sales_tab[[#This Row],[Product ID]],product_tab[],2,FALSE)</f>
        <v>Smartphone</v>
      </c>
      <c r="M172" t="str">
        <f>VLOOKUP(sales_tab[[#This Row],[Product ID]],product_tab[],4,FALSE)</f>
        <v>Hensley-Pratt</v>
      </c>
      <c r="N172" t="s">
        <v>19</v>
      </c>
      <c r="O172">
        <v>21.814000000000004</v>
      </c>
      <c r="P172">
        <v>12.38</v>
      </c>
      <c r="Q172">
        <v>5</v>
      </c>
      <c r="R172">
        <v>0.24</v>
      </c>
      <c r="S172">
        <f>sales_tab[[#This Row],[Unit Price]]*sales_tab[[#This Row],[Quantity]]</f>
        <v>61.900000000000006</v>
      </c>
      <c r="T172">
        <f>sales_tab[[#This Row],[Sales Amount]]-sales_tab[[#This Row],[Cost Price]]</f>
        <v>40.085999999999999</v>
      </c>
    </row>
    <row r="173" spans="1:20" x14ac:dyDescent="0.45">
      <c r="A173">
        <v>103135</v>
      </c>
      <c r="B173">
        <v>545320</v>
      </c>
      <c r="C173" t="str">
        <f>VLOOKUP(sales_tab[[#This Row],[Customer ID]],customer_tab[],2,FALSE)</f>
        <v>Judy Wagner</v>
      </c>
      <c r="D173" t="str">
        <f>VLOOKUP(sales_tab[[#This Row],[Customer ID]],customer_tab[],9,FALSE)</f>
        <v>Male</v>
      </c>
      <c r="E173" t="str">
        <f>VLOOKUP(sales_tab[[#This Row],[Customer ID]],customer_tab[],5,FALSE)</f>
        <v>California</v>
      </c>
      <c r="F173" t="str">
        <f>VLOOKUP(sales_tab[[#This Row],[Customer ID]],customer_tab[],6,FALSE)</f>
        <v>West</v>
      </c>
      <c r="G173" t="str">
        <f>VLOOKUP(sales_tab[[#This Row],[Customer ID]],customer_tab[],7,FALSE)</f>
        <v>Married</v>
      </c>
      <c r="H173" s="1">
        <v>45415</v>
      </c>
      <c r="I173" s="1" t="str">
        <f>TEXT(sales_tab[[#This Row],[Order Date]],"YYYY")</f>
        <v>2024</v>
      </c>
      <c r="J173" s="1" t="str">
        <f>TEXT(sales_tab[[#This Row],[Order Date]],"MMM")</f>
        <v>May</v>
      </c>
      <c r="K173">
        <v>4971</v>
      </c>
      <c r="L173" t="str">
        <f>VLOOKUP(sales_tab[[#This Row],[Product ID]],product_tab[],2,FALSE)</f>
        <v>Marker</v>
      </c>
      <c r="M173" t="str">
        <f>VLOOKUP(sales_tab[[#This Row],[Product ID]],product_tab[],4,FALSE)</f>
        <v>Perez LLC</v>
      </c>
      <c r="N173" t="s">
        <v>17</v>
      </c>
      <c r="O173">
        <v>105.12339999999999</v>
      </c>
      <c r="P173">
        <v>63.66</v>
      </c>
      <c r="Q173">
        <v>3</v>
      </c>
      <c r="R173">
        <v>0.17</v>
      </c>
      <c r="S173">
        <f>sales_tab[[#This Row],[Unit Price]]*sales_tab[[#This Row],[Quantity]]</f>
        <v>190.98</v>
      </c>
      <c r="T173">
        <f>sales_tab[[#This Row],[Sales Amount]]-sales_tab[[#This Row],[Cost Price]]</f>
        <v>85.8566</v>
      </c>
    </row>
    <row r="174" spans="1:20" x14ac:dyDescent="0.45">
      <c r="A174">
        <v>735026</v>
      </c>
      <c r="B174">
        <v>128111</v>
      </c>
      <c r="C174" t="str">
        <f>VLOOKUP(sales_tab[[#This Row],[Customer ID]],customer_tab[],2,FALSE)</f>
        <v>Barbara Koch</v>
      </c>
      <c r="D174" t="str">
        <f>VLOOKUP(sales_tab[[#This Row],[Customer ID]],customer_tab[],9,FALSE)</f>
        <v>Female</v>
      </c>
      <c r="E174" t="str">
        <f>VLOOKUP(sales_tab[[#This Row],[Customer ID]],customer_tab[],5,FALSE)</f>
        <v>California</v>
      </c>
      <c r="F174" t="str">
        <f>VLOOKUP(sales_tab[[#This Row],[Customer ID]],customer_tab[],6,FALSE)</f>
        <v>West</v>
      </c>
      <c r="G174" t="str">
        <f>VLOOKUP(sales_tab[[#This Row],[Customer ID]],customer_tab[],7,FALSE)</f>
        <v>Married</v>
      </c>
      <c r="H174" s="1">
        <v>45520</v>
      </c>
      <c r="I174" s="1" t="str">
        <f>TEXT(sales_tab[[#This Row],[Order Date]],"YYYY")</f>
        <v>2024</v>
      </c>
      <c r="J174" s="1" t="str">
        <f>TEXT(sales_tab[[#This Row],[Order Date]],"MMM")</f>
        <v>Aug</v>
      </c>
      <c r="K174">
        <v>9614</v>
      </c>
      <c r="L174" t="str">
        <f>VLOOKUP(sales_tab[[#This Row],[Product ID]],product_tab[],2,FALSE)</f>
        <v>Table</v>
      </c>
      <c r="M174" t="str">
        <f>VLOOKUP(sales_tab[[#This Row],[Product ID]],product_tab[],4,FALSE)</f>
        <v>Peters Ltd</v>
      </c>
      <c r="N174" t="s">
        <v>11</v>
      </c>
      <c r="O174">
        <v>217.14760000000001</v>
      </c>
      <c r="P174">
        <v>129.47</v>
      </c>
      <c r="Q174">
        <v>4</v>
      </c>
      <c r="R174">
        <v>0.23</v>
      </c>
      <c r="S174">
        <f>sales_tab[[#This Row],[Unit Price]]*sales_tab[[#This Row],[Quantity]]</f>
        <v>517.88</v>
      </c>
      <c r="T174">
        <f>sales_tab[[#This Row],[Sales Amount]]-sales_tab[[#This Row],[Cost Price]]</f>
        <v>300.73239999999998</v>
      </c>
    </row>
    <row r="175" spans="1:20" x14ac:dyDescent="0.45">
      <c r="A175">
        <v>927782</v>
      </c>
      <c r="B175">
        <v>962241</v>
      </c>
      <c r="C175" t="str">
        <f>VLOOKUP(sales_tab[[#This Row],[Customer ID]],customer_tab[],2,FALSE)</f>
        <v>Tina Soto</v>
      </c>
      <c r="D175" t="str">
        <f>VLOOKUP(sales_tab[[#This Row],[Customer ID]],customer_tab[],9,FALSE)</f>
        <v>Male</v>
      </c>
      <c r="E175" t="str">
        <f>VLOOKUP(sales_tab[[#This Row],[Customer ID]],customer_tab[],5,FALSE)</f>
        <v>California</v>
      </c>
      <c r="F175" t="str">
        <f>VLOOKUP(sales_tab[[#This Row],[Customer ID]],customer_tab[],6,FALSE)</f>
        <v>West</v>
      </c>
      <c r="G175" t="str">
        <f>VLOOKUP(sales_tab[[#This Row],[Customer ID]],customer_tab[],7,FALSE)</f>
        <v>Divorced</v>
      </c>
      <c r="H175" s="1">
        <v>45527</v>
      </c>
      <c r="I175" s="1" t="str">
        <f>TEXT(sales_tab[[#This Row],[Order Date]],"YYYY")</f>
        <v>2024</v>
      </c>
      <c r="J175" s="1" t="str">
        <f>TEXT(sales_tab[[#This Row],[Order Date]],"MMM")</f>
        <v>Aug</v>
      </c>
      <c r="K175">
        <v>9251</v>
      </c>
      <c r="L175" t="str">
        <f>VLOOKUP(sales_tab[[#This Row],[Product ID]],product_tab[],2,FALSE)</f>
        <v>Headphones</v>
      </c>
      <c r="M175" t="str">
        <f>VLOOKUP(sales_tab[[#This Row],[Product ID]],product_tab[],4,FALSE)</f>
        <v>Yates Group</v>
      </c>
      <c r="N175" t="s">
        <v>19</v>
      </c>
      <c r="O175">
        <v>156.31539999999998</v>
      </c>
      <c r="P175">
        <v>86.13</v>
      </c>
      <c r="Q175">
        <v>3</v>
      </c>
      <c r="R175">
        <v>0.14000000000000001</v>
      </c>
      <c r="S175">
        <f>sales_tab[[#This Row],[Unit Price]]*sales_tab[[#This Row],[Quantity]]</f>
        <v>258.39</v>
      </c>
      <c r="T175">
        <f>sales_tab[[#This Row],[Sales Amount]]-sales_tab[[#This Row],[Cost Price]]</f>
        <v>102.0746</v>
      </c>
    </row>
    <row r="176" spans="1:20" x14ac:dyDescent="0.45">
      <c r="A176">
        <v>114904</v>
      </c>
      <c r="B176">
        <v>850177</v>
      </c>
      <c r="C176" t="str">
        <f>VLOOKUP(sales_tab[[#This Row],[Customer ID]],customer_tab[],2,FALSE)</f>
        <v>Ashley Williams</v>
      </c>
      <c r="D176" t="str">
        <f>VLOOKUP(sales_tab[[#This Row],[Customer ID]],customer_tab[],9,FALSE)</f>
        <v>Non-Binary</v>
      </c>
      <c r="E176" t="str">
        <f>VLOOKUP(sales_tab[[#This Row],[Customer ID]],customer_tab[],5,FALSE)</f>
        <v>Illinois</v>
      </c>
      <c r="F176" t="str">
        <f>VLOOKUP(sales_tab[[#This Row],[Customer ID]],customer_tab[],6,FALSE)</f>
        <v>Central</v>
      </c>
      <c r="G176" t="str">
        <f>VLOOKUP(sales_tab[[#This Row],[Customer ID]],customer_tab[],7,FALSE)</f>
        <v>Divorced</v>
      </c>
      <c r="H176" s="1">
        <v>45393</v>
      </c>
      <c r="I176" s="1" t="str">
        <f>TEXT(sales_tab[[#This Row],[Order Date]],"YYYY")</f>
        <v>2024</v>
      </c>
      <c r="J176" s="1" t="str">
        <f>TEXT(sales_tab[[#This Row],[Order Date]],"MMM")</f>
        <v>Apr</v>
      </c>
      <c r="K176">
        <v>2117</v>
      </c>
      <c r="L176" t="str">
        <f>VLOOKUP(sales_tab[[#This Row],[Product ID]],product_tab[],2,FALSE)</f>
        <v>Sofa</v>
      </c>
      <c r="M176" t="str">
        <f>VLOOKUP(sales_tab[[#This Row],[Product ID]],product_tab[],4,FALSE)</f>
        <v>Holden Inc</v>
      </c>
      <c r="N176" t="s">
        <v>11</v>
      </c>
      <c r="O176">
        <v>18.491599999999998</v>
      </c>
      <c r="P176">
        <v>13.79</v>
      </c>
      <c r="Q176">
        <v>4</v>
      </c>
      <c r="R176">
        <v>0.24</v>
      </c>
      <c r="S176">
        <f>sales_tab[[#This Row],[Unit Price]]*sales_tab[[#This Row],[Quantity]]</f>
        <v>55.16</v>
      </c>
      <c r="T176">
        <f>sales_tab[[#This Row],[Sales Amount]]-sales_tab[[#This Row],[Cost Price]]</f>
        <v>36.668399999999998</v>
      </c>
    </row>
    <row r="177" spans="1:20" x14ac:dyDescent="0.45">
      <c r="A177">
        <v>436633</v>
      </c>
      <c r="B177">
        <v>710462</v>
      </c>
      <c r="C177" t="str">
        <f>VLOOKUP(sales_tab[[#This Row],[Customer ID]],customer_tab[],2,FALSE)</f>
        <v>Amanda Sanchez</v>
      </c>
      <c r="D177" t="str">
        <f>VLOOKUP(sales_tab[[#This Row],[Customer ID]],customer_tab[],9,FALSE)</f>
        <v>Non-Binary</v>
      </c>
      <c r="E177" t="str">
        <f>VLOOKUP(sales_tab[[#This Row],[Customer ID]],customer_tab[],5,FALSE)</f>
        <v>California</v>
      </c>
      <c r="F177" t="str">
        <f>VLOOKUP(sales_tab[[#This Row],[Customer ID]],customer_tab[],6,FALSE)</f>
        <v>West</v>
      </c>
      <c r="G177" t="str">
        <f>VLOOKUP(sales_tab[[#This Row],[Customer ID]],customer_tab[],7,FALSE)</f>
        <v>Married</v>
      </c>
      <c r="H177" s="1">
        <v>45400</v>
      </c>
      <c r="I177" s="1" t="str">
        <f>TEXT(sales_tab[[#This Row],[Order Date]],"YYYY")</f>
        <v>2024</v>
      </c>
      <c r="J177" s="1" t="str">
        <f>TEXT(sales_tab[[#This Row],[Order Date]],"MMM")</f>
        <v>Apr</v>
      </c>
      <c r="K177">
        <v>6681</v>
      </c>
      <c r="L177" t="str">
        <f>VLOOKUP(sales_tab[[#This Row],[Product ID]],product_tab[],2,FALSE)</f>
        <v>Desk</v>
      </c>
      <c r="M177" t="str">
        <f>VLOOKUP(sales_tab[[#This Row],[Product ID]],product_tab[],4,FALSE)</f>
        <v>Fernandez, Willis and Potter</v>
      </c>
      <c r="N177" t="s">
        <v>11</v>
      </c>
      <c r="O177">
        <v>414.08640000000003</v>
      </c>
      <c r="P177">
        <v>204.63</v>
      </c>
      <c r="Q177">
        <v>3</v>
      </c>
      <c r="R177">
        <v>0.24</v>
      </c>
      <c r="S177">
        <f>sales_tab[[#This Row],[Unit Price]]*sales_tab[[#This Row],[Quantity]]</f>
        <v>613.89</v>
      </c>
      <c r="T177">
        <f>sales_tab[[#This Row],[Sales Amount]]-sales_tab[[#This Row],[Cost Price]]</f>
        <v>199.80359999999996</v>
      </c>
    </row>
    <row r="178" spans="1:20" x14ac:dyDescent="0.45">
      <c r="A178">
        <v>124275</v>
      </c>
      <c r="B178">
        <v>673037</v>
      </c>
      <c r="C178" t="str">
        <f>VLOOKUP(sales_tab[[#This Row],[Customer ID]],customer_tab[],2,FALSE)</f>
        <v>Mrs. Amy Lawrence</v>
      </c>
      <c r="D178" t="str">
        <f>VLOOKUP(sales_tab[[#This Row],[Customer ID]],customer_tab[],9,FALSE)</f>
        <v>Non-Binary</v>
      </c>
      <c r="E178" t="str">
        <f>VLOOKUP(sales_tab[[#This Row],[Customer ID]],customer_tab[],5,FALSE)</f>
        <v>Texas</v>
      </c>
      <c r="F178" t="str">
        <f>VLOOKUP(sales_tab[[#This Row],[Customer ID]],customer_tab[],6,FALSE)</f>
        <v>Central</v>
      </c>
      <c r="G178" t="str">
        <f>VLOOKUP(sales_tab[[#This Row],[Customer ID]],customer_tab[],7,FALSE)</f>
        <v>Widowed</v>
      </c>
      <c r="H178" s="1">
        <v>45366</v>
      </c>
      <c r="I178" s="1" t="str">
        <f>TEXT(sales_tab[[#This Row],[Order Date]],"YYYY")</f>
        <v>2024</v>
      </c>
      <c r="J178" s="1" t="str">
        <f>TEXT(sales_tab[[#This Row],[Order Date]],"MMM")</f>
        <v>Mar</v>
      </c>
      <c r="K178">
        <v>2117</v>
      </c>
      <c r="L178" t="str">
        <f>VLOOKUP(sales_tab[[#This Row],[Product ID]],product_tab[],2,FALSE)</f>
        <v>Sofa</v>
      </c>
      <c r="M178" t="str">
        <f>VLOOKUP(sales_tab[[#This Row],[Product ID]],product_tab[],4,FALSE)</f>
        <v>Holden Inc</v>
      </c>
      <c r="N178" t="s">
        <v>11</v>
      </c>
      <c r="O178">
        <v>35.579599999999999</v>
      </c>
      <c r="P178">
        <v>13.79</v>
      </c>
      <c r="Q178">
        <v>4</v>
      </c>
      <c r="R178">
        <v>0.19</v>
      </c>
      <c r="S178">
        <f>sales_tab[[#This Row],[Unit Price]]*sales_tab[[#This Row],[Quantity]]</f>
        <v>55.16</v>
      </c>
      <c r="T178">
        <f>sales_tab[[#This Row],[Sales Amount]]-sales_tab[[#This Row],[Cost Price]]</f>
        <v>19.580399999999997</v>
      </c>
    </row>
    <row r="179" spans="1:20" x14ac:dyDescent="0.45">
      <c r="A179">
        <v>129799</v>
      </c>
      <c r="B179">
        <v>388268</v>
      </c>
      <c r="C179" t="str">
        <f>VLOOKUP(sales_tab[[#This Row],[Customer ID]],customer_tab[],2,FALSE)</f>
        <v>Amber Tran</v>
      </c>
      <c r="D179" t="str">
        <f>VLOOKUP(sales_tab[[#This Row],[Customer ID]],customer_tab[],9,FALSE)</f>
        <v>Male</v>
      </c>
      <c r="E179" t="str">
        <f>VLOOKUP(sales_tab[[#This Row],[Customer ID]],customer_tab[],5,FALSE)</f>
        <v>Ohio</v>
      </c>
      <c r="F179" t="str">
        <f>VLOOKUP(sales_tab[[#This Row],[Customer ID]],customer_tab[],6,FALSE)</f>
        <v>East</v>
      </c>
      <c r="G179" t="str">
        <f>VLOOKUP(sales_tab[[#This Row],[Customer ID]],customer_tab[],7,FALSE)</f>
        <v>Divorced</v>
      </c>
      <c r="H179" s="1">
        <v>45453</v>
      </c>
      <c r="I179" s="1" t="str">
        <f>TEXT(sales_tab[[#This Row],[Order Date]],"YYYY")</f>
        <v>2024</v>
      </c>
      <c r="J179" s="1" t="str">
        <f>TEXT(sales_tab[[#This Row],[Order Date]],"MMM")</f>
        <v>Jun</v>
      </c>
      <c r="K179">
        <v>9961</v>
      </c>
      <c r="L179" t="str">
        <f>VLOOKUP(sales_tab[[#This Row],[Product ID]],product_tab[],2,FALSE)</f>
        <v>Cap</v>
      </c>
      <c r="M179" t="str">
        <f>VLOOKUP(sales_tab[[#This Row],[Product ID]],product_tab[],4,FALSE)</f>
        <v>Rogers and Sons</v>
      </c>
      <c r="N179" t="s">
        <v>15</v>
      </c>
      <c r="O179">
        <v>24.196000000000002</v>
      </c>
      <c r="P179">
        <v>6.92</v>
      </c>
      <c r="Q179">
        <v>5</v>
      </c>
      <c r="R179">
        <v>0.14000000000000001</v>
      </c>
      <c r="S179">
        <f>sales_tab[[#This Row],[Unit Price]]*sales_tab[[#This Row],[Quantity]]</f>
        <v>34.6</v>
      </c>
      <c r="T179">
        <f>sales_tab[[#This Row],[Sales Amount]]-sales_tab[[#This Row],[Cost Price]]</f>
        <v>10.404</v>
      </c>
    </row>
    <row r="180" spans="1:20" x14ac:dyDescent="0.45">
      <c r="A180">
        <v>761223</v>
      </c>
      <c r="B180">
        <v>495274</v>
      </c>
      <c r="C180" t="str">
        <f>VLOOKUP(sales_tab[[#This Row],[Customer ID]],customer_tab[],2,FALSE)</f>
        <v>Jeanette Lewis</v>
      </c>
      <c r="D180" t="str">
        <f>VLOOKUP(sales_tab[[#This Row],[Customer ID]],customer_tab[],9,FALSE)</f>
        <v>Female</v>
      </c>
      <c r="E180" t="str">
        <f>VLOOKUP(sales_tab[[#This Row],[Customer ID]],customer_tab[],5,FALSE)</f>
        <v>California</v>
      </c>
      <c r="F180" t="str">
        <f>VLOOKUP(sales_tab[[#This Row],[Customer ID]],customer_tab[],6,FALSE)</f>
        <v>West</v>
      </c>
      <c r="G180" t="str">
        <f>VLOOKUP(sales_tab[[#This Row],[Customer ID]],customer_tab[],7,FALSE)</f>
        <v>Widowed</v>
      </c>
      <c r="H180" s="1">
        <v>45205</v>
      </c>
      <c r="I180" s="1" t="str">
        <f>TEXT(sales_tab[[#This Row],[Order Date]],"YYYY")</f>
        <v>2023</v>
      </c>
      <c r="J180" s="1" t="str">
        <f>TEXT(sales_tab[[#This Row],[Order Date]],"MMM")</f>
        <v>Oct</v>
      </c>
      <c r="K180">
        <v>2834</v>
      </c>
      <c r="L180" t="str">
        <f>VLOOKUP(sales_tab[[#This Row],[Product ID]],product_tab[],2,FALSE)</f>
        <v>Tablet</v>
      </c>
      <c r="M180" t="str">
        <f>VLOOKUP(sales_tab[[#This Row],[Product ID]],product_tab[],4,FALSE)</f>
        <v>Anderson-Jackson</v>
      </c>
      <c r="N180" t="s">
        <v>19</v>
      </c>
      <c r="O180">
        <v>150.34100000000001</v>
      </c>
      <c r="P180">
        <v>222.26</v>
      </c>
      <c r="Q180">
        <v>1</v>
      </c>
      <c r="R180">
        <v>0.15</v>
      </c>
      <c r="S180">
        <f>sales_tab[[#This Row],[Unit Price]]*sales_tab[[#This Row],[Quantity]]</f>
        <v>222.26</v>
      </c>
      <c r="T180">
        <f>sales_tab[[#This Row],[Sales Amount]]-sales_tab[[#This Row],[Cost Price]]</f>
        <v>71.918999999999983</v>
      </c>
    </row>
    <row r="181" spans="1:20" x14ac:dyDescent="0.45">
      <c r="A181">
        <v>212891</v>
      </c>
      <c r="B181">
        <v>407527</v>
      </c>
      <c r="C181" t="str">
        <f>VLOOKUP(sales_tab[[#This Row],[Customer ID]],customer_tab[],2,FALSE)</f>
        <v>Heather Vargas</v>
      </c>
      <c r="D181" t="str">
        <f>VLOOKUP(sales_tab[[#This Row],[Customer ID]],customer_tab[],9,FALSE)</f>
        <v>Non-Binary</v>
      </c>
      <c r="E181" t="str">
        <f>VLOOKUP(sales_tab[[#This Row],[Customer ID]],customer_tab[],5,FALSE)</f>
        <v>California</v>
      </c>
      <c r="F181" t="str">
        <f>VLOOKUP(sales_tab[[#This Row],[Customer ID]],customer_tab[],6,FALSE)</f>
        <v>West</v>
      </c>
      <c r="G181" t="str">
        <f>VLOOKUP(sales_tab[[#This Row],[Customer ID]],customer_tab[],7,FALSE)</f>
        <v>Single</v>
      </c>
      <c r="H181" s="1">
        <v>45393</v>
      </c>
      <c r="I181" s="1" t="str">
        <f>TEXT(sales_tab[[#This Row],[Order Date]],"YYYY")</f>
        <v>2024</v>
      </c>
      <c r="J181" s="1" t="str">
        <f>TEXT(sales_tab[[#This Row],[Order Date]],"MMM")</f>
        <v>Apr</v>
      </c>
      <c r="K181">
        <v>9504</v>
      </c>
      <c r="L181" t="str">
        <f>VLOOKUP(sales_tab[[#This Row],[Product ID]],product_tab[],2,FALSE)</f>
        <v>Puzzle</v>
      </c>
      <c r="M181" t="str">
        <f>VLOOKUP(sales_tab[[#This Row],[Product ID]],product_tab[],4,FALSE)</f>
        <v>Bailey, Fowler and Butler</v>
      </c>
      <c r="N181" t="s">
        <v>13</v>
      </c>
      <c r="O181">
        <v>213.59899999999996</v>
      </c>
      <c r="P181">
        <v>50.87</v>
      </c>
      <c r="Q181">
        <v>5</v>
      </c>
      <c r="R181">
        <v>0.06</v>
      </c>
      <c r="S181">
        <f>sales_tab[[#This Row],[Unit Price]]*sales_tab[[#This Row],[Quantity]]</f>
        <v>254.35</v>
      </c>
      <c r="T181">
        <f>sales_tab[[#This Row],[Sales Amount]]-sales_tab[[#This Row],[Cost Price]]</f>
        <v>40.751000000000033</v>
      </c>
    </row>
    <row r="182" spans="1:20" x14ac:dyDescent="0.45">
      <c r="A182">
        <v>577330</v>
      </c>
      <c r="B182">
        <v>293383</v>
      </c>
      <c r="C182" t="str">
        <f>VLOOKUP(sales_tab[[#This Row],[Customer ID]],customer_tab[],2,FALSE)</f>
        <v>Elizabeth Nguyen</v>
      </c>
      <c r="D182" t="str">
        <f>VLOOKUP(sales_tab[[#This Row],[Customer ID]],customer_tab[],9,FALSE)</f>
        <v>Female</v>
      </c>
      <c r="E182" t="str">
        <f>VLOOKUP(sales_tab[[#This Row],[Customer ID]],customer_tab[],5,FALSE)</f>
        <v>Illinois</v>
      </c>
      <c r="F182" t="str">
        <f>VLOOKUP(sales_tab[[#This Row],[Customer ID]],customer_tab[],6,FALSE)</f>
        <v>Central</v>
      </c>
      <c r="G182" t="str">
        <f>VLOOKUP(sales_tab[[#This Row],[Customer ID]],customer_tab[],7,FALSE)</f>
        <v>Single</v>
      </c>
      <c r="H182" s="1">
        <v>45435</v>
      </c>
      <c r="I182" s="1" t="str">
        <f>TEXT(sales_tab[[#This Row],[Order Date]],"YYYY")</f>
        <v>2024</v>
      </c>
      <c r="J182" s="1" t="str">
        <f>TEXT(sales_tab[[#This Row],[Order Date]],"MMM")</f>
        <v>May</v>
      </c>
      <c r="K182">
        <v>9961</v>
      </c>
      <c r="L182" t="str">
        <f>VLOOKUP(sales_tab[[#This Row],[Product ID]],product_tab[],2,FALSE)</f>
        <v>Cap</v>
      </c>
      <c r="M182" t="str">
        <f>VLOOKUP(sales_tab[[#This Row],[Product ID]],product_tab[],4,FALSE)</f>
        <v>Rogers and Sons</v>
      </c>
      <c r="N182" t="s">
        <v>15</v>
      </c>
      <c r="O182">
        <v>11.917199999999996</v>
      </c>
      <c r="P182">
        <v>6.92</v>
      </c>
      <c r="Q182">
        <v>3</v>
      </c>
      <c r="R182">
        <v>0.03</v>
      </c>
      <c r="S182">
        <f>sales_tab[[#This Row],[Unit Price]]*sales_tab[[#This Row],[Quantity]]</f>
        <v>20.759999999999998</v>
      </c>
      <c r="T182">
        <f>sales_tab[[#This Row],[Sales Amount]]-sales_tab[[#This Row],[Cost Price]]</f>
        <v>8.8428000000000022</v>
      </c>
    </row>
    <row r="183" spans="1:20" x14ac:dyDescent="0.45">
      <c r="A183">
        <v>143266</v>
      </c>
      <c r="B183">
        <v>731315</v>
      </c>
      <c r="C183" t="str">
        <f>VLOOKUP(sales_tab[[#This Row],[Customer ID]],customer_tab[],2,FALSE)</f>
        <v>Yvette Burton</v>
      </c>
      <c r="D183" t="str">
        <f>VLOOKUP(sales_tab[[#This Row],[Customer ID]],customer_tab[],9,FALSE)</f>
        <v>Female</v>
      </c>
      <c r="E183" t="str">
        <f>VLOOKUP(sales_tab[[#This Row],[Customer ID]],customer_tab[],5,FALSE)</f>
        <v>Illinois</v>
      </c>
      <c r="F183" t="str">
        <f>VLOOKUP(sales_tab[[#This Row],[Customer ID]],customer_tab[],6,FALSE)</f>
        <v>Central</v>
      </c>
      <c r="G183" t="str">
        <f>VLOOKUP(sales_tab[[#This Row],[Customer ID]],customer_tab[],7,FALSE)</f>
        <v>Married</v>
      </c>
      <c r="H183" s="1">
        <v>45197</v>
      </c>
      <c r="I183" s="1" t="str">
        <f>TEXT(sales_tab[[#This Row],[Order Date]],"YYYY")</f>
        <v>2023</v>
      </c>
      <c r="J183" s="1" t="str">
        <f>TEXT(sales_tab[[#This Row],[Order Date]],"MMM")</f>
        <v>Sep</v>
      </c>
      <c r="K183">
        <v>9614</v>
      </c>
      <c r="L183" t="str">
        <f>VLOOKUP(sales_tab[[#This Row],[Product ID]],product_tab[],2,FALSE)</f>
        <v>Table</v>
      </c>
      <c r="M183" t="str">
        <f>VLOOKUP(sales_tab[[#This Row],[Product ID]],product_tab[],4,FALSE)</f>
        <v>Peters Ltd</v>
      </c>
      <c r="N183" t="s">
        <v>11</v>
      </c>
      <c r="O183">
        <v>77.787199999999999</v>
      </c>
      <c r="P183">
        <v>129.47</v>
      </c>
      <c r="Q183">
        <v>1</v>
      </c>
      <c r="R183">
        <v>0.24</v>
      </c>
      <c r="S183">
        <f>sales_tab[[#This Row],[Unit Price]]*sales_tab[[#This Row],[Quantity]]</f>
        <v>129.47</v>
      </c>
      <c r="T183">
        <f>sales_tab[[#This Row],[Sales Amount]]-sales_tab[[#This Row],[Cost Price]]</f>
        <v>51.6828</v>
      </c>
    </row>
    <row r="184" spans="1:20" x14ac:dyDescent="0.45">
      <c r="A184">
        <v>403524</v>
      </c>
      <c r="B184">
        <v>294613</v>
      </c>
      <c r="C184" t="str">
        <f>VLOOKUP(sales_tab[[#This Row],[Customer ID]],customer_tab[],2,FALSE)</f>
        <v>Shawn Page</v>
      </c>
      <c r="D184" t="str">
        <f>VLOOKUP(sales_tab[[#This Row],[Customer ID]],customer_tab[],9,FALSE)</f>
        <v>Non-Binary</v>
      </c>
      <c r="E184" t="str">
        <f>VLOOKUP(sales_tab[[#This Row],[Customer ID]],customer_tab[],5,FALSE)</f>
        <v>Louisiana</v>
      </c>
      <c r="F184" t="str">
        <f>VLOOKUP(sales_tab[[#This Row],[Customer ID]],customer_tab[],6,FALSE)</f>
        <v>South</v>
      </c>
      <c r="G184" t="str">
        <f>VLOOKUP(sales_tab[[#This Row],[Customer ID]],customer_tab[],7,FALSE)</f>
        <v>Single</v>
      </c>
      <c r="H184" s="1">
        <v>45522</v>
      </c>
      <c r="I184" s="1" t="str">
        <f>TEXT(sales_tab[[#This Row],[Order Date]],"YYYY")</f>
        <v>2024</v>
      </c>
      <c r="J184" s="1" t="str">
        <f>TEXT(sales_tab[[#This Row],[Order Date]],"MMM")</f>
        <v>Aug</v>
      </c>
      <c r="K184">
        <v>5942</v>
      </c>
      <c r="L184" t="str">
        <f>VLOOKUP(sales_tab[[#This Row],[Product ID]],product_tab[],2,FALSE)</f>
        <v>Stapler</v>
      </c>
      <c r="M184" t="str">
        <f>VLOOKUP(sales_tab[[#This Row],[Product ID]],product_tab[],4,FALSE)</f>
        <v>Jones-Henderson</v>
      </c>
      <c r="N184" t="s">
        <v>17</v>
      </c>
      <c r="O184">
        <v>26.553999999999998</v>
      </c>
      <c r="P184">
        <v>12.83</v>
      </c>
      <c r="Q184">
        <v>4</v>
      </c>
      <c r="R184">
        <v>0.05</v>
      </c>
      <c r="S184">
        <f>sales_tab[[#This Row],[Unit Price]]*sales_tab[[#This Row],[Quantity]]</f>
        <v>51.32</v>
      </c>
      <c r="T184">
        <f>sales_tab[[#This Row],[Sales Amount]]-sales_tab[[#This Row],[Cost Price]]</f>
        <v>24.766000000000002</v>
      </c>
    </row>
    <row r="185" spans="1:20" x14ac:dyDescent="0.45">
      <c r="A185">
        <v>419305</v>
      </c>
      <c r="B185">
        <v>914736</v>
      </c>
      <c r="C185" t="str">
        <f>VLOOKUP(sales_tab[[#This Row],[Customer ID]],customer_tab[],2,FALSE)</f>
        <v>William Foster</v>
      </c>
      <c r="D185" t="str">
        <f>VLOOKUP(sales_tab[[#This Row],[Customer ID]],customer_tab[],9,FALSE)</f>
        <v>Non-Binary</v>
      </c>
      <c r="E185" t="str">
        <f>VLOOKUP(sales_tab[[#This Row],[Customer ID]],customer_tab[],5,FALSE)</f>
        <v>Louisiana</v>
      </c>
      <c r="F185" t="str">
        <f>VLOOKUP(sales_tab[[#This Row],[Customer ID]],customer_tab[],6,FALSE)</f>
        <v>South</v>
      </c>
      <c r="G185" t="str">
        <f>VLOOKUP(sales_tab[[#This Row],[Customer ID]],customer_tab[],7,FALSE)</f>
        <v>Widowed</v>
      </c>
      <c r="H185" s="1">
        <v>45354</v>
      </c>
      <c r="I185" s="1" t="str">
        <f>TEXT(sales_tab[[#This Row],[Order Date]],"YYYY")</f>
        <v>2024</v>
      </c>
      <c r="J185" s="1" t="str">
        <f>TEXT(sales_tab[[#This Row],[Order Date]],"MMM")</f>
        <v>Mar</v>
      </c>
      <c r="K185">
        <v>9504</v>
      </c>
      <c r="L185" t="str">
        <f>VLOOKUP(sales_tab[[#This Row],[Product ID]],product_tab[],2,FALSE)</f>
        <v>Puzzle</v>
      </c>
      <c r="M185" t="str">
        <f>VLOOKUP(sales_tab[[#This Row],[Product ID]],product_tab[],4,FALSE)</f>
        <v>Bailey, Fowler and Butler</v>
      </c>
      <c r="N185" t="s">
        <v>13</v>
      </c>
      <c r="O185">
        <v>100.40389999999996</v>
      </c>
      <c r="P185">
        <v>50.87</v>
      </c>
      <c r="Q185">
        <v>3</v>
      </c>
      <c r="R185">
        <v>0.01</v>
      </c>
      <c r="S185">
        <f>sales_tab[[#This Row],[Unit Price]]*sales_tab[[#This Row],[Quantity]]</f>
        <v>152.60999999999999</v>
      </c>
      <c r="T185">
        <f>sales_tab[[#This Row],[Sales Amount]]-sales_tab[[#This Row],[Cost Price]]</f>
        <v>52.206100000000021</v>
      </c>
    </row>
    <row r="186" spans="1:20" x14ac:dyDescent="0.45">
      <c r="A186">
        <v>630245</v>
      </c>
      <c r="B186">
        <v>402591</v>
      </c>
      <c r="C186" t="str">
        <f>VLOOKUP(sales_tab[[#This Row],[Customer ID]],customer_tab[],2,FALSE)</f>
        <v>Brittany White</v>
      </c>
      <c r="D186" t="str">
        <f>VLOOKUP(sales_tab[[#This Row],[Customer ID]],customer_tab[],9,FALSE)</f>
        <v>Male</v>
      </c>
      <c r="E186" t="str">
        <f>VLOOKUP(sales_tab[[#This Row],[Customer ID]],customer_tab[],5,FALSE)</f>
        <v>Pennsylvania</v>
      </c>
      <c r="F186" t="str">
        <f>VLOOKUP(sales_tab[[#This Row],[Customer ID]],customer_tab[],6,FALSE)</f>
        <v>East</v>
      </c>
      <c r="G186" t="str">
        <f>VLOOKUP(sales_tab[[#This Row],[Customer ID]],customer_tab[],7,FALSE)</f>
        <v>Married</v>
      </c>
      <c r="H186" s="1">
        <v>45241</v>
      </c>
      <c r="I186" s="1" t="str">
        <f>TEXT(sales_tab[[#This Row],[Order Date]],"YYYY")</f>
        <v>2023</v>
      </c>
      <c r="J186" s="1" t="str">
        <f>TEXT(sales_tab[[#This Row],[Order Date]],"MMM")</f>
        <v>Nov</v>
      </c>
      <c r="K186">
        <v>2914</v>
      </c>
      <c r="L186" t="str">
        <f>VLOOKUP(sales_tab[[#This Row],[Product ID]],product_tab[],2,FALSE)</f>
        <v>Bookshelf</v>
      </c>
      <c r="M186" t="str">
        <f>VLOOKUP(sales_tab[[#This Row],[Product ID]],product_tab[],4,FALSE)</f>
        <v>Davis-Ramirez</v>
      </c>
      <c r="N186" t="s">
        <v>11</v>
      </c>
      <c r="O186">
        <v>71.765000000000015</v>
      </c>
      <c r="P186">
        <v>30.65</v>
      </c>
      <c r="Q186">
        <v>5</v>
      </c>
      <c r="R186">
        <v>0.18</v>
      </c>
      <c r="S186">
        <f>sales_tab[[#This Row],[Unit Price]]*sales_tab[[#This Row],[Quantity]]</f>
        <v>153.25</v>
      </c>
      <c r="T186">
        <f>sales_tab[[#This Row],[Sales Amount]]-sales_tab[[#This Row],[Cost Price]]</f>
        <v>81.484999999999985</v>
      </c>
    </row>
    <row r="187" spans="1:20" x14ac:dyDescent="0.45">
      <c r="A187">
        <v>807843</v>
      </c>
      <c r="B187">
        <v>196836</v>
      </c>
      <c r="C187" t="str">
        <f>VLOOKUP(sales_tab[[#This Row],[Customer ID]],customer_tab[],2,FALSE)</f>
        <v>Kelly Everett</v>
      </c>
      <c r="D187" t="str">
        <f>VLOOKUP(sales_tab[[#This Row],[Customer ID]],customer_tab[],9,FALSE)</f>
        <v>Non-Binary</v>
      </c>
      <c r="E187" t="str">
        <f>VLOOKUP(sales_tab[[#This Row],[Customer ID]],customer_tab[],5,FALSE)</f>
        <v>Connecticut</v>
      </c>
      <c r="F187" t="str">
        <f>VLOOKUP(sales_tab[[#This Row],[Customer ID]],customer_tab[],6,FALSE)</f>
        <v>East</v>
      </c>
      <c r="G187" t="str">
        <f>VLOOKUP(sales_tab[[#This Row],[Customer ID]],customer_tab[],7,FALSE)</f>
        <v>Divorced</v>
      </c>
      <c r="H187" s="1">
        <v>45229</v>
      </c>
      <c r="I187" s="1" t="str">
        <f>TEXT(sales_tab[[#This Row],[Order Date]],"YYYY")</f>
        <v>2023</v>
      </c>
      <c r="J187" s="1" t="str">
        <f>TEXT(sales_tab[[#This Row],[Order Date]],"MMM")</f>
        <v>Oct</v>
      </c>
      <c r="K187">
        <v>5039</v>
      </c>
      <c r="L187" t="str">
        <f>VLOOKUP(sales_tab[[#This Row],[Product ID]],product_tab[],2,FALSE)</f>
        <v>Jeans</v>
      </c>
      <c r="M187" t="str">
        <f>VLOOKUP(sales_tab[[#This Row],[Product ID]],product_tab[],4,FALSE)</f>
        <v>Sanchez, Medina and Golden</v>
      </c>
      <c r="N187" t="s">
        <v>15</v>
      </c>
      <c r="O187">
        <v>34.108799999999995</v>
      </c>
      <c r="P187">
        <v>70.03</v>
      </c>
      <c r="Q187">
        <v>1</v>
      </c>
      <c r="R187">
        <v>0.04</v>
      </c>
      <c r="S187">
        <f>sales_tab[[#This Row],[Unit Price]]*sales_tab[[#This Row],[Quantity]]</f>
        <v>70.03</v>
      </c>
      <c r="T187">
        <f>sales_tab[[#This Row],[Sales Amount]]-sales_tab[[#This Row],[Cost Price]]</f>
        <v>35.921200000000006</v>
      </c>
    </row>
    <row r="188" spans="1:20" x14ac:dyDescent="0.45">
      <c r="A188">
        <v>266023</v>
      </c>
      <c r="B188">
        <v>695838</v>
      </c>
      <c r="C188" t="str">
        <f>VLOOKUP(sales_tab[[#This Row],[Customer ID]],customer_tab[],2,FALSE)</f>
        <v>Taylor Glenn</v>
      </c>
      <c r="D188" t="str">
        <f>VLOOKUP(sales_tab[[#This Row],[Customer ID]],customer_tab[],9,FALSE)</f>
        <v>Male</v>
      </c>
      <c r="E188" t="str">
        <f>VLOOKUP(sales_tab[[#This Row],[Customer ID]],customer_tab[],5,FALSE)</f>
        <v>California</v>
      </c>
      <c r="F188" t="str">
        <f>VLOOKUP(sales_tab[[#This Row],[Customer ID]],customer_tab[],6,FALSE)</f>
        <v>West</v>
      </c>
      <c r="G188" t="str">
        <f>VLOOKUP(sales_tab[[#This Row],[Customer ID]],customer_tab[],7,FALSE)</f>
        <v>Divorced</v>
      </c>
      <c r="H188" s="1">
        <v>45376</v>
      </c>
      <c r="I188" s="1" t="str">
        <f>TEXT(sales_tab[[#This Row],[Order Date]],"YYYY")</f>
        <v>2024</v>
      </c>
      <c r="J188" s="1" t="str">
        <f>TEXT(sales_tab[[#This Row],[Order Date]],"MMM")</f>
        <v>Mar</v>
      </c>
      <c r="K188">
        <v>5039</v>
      </c>
      <c r="L188" t="str">
        <f>VLOOKUP(sales_tab[[#This Row],[Product ID]],product_tab[],2,FALSE)</f>
        <v>Jeans</v>
      </c>
      <c r="M188" t="str">
        <f>VLOOKUP(sales_tab[[#This Row],[Product ID]],product_tab[],4,FALSE)</f>
        <v>Sanchez, Medina and Golden</v>
      </c>
      <c r="N188" t="s">
        <v>15</v>
      </c>
      <c r="O188">
        <v>74.789400000000001</v>
      </c>
      <c r="P188">
        <v>70.03</v>
      </c>
      <c r="Q188">
        <v>2</v>
      </c>
      <c r="R188">
        <v>0.01</v>
      </c>
      <c r="S188">
        <f>sales_tab[[#This Row],[Unit Price]]*sales_tab[[#This Row],[Quantity]]</f>
        <v>140.06</v>
      </c>
      <c r="T188">
        <f>sales_tab[[#This Row],[Sales Amount]]-sales_tab[[#This Row],[Cost Price]]</f>
        <v>65.270600000000002</v>
      </c>
    </row>
    <row r="189" spans="1:20" x14ac:dyDescent="0.45">
      <c r="A189">
        <v>259864</v>
      </c>
      <c r="B189">
        <v>992694</v>
      </c>
      <c r="C189" t="str">
        <f>VLOOKUP(sales_tab[[#This Row],[Customer ID]],customer_tab[],2,FALSE)</f>
        <v>Craig Smith Jr.</v>
      </c>
      <c r="D189" t="str">
        <f>VLOOKUP(sales_tab[[#This Row],[Customer ID]],customer_tab[],9,FALSE)</f>
        <v>Non-Binary</v>
      </c>
      <c r="E189" t="str">
        <f>VLOOKUP(sales_tab[[#This Row],[Customer ID]],customer_tab[],5,FALSE)</f>
        <v>Texas</v>
      </c>
      <c r="F189" t="str">
        <f>VLOOKUP(sales_tab[[#This Row],[Customer ID]],customer_tab[],6,FALSE)</f>
        <v>Central</v>
      </c>
      <c r="G189" t="str">
        <f>VLOOKUP(sales_tab[[#This Row],[Customer ID]],customer_tab[],7,FALSE)</f>
        <v>Single</v>
      </c>
      <c r="H189" s="1">
        <v>45371</v>
      </c>
      <c r="I189" s="1" t="str">
        <f>TEXT(sales_tab[[#This Row],[Order Date]],"YYYY")</f>
        <v>2024</v>
      </c>
      <c r="J189" s="1" t="str">
        <f>TEXT(sales_tab[[#This Row],[Order Date]],"MMM")</f>
        <v>Mar</v>
      </c>
      <c r="K189">
        <v>9961</v>
      </c>
      <c r="L189" t="str">
        <f>VLOOKUP(sales_tab[[#This Row],[Product ID]],product_tab[],2,FALSE)</f>
        <v>Cap</v>
      </c>
      <c r="M189" t="str">
        <f>VLOOKUP(sales_tab[[#This Row],[Product ID]],product_tab[],4,FALSE)</f>
        <v>Rogers and Sons</v>
      </c>
      <c r="N189" t="s">
        <v>15</v>
      </c>
      <c r="O189">
        <v>12.690799999999999</v>
      </c>
      <c r="P189">
        <v>6.92</v>
      </c>
      <c r="Q189">
        <v>4</v>
      </c>
      <c r="R189">
        <v>0.19</v>
      </c>
      <c r="S189">
        <f>sales_tab[[#This Row],[Unit Price]]*sales_tab[[#This Row],[Quantity]]</f>
        <v>27.68</v>
      </c>
      <c r="T189">
        <f>sales_tab[[#This Row],[Sales Amount]]-sales_tab[[#This Row],[Cost Price]]</f>
        <v>14.9892</v>
      </c>
    </row>
    <row r="190" spans="1:20" x14ac:dyDescent="0.45">
      <c r="A190">
        <v>853363</v>
      </c>
      <c r="B190">
        <v>135850</v>
      </c>
      <c r="C190" t="str">
        <f>VLOOKUP(sales_tab[[#This Row],[Customer ID]],customer_tab[],2,FALSE)</f>
        <v>Elizabeth Brown</v>
      </c>
      <c r="D190" t="str">
        <f>VLOOKUP(sales_tab[[#This Row],[Customer ID]],customer_tab[],9,FALSE)</f>
        <v>Non-Binary</v>
      </c>
      <c r="E190" t="str">
        <f>VLOOKUP(sales_tab[[#This Row],[Customer ID]],customer_tab[],5,FALSE)</f>
        <v>New York</v>
      </c>
      <c r="F190" t="str">
        <f>VLOOKUP(sales_tab[[#This Row],[Customer ID]],customer_tab[],6,FALSE)</f>
        <v>East</v>
      </c>
      <c r="G190" t="str">
        <f>VLOOKUP(sales_tab[[#This Row],[Customer ID]],customer_tab[],7,FALSE)</f>
        <v>Widowed</v>
      </c>
      <c r="H190" s="1">
        <v>45177</v>
      </c>
      <c r="I190" s="1" t="str">
        <f>TEXT(sales_tab[[#This Row],[Order Date]],"YYYY")</f>
        <v>2023</v>
      </c>
      <c r="J190" s="1" t="str">
        <f>TEXT(sales_tab[[#This Row],[Order Date]],"MMM")</f>
        <v>Sep</v>
      </c>
      <c r="K190">
        <v>1794</v>
      </c>
      <c r="L190" t="str">
        <f>VLOOKUP(sales_tab[[#This Row],[Product ID]],product_tab[],2,FALSE)</f>
        <v>Board Game</v>
      </c>
      <c r="M190" t="str">
        <f>VLOOKUP(sales_tab[[#This Row],[Product ID]],product_tab[],4,FALSE)</f>
        <v>Reese LLC</v>
      </c>
      <c r="N190" t="s">
        <v>13</v>
      </c>
      <c r="O190">
        <v>423.12999999999988</v>
      </c>
      <c r="P190">
        <v>210.95</v>
      </c>
      <c r="Q190">
        <v>3</v>
      </c>
      <c r="R190">
        <v>0</v>
      </c>
      <c r="S190">
        <f>sales_tab[[#This Row],[Unit Price]]*sales_tab[[#This Row],[Quantity]]</f>
        <v>632.84999999999991</v>
      </c>
      <c r="T190">
        <f>sales_tab[[#This Row],[Sales Amount]]-sales_tab[[#This Row],[Cost Price]]</f>
        <v>209.72000000000003</v>
      </c>
    </row>
    <row r="191" spans="1:20" x14ac:dyDescent="0.45">
      <c r="A191">
        <v>430515</v>
      </c>
      <c r="B191">
        <v>146798</v>
      </c>
      <c r="C191" t="str">
        <f>VLOOKUP(sales_tab[[#This Row],[Customer ID]],customer_tab[],2,FALSE)</f>
        <v>Robert Castro</v>
      </c>
      <c r="D191" t="str">
        <f>VLOOKUP(sales_tab[[#This Row],[Customer ID]],customer_tab[],9,FALSE)</f>
        <v>Male</v>
      </c>
      <c r="E191" t="str">
        <f>VLOOKUP(sales_tab[[#This Row],[Customer ID]],customer_tab[],5,FALSE)</f>
        <v>New York</v>
      </c>
      <c r="F191" t="str">
        <f>VLOOKUP(sales_tab[[#This Row],[Customer ID]],customer_tab[],6,FALSE)</f>
        <v>East</v>
      </c>
      <c r="G191" t="str">
        <f>VLOOKUP(sales_tab[[#This Row],[Customer ID]],customer_tab[],7,FALSE)</f>
        <v>Married</v>
      </c>
      <c r="H191" s="1">
        <v>45481</v>
      </c>
      <c r="I191" s="1" t="str">
        <f>TEXT(sales_tab[[#This Row],[Order Date]],"YYYY")</f>
        <v>2024</v>
      </c>
      <c r="J191" s="1" t="str">
        <f>TEXT(sales_tab[[#This Row],[Order Date]],"MMM")</f>
        <v>Jul</v>
      </c>
      <c r="K191">
        <v>4889</v>
      </c>
      <c r="L191" t="str">
        <f>VLOOKUP(sales_tab[[#This Row],[Product ID]],product_tab[],2,FALSE)</f>
        <v>T-shirt</v>
      </c>
      <c r="M191" t="str">
        <f>VLOOKUP(sales_tab[[#This Row],[Product ID]],product_tab[],4,FALSE)</f>
        <v>Davis Group</v>
      </c>
      <c r="N191" t="s">
        <v>15</v>
      </c>
      <c r="O191">
        <v>104.8592</v>
      </c>
      <c r="P191">
        <v>165.76</v>
      </c>
      <c r="Q191">
        <v>1</v>
      </c>
      <c r="R191">
        <v>0.08</v>
      </c>
      <c r="S191">
        <f>sales_tab[[#This Row],[Unit Price]]*sales_tab[[#This Row],[Quantity]]</f>
        <v>165.76</v>
      </c>
      <c r="T191">
        <f>sales_tab[[#This Row],[Sales Amount]]-sales_tab[[#This Row],[Cost Price]]</f>
        <v>60.90079999999999</v>
      </c>
    </row>
    <row r="192" spans="1:20" x14ac:dyDescent="0.45">
      <c r="A192">
        <v>587953</v>
      </c>
      <c r="B192">
        <v>899017</v>
      </c>
      <c r="C192" t="str">
        <f>VLOOKUP(sales_tab[[#This Row],[Customer ID]],customer_tab[],2,FALSE)</f>
        <v>Matthew Lee</v>
      </c>
      <c r="D192" t="str">
        <f>VLOOKUP(sales_tab[[#This Row],[Customer ID]],customer_tab[],9,FALSE)</f>
        <v>Non-Binary</v>
      </c>
      <c r="E192" t="str">
        <f>VLOOKUP(sales_tab[[#This Row],[Customer ID]],customer_tab[],5,FALSE)</f>
        <v>New York</v>
      </c>
      <c r="F192" t="str">
        <f>VLOOKUP(sales_tab[[#This Row],[Customer ID]],customer_tab[],6,FALSE)</f>
        <v>East</v>
      </c>
      <c r="G192" t="str">
        <f>VLOOKUP(sales_tab[[#This Row],[Customer ID]],customer_tab[],7,FALSE)</f>
        <v>Widowed</v>
      </c>
      <c r="H192" s="1">
        <v>45334</v>
      </c>
      <c r="I192" s="1" t="str">
        <f>TEXT(sales_tab[[#This Row],[Order Date]],"YYYY")</f>
        <v>2024</v>
      </c>
      <c r="J192" s="1" t="str">
        <f>TEXT(sales_tab[[#This Row],[Order Date]],"MMM")</f>
        <v>Feb</v>
      </c>
      <c r="K192">
        <v>2117</v>
      </c>
      <c r="L192" t="str">
        <f>VLOOKUP(sales_tab[[#This Row],[Product ID]],product_tab[],2,FALSE)</f>
        <v>Sofa</v>
      </c>
      <c r="M192" t="str">
        <f>VLOOKUP(sales_tab[[#This Row],[Product ID]],product_tab[],4,FALSE)</f>
        <v>Holden Inc</v>
      </c>
      <c r="N192" t="s">
        <v>11</v>
      </c>
      <c r="O192">
        <v>45.050999999999988</v>
      </c>
      <c r="P192">
        <v>13.79</v>
      </c>
      <c r="Q192">
        <v>5</v>
      </c>
      <c r="R192">
        <v>0.22</v>
      </c>
      <c r="S192">
        <f>sales_tab[[#This Row],[Unit Price]]*sales_tab[[#This Row],[Quantity]]</f>
        <v>68.949999999999989</v>
      </c>
      <c r="T192">
        <f>sales_tab[[#This Row],[Sales Amount]]-sales_tab[[#This Row],[Cost Price]]</f>
        <v>23.899000000000001</v>
      </c>
    </row>
    <row r="193" spans="1:20" x14ac:dyDescent="0.45">
      <c r="A193">
        <v>689491</v>
      </c>
      <c r="B193">
        <v>473027</v>
      </c>
      <c r="C193" t="str">
        <f>VLOOKUP(sales_tab[[#This Row],[Customer ID]],customer_tab[],2,FALSE)</f>
        <v>Logan Vega</v>
      </c>
      <c r="D193" t="str">
        <f>VLOOKUP(sales_tab[[#This Row],[Customer ID]],customer_tab[],9,FALSE)</f>
        <v>Female</v>
      </c>
      <c r="E193" t="str">
        <f>VLOOKUP(sales_tab[[#This Row],[Customer ID]],customer_tab[],5,FALSE)</f>
        <v>New York</v>
      </c>
      <c r="F193" t="str">
        <f>VLOOKUP(sales_tab[[#This Row],[Customer ID]],customer_tab[],6,FALSE)</f>
        <v>East</v>
      </c>
      <c r="G193" t="str">
        <f>VLOOKUP(sales_tab[[#This Row],[Customer ID]],customer_tab[],7,FALSE)</f>
        <v>Married</v>
      </c>
      <c r="H193" s="1">
        <v>45202</v>
      </c>
      <c r="I193" s="1" t="str">
        <f>TEXT(sales_tab[[#This Row],[Order Date]],"YYYY")</f>
        <v>2023</v>
      </c>
      <c r="J193" s="1" t="str">
        <f>TEXT(sales_tab[[#This Row],[Order Date]],"MMM")</f>
        <v>Oct</v>
      </c>
      <c r="K193">
        <v>5039</v>
      </c>
      <c r="L193" t="str">
        <f>VLOOKUP(sales_tab[[#This Row],[Product ID]],product_tab[],2,FALSE)</f>
        <v>Jeans</v>
      </c>
      <c r="M193" t="str">
        <f>VLOOKUP(sales_tab[[#This Row],[Product ID]],product_tab[],4,FALSE)</f>
        <v>Sanchez, Medina and Golden</v>
      </c>
      <c r="N193" t="s">
        <v>15</v>
      </c>
      <c r="O193">
        <v>292.11249999999995</v>
      </c>
      <c r="P193">
        <v>70.03</v>
      </c>
      <c r="Q193">
        <v>5</v>
      </c>
      <c r="R193">
        <v>0.05</v>
      </c>
      <c r="S193">
        <f>sales_tab[[#This Row],[Unit Price]]*sales_tab[[#This Row],[Quantity]]</f>
        <v>350.15</v>
      </c>
      <c r="T193">
        <f>sales_tab[[#This Row],[Sales Amount]]-sales_tab[[#This Row],[Cost Price]]</f>
        <v>58.037500000000023</v>
      </c>
    </row>
    <row r="194" spans="1:20" x14ac:dyDescent="0.45">
      <c r="A194">
        <v>942808</v>
      </c>
      <c r="B194">
        <v>332767</v>
      </c>
      <c r="C194" t="str">
        <f>VLOOKUP(sales_tab[[#This Row],[Customer ID]],customer_tab[],2,FALSE)</f>
        <v>Judy Humphrey</v>
      </c>
      <c r="D194" t="str">
        <f>VLOOKUP(sales_tab[[#This Row],[Customer ID]],customer_tab[],9,FALSE)</f>
        <v>Non-Binary</v>
      </c>
      <c r="E194" t="str">
        <f>VLOOKUP(sales_tab[[#This Row],[Customer ID]],customer_tab[],5,FALSE)</f>
        <v>New York</v>
      </c>
      <c r="F194" t="str">
        <f>VLOOKUP(sales_tab[[#This Row],[Customer ID]],customer_tab[],6,FALSE)</f>
        <v>East</v>
      </c>
      <c r="G194" t="str">
        <f>VLOOKUP(sales_tab[[#This Row],[Customer ID]],customer_tab[],7,FALSE)</f>
        <v>Single</v>
      </c>
      <c r="H194" s="1">
        <v>45292</v>
      </c>
      <c r="I194" s="1" t="str">
        <f>TEXT(sales_tab[[#This Row],[Order Date]],"YYYY")</f>
        <v>2024</v>
      </c>
      <c r="J194" s="1" t="str">
        <f>TEXT(sales_tab[[#This Row],[Order Date]],"MMM")</f>
        <v>Jan</v>
      </c>
      <c r="K194">
        <v>6233</v>
      </c>
      <c r="L194" t="str">
        <f>VLOOKUP(sales_tab[[#This Row],[Product ID]],product_tab[],2,FALSE)</f>
        <v>Smartphone</v>
      </c>
      <c r="M194" t="str">
        <f>VLOOKUP(sales_tab[[#This Row],[Product ID]],product_tab[],4,FALSE)</f>
        <v>Hensley-Pratt</v>
      </c>
      <c r="N194" t="s">
        <v>19</v>
      </c>
      <c r="O194">
        <v>11.478400000000001</v>
      </c>
      <c r="P194">
        <v>12.38</v>
      </c>
      <c r="Q194">
        <v>2</v>
      </c>
      <c r="R194">
        <v>0.16</v>
      </c>
      <c r="S194">
        <f>sales_tab[[#This Row],[Unit Price]]*sales_tab[[#This Row],[Quantity]]</f>
        <v>24.76</v>
      </c>
      <c r="T194">
        <f>sales_tab[[#This Row],[Sales Amount]]-sales_tab[[#This Row],[Cost Price]]</f>
        <v>13.281600000000001</v>
      </c>
    </row>
    <row r="195" spans="1:20" x14ac:dyDescent="0.45">
      <c r="A195">
        <v>276349</v>
      </c>
      <c r="B195">
        <v>258456</v>
      </c>
      <c r="C195" t="str">
        <f>VLOOKUP(sales_tab[[#This Row],[Customer ID]],customer_tab[],2,FALSE)</f>
        <v>Jason Walker</v>
      </c>
      <c r="D195" t="str">
        <f>VLOOKUP(sales_tab[[#This Row],[Customer ID]],customer_tab[],9,FALSE)</f>
        <v>Non-Binary</v>
      </c>
      <c r="E195" t="str">
        <f>VLOOKUP(sales_tab[[#This Row],[Customer ID]],customer_tab[],5,FALSE)</f>
        <v>Texas</v>
      </c>
      <c r="F195" t="str">
        <f>VLOOKUP(sales_tab[[#This Row],[Customer ID]],customer_tab[],6,FALSE)</f>
        <v>Central</v>
      </c>
      <c r="G195" t="str">
        <f>VLOOKUP(sales_tab[[#This Row],[Customer ID]],customer_tab[],7,FALSE)</f>
        <v>Single</v>
      </c>
      <c r="H195" s="1">
        <v>45469</v>
      </c>
      <c r="I195" s="1" t="str">
        <f>TEXT(sales_tab[[#This Row],[Order Date]],"YYYY")</f>
        <v>2024</v>
      </c>
      <c r="J195" s="1" t="str">
        <f>TEXT(sales_tab[[#This Row],[Order Date]],"MMM")</f>
        <v>Jun</v>
      </c>
      <c r="K195">
        <v>7085</v>
      </c>
      <c r="L195" t="str">
        <f>VLOOKUP(sales_tab[[#This Row],[Product ID]],product_tab[],2,FALSE)</f>
        <v>Jacket</v>
      </c>
      <c r="M195" t="str">
        <f>VLOOKUP(sales_tab[[#This Row],[Product ID]],product_tab[],4,FALSE)</f>
        <v>Myers-Barber</v>
      </c>
      <c r="N195" t="s">
        <v>15</v>
      </c>
      <c r="O195">
        <v>86.704000000000022</v>
      </c>
      <c r="P195">
        <v>178.83</v>
      </c>
      <c r="Q195">
        <v>1</v>
      </c>
      <c r="R195">
        <v>0.2</v>
      </c>
      <c r="S195">
        <f>sales_tab[[#This Row],[Unit Price]]*sales_tab[[#This Row],[Quantity]]</f>
        <v>178.83</v>
      </c>
      <c r="T195">
        <f>sales_tab[[#This Row],[Sales Amount]]-sales_tab[[#This Row],[Cost Price]]</f>
        <v>92.125999999999991</v>
      </c>
    </row>
    <row r="196" spans="1:20" x14ac:dyDescent="0.45">
      <c r="A196">
        <v>801905</v>
      </c>
      <c r="B196">
        <v>220533</v>
      </c>
      <c r="C196" t="str">
        <f>VLOOKUP(sales_tab[[#This Row],[Customer ID]],customer_tab[],2,FALSE)</f>
        <v>Evelyn Hamilton</v>
      </c>
      <c r="D196" t="str">
        <f>VLOOKUP(sales_tab[[#This Row],[Customer ID]],customer_tab[],9,FALSE)</f>
        <v>Male</v>
      </c>
      <c r="E196" t="str">
        <f>VLOOKUP(sales_tab[[#This Row],[Customer ID]],customer_tab[],5,FALSE)</f>
        <v>California</v>
      </c>
      <c r="F196" t="str">
        <f>VLOOKUP(sales_tab[[#This Row],[Customer ID]],customer_tab[],6,FALSE)</f>
        <v>West</v>
      </c>
      <c r="G196" t="str">
        <f>VLOOKUP(sales_tab[[#This Row],[Customer ID]],customer_tab[],7,FALSE)</f>
        <v>Married</v>
      </c>
      <c r="H196" s="1">
        <v>45490</v>
      </c>
      <c r="I196" s="1" t="str">
        <f>TEXT(sales_tab[[#This Row],[Order Date]],"YYYY")</f>
        <v>2024</v>
      </c>
      <c r="J196" s="1" t="str">
        <f>TEXT(sales_tab[[#This Row],[Order Date]],"MMM")</f>
        <v>Jul</v>
      </c>
      <c r="K196">
        <v>5842</v>
      </c>
      <c r="L196" t="str">
        <f>VLOOKUP(sales_tab[[#This Row],[Product ID]],product_tab[],2,FALSE)</f>
        <v>Chair</v>
      </c>
      <c r="M196" t="str">
        <f>VLOOKUP(sales_tab[[#This Row],[Product ID]],product_tab[],4,FALSE)</f>
        <v>Cook, Hall and Miller</v>
      </c>
      <c r="N196" t="s">
        <v>11</v>
      </c>
      <c r="O196">
        <v>231.72020000000001</v>
      </c>
      <c r="P196">
        <v>268.19</v>
      </c>
      <c r="Q196">
        <v>2</v>
      </c>
      <c r="R196">
        <v>0.21</v>
      </c>
      <c r="S196">
        <f>sales_tab[[#This Row],[Unit Price]]*sales_tab[[#This Row],[Quantity]]</f>
        <v>536.38</v>
      </c>
      <c r="T196">
        <f>sales_tab[[#This Row],[Sales Amount]]-sales_tab[[#This Row],[Cost Price]]</f>
        <v>304.65980000000002</v>
      </c>
    </row>
    <row r="197" spans="1:20" x14ac:dyDescent="0.45">
      <c r="A197">
        <v>853236</v>
      </c>
      <c r="B197">
        <v>598790</v>
      </c>
      <c r="C197" t="str">
        <f>VLOOKUP(sales_tab[[#This Row],[Customer ID]],customer_tab[],2,FALSE)</f>
        <v>Michael Price</v>
      </c>
      <c r="D197" t="str">
        <f>VLOOKUP(sales_tab[[#This Row],[Customer ID]],customer_tab[],9,FALSE)</f>
        <v>Male</v>
      </c>
      <c r="E197" t="str">
        <f>VLOOKUP(sales_tab[[#This Row],[Customer ID]],customer_tab[],5,FALSE)</f>
        <v>California</v>
      </c>
      <c r="F197" t="str">
        <f>VLOOKUP(sales_tab[[#This Row],[Customer ID]],customer_tab[],6,FALSE)</f>
        <v>West</v>
      </c>
      <c r="G197" t="str">
        <f>VLOOKUP(sales_tab[[#This Row],[Customer ID]],customer_tab[],7,FALSE)</f>
        <v>Married</v>
      </c>
      <c r="H197" s="1">
        <v>45224</v>
      </c>
      <c r="I197" s="1" t="str">
        <f>TEXT(sales_tab[[#This Row],[Order Date]],"YYYY")</f>
        <v>2023</v>
      </c>
      <c r="J197" s="1" t="str">
        <f>TEXT(sales_tab[[#This Row],[Order Date]],"MMM")</f>
        <v>Oct</v>
      </c>
      <c r="K197">
        <v>3312</v>
      </c>
      <c r="L197" t="str">
        <f>VLOOKUP(sales_tab[[#This Row],[Product ID]],product_tab[],2,FALSE)</f>
        <v>Toy Car</v>
      </c>
      <c r="M197" t="str">
        <f>VLOOKUP(sales_tab[[#This Row],[Product ID]],product_tab[],4,FALSE)</f>
        <v>West LLC</v>
      </c>
      <c r="N197" t="s">
        <v>13</v>
      </c>
      <c r="O197">
        <v>749.52960000000007</v>
      </c>
      <c r="P197">
        <v>287.38</v>
      </c>
      <c r="Q197">
        <v>4</v>
      </c>
      <c r="R197">
        <v>0.02</v>
      </c>
      <c r="S197">
        <f>sales_tab[[#This Row],[Unit Price]]*sales_tab[[#This Row],[Quantity]]</f>
        <v>1149.52</v>
      </c>
      <c r="T197">
        <f>sales_tab[[#This Row],[Sales Amount]]-sales_tab[[#This Row],[Cost Price]]</f>
        <v>399.99039999999991</v>
      </c>
    </row>
    <row r="198" spans="1:20" x14ac:dyDescent="0.45">
      <c r="A198">
        <v>642198</v>
      </c>
      <c r="B198">
        <v>238063</v>
      </c>
      <c r="C198" t="str">
        <f>VLOOKUP(sales_tab[[#This Row],[Customer ID]],customer_tab[],2,FALSE)</f>
        <v>Debbie Baker</v>
      </c>
      <c r="D198" t="str">
        <f>VLOOKUP(sales_tab[[#This Row],[Customer ID]],customer_tab[],9,FALSE)</f>
        <v>Female</v>
      </c>
      <c r="E198" t="str">
        <f>VLOOKUP(sales_tab[[#This Row],[Customer ID]],customer_tab[],5,FALSE)</f>
        <v>Ohio</v>
      </c>
      <c r="F198" t="str">
        <f>VLOOKUP(sales_tab[[#This Row],[Customer ID]],customer_tab[],6,FALSE)</f>
        <v>East</v>
      </c>
      <c r="G198" t="str">
        <f>VLOOKUP(sales_tab[[#This Row],[Customer ID]],customer_tab[],7,FALSE)</f>
        <v>Divorced</v>
      </c>
      <c r="H198" s="1">
        <v>45430</v>
      </c>
      <c r="I198" s="1" t="str">
        <f>TEXT(sales_tab[[#This Row],[Order Date]],"YYYY")</f>
        <v>2024</v>
      </c>
      <c r="J198" s="1" t="str">
        <f>TEXT(sales_tab[[#This Row],[Order Date]],"MMM")</f>
        <v>May</v>
      </c>
      <c r="K198">
        <v>5035</v>
      </c>
      <c r="L198" t="str">
        <f>VLOOKUP(sales_tab[[#This Row],[Product ID]],product_tab[],2,FALSE)</f>
        <v>Paper</v>
      </c>
      <c r="M198" t="str">
        <f>VLOOKUP(sales_tab[[#This Row],[Product ID]],product_tab[],4,FALSE)</f>
        <v>Clayton, Robertson and Wolfe</v>
      </c>
      <c r="N198" t="s">
        <v>17</v>
      </c>
      <c r="O198">
        <v>146.35719999999998</v>
      </c>
      <c r="P198">
        <v>196.72</v>
      </c>
      <c r="Q198">
        <v>2</v>
      </c>
      <c r="R198">
        <v>0.12</v>
      </c>
      <c r="S198">
        <f>sales_tab[[#This Row],[Unit Price]]*sales_tab[[#This Row],[Quantity]]</f>
        <v>393.44</v>
      </c>
      <c r="T198">
        <f>sales_tab[[#This Row],[Sales Amount]]-sales_tab[[#This Row],[Cost Price]]</f>
        <v>247.08280000000002</v>
      </c>
    </row>
    <row r="199" spans="1:20" x14ac:dyDescent="0.45">
      <c r="A199">
        <v>794962</v>
      </c>
      <c r="B199">
        <v>856466</v>
      </c>
      <c r="C199" t="str">
        <f>VLOOKUP(sales_tab[[#This Row],[Customer ID]],customer_tab[],2,FALSE)</f>
        <v>Michael David</v>
      </c>
      <c r="D199" t="str">
        <f>VLOOKUP(sales_tab[[#This Row],[Customer ID]],customer_tab[],9,FALSE)</f>
        <v>Female</v>
      </c>
      <c r="E199" t="str">
        <f>VLOOKUP(sales_tab[[#This Row],[Customer ID]],customer_tab[],5,FALSE)</f>
        <v>New Jersey</v>
      </c>
      <c r="F199" t="str">
        <f>VLOOKUP(sales_tab[[#This Row],[Customer ID]],customer_tab[],6,FALSE)</f>
        <v>East</v>
      </c>
      <c r="G199" t="str">
        <f>VLOOKUP(sales_tab[[#This Row],[Customer ID]],customer_tab[],7,FALSE)</f>
        <v>Single</v>
      </c>
      <c r="H199" s="1">
        <v>45521</v>
      </c>
      <c r="I199" s="1" t="str">
        <f>TEXT(sales_tab[[#This Row],[Order Date]],"YYYY")</f>
        <v>2024</v>
      </c>
      <c r="J199" s="1" t="str">
        <f>TEXT(sales_tab[[#This Row],[Order Date]],"MMM")</f>
        <v>Aug</v>
      </c>
      <c r="K199">
        <v>2034</v>
      </c>
      <c r="L199" t="str">
        <f>VLOOKUP(sales_tab[[#This Row],[Product ID]],product_tab[],2,FALSE)</f>
        <v>Camera</v>
      </c>
      <c r="M199" t="str">
        <f>VLOOKUP(sales_tab[[#This Row],[Product ID]],product_tab[],4,FALSE)</f>
        <v>Johns and Sons</v>
      </c>
      <c r="N199" t="s">
        <v>19</v>
      </c>
      <c r="O199">
        <v>43.678999999999988</v>
      </c>
      <c r="P199">
        <v>70.849999999999994</v>
      </c>
      <c r="Q199">
        <v>1</v>
      </c>
      <c r="R199">
        <v>0.06</v>
      </c>
      <c r="S199">
        <f>sales_tab[[#This Row],[Unit Price]]*sales_tab[[#This Row],[Quantity]]</f>
        <v>70.849999999999994</v>
      </c>
      <c r="T199">
        <f>sales_tab[[#This Row],[Sales Amount]]-sales_tab[[#This Row],[Cost Price]]</f>
        <v>27.171000000000006</v>
      </c>
    </row>
    <row r="200" spans="1:20" x14ac:dyDescent="0.45">
      <c r="A200">
        <v>740797</v>
      </c>
      <c r="B200">
        <v>628598</v>
      </c>
      <c r="C200" t="str">
        <f>VLOOKUP(sales_tab[[#This Row],[Customer ID]],customer_tab[],2,FALSE)</f>
        <v>Amanda Skinner</v>
      </c>
      <c r="D200" t="str">
        <f>VLOOKUP(sales_tab[[#This Row],[Customer ID]],customer_tab[],9,FALSE)</f>
        <v>Female</v>
      </c>
      <c r="E200" t="str">
        <f>VLOOKUP(sales_tab[[#This Row],[Customer ID]],customer_tab[],5,FALSE)</f>
        <v>Pennsylvania</v>
      </c>
      <c r="F200" t="str">
        <f>VLOOKUP(sales_tab[[#This Row],[Customer ID]],customer_tab[],6,FALSE)</f>
        <v>East</v>
      </c>
      <c r="G200" t="str">
        <f>VLOOKUP(sales_tab[[#This Row],[Customer ID]],customer_tab[],7,FALSE)</f>
        <v>Divorced</v>
      </c>
      <c r="H200" s="1">
        <v>45508</v>
      </c>
      <c r="I200" s="1" t="str">
        <f>TEXT(sales_tab[[#This Row],[Order Date]],"YYYY")</f>
        <v>2024</v>
      </c>
      <c r="J200" s="1" t="str">
        <f>TEXT(sales_tab[[#This Row],[Order Date]],"MMM")</f>
        <v>Aug</v>
      </c>
      <c r="K200">
        <v>9251</v>
      </c>
      <c r="L200" t="str">
        <f>VLOOKUP(sales_tab[[#This Row],[Product ID]],product_tab[],2,FALSE)</f>
        <v>Headphones</v>
      </c>
      <c r="M200" t="str">
        <f>VLOOKUP(sales_tab[[#This Row],[Product ID]],product_tab[],4,FALSE)</f>
        <v>Yates Group</v>
      </c>
      <c r="N200" t="s">
        <v>19</v>
      </c>
      <c r="O200">
        <v>193.01980000000003</v>
      </c>
      <c r="P200">
        <v>86.13</v>
      </c>
      <c r="Q200">
        <v>3</v>
      </c>
      <c r="R200">
        <v>0.18</v>
      </c>
      <c r="S200">
        <f>sales_tab[[#This Row],[Unit Price]]*sales_tab[[#This Row],[Quantity]]</f>
        <v>258.39</v>
      </c>
      <c r="T200">
        <f>sales_tab[[#This Row],[Sales Amount]]-sales_tab[[#This Row],[Cost Price]]</f>
        <v>65.370199999999954</v>
      </c>
    </row>
    <row r="201" spans="1:20" x14ac:dyDescent="0.45">
      <c r="A201">
        <v>543901</v>
      </c>
      <c r="B201">
        <v>149212</v>
      </c>
      <c r="C201" t="str">
        <f>VLOOKUP(sales_tab[[#This Row],[Customer ID]],customer_tab[],2,FALSE)</f>
        <v>Barbara Crawford</v>
      </c>
      <c r="D201" t="str">
        <f>VLOOKUP(sales_tab[[#This Row],[Customer ID]],customer_tab[],9,FALSE)</f>
        <v>Non-Binary</v>
      </c>
      <c r="E201" t="str">
        <f>VLOOKUP(sales_tab[[#This Row],[Customer ID]],customer_tab[],5,FALSE)</f>
        <v>Pennsylvania</v>
      </c>
      <c r="F201" t="str">
        <f>VLOOKUP(sales_tab[[#This Row],[Customer ID]],customer_tab[],6,FALSE)</f>
        <v>East</v>
      </c>
      <c r="G201" t="str">
        <f>VLOOKUP(sales_tab[[#This Row],[Customer ID]],customer_tab[],7,FALSE)</f>
        <v>Divorced</v>
      </c>
      <c r="H201" s="1">
        <v>45246</v>
      </c>
      <c r="I201" s="1" t="str">
        <f>TEXT(sales_tab[[#This Row],[Order Date]],"YYYY")</f>
        <v>2023</v>
      </c>
      <c r="J201" s="1" t="str">
        <f>TEXT(sales_tab[[#This Row],[Order Date]],"MMM")</f>
        <v>Nov</v>
      </c>
      <c r="K201">
        <v>1794</v>
      </c>
      <c r="L201" t="str">
        <f>VLOOKUP(sales_tab[[#This Row],[Product ID]],product_tab[],2,FALSE)</f>
        <v>Board Game</v>
      </c>
      <c r="M201" t="str">
        <f>VLOOKUP(sales_tab[[#This Row],[Product ID]],product_tab[],4,FALSE)</f>
        <v>Reese LLC</v>
      </c>
      <c r="N201" t="s">
        <v>13</v>
      </c>
      <c r="O201">
        <v>538.85299999999984</v>
      </c>
      <c r="P201">
        <v>210.95</v>
      </c>
      <c r="Q201">
        <v>3</v>
      </c>
      <c r="R201">
        <v>0.02</v>
      </c>
      <c r="S201">
        <f>sales_tab[[#This Row],[Unit Price]]*sales_tab[[#This Row],[Quantity]]</f>
        <v>632.84999999999991</v>
      </c>
      <c r="T201">
        <f>sales_tab[[#This Row],[Sales Amount]]-sales_tab[[#This Row],[Cost Price]]</f>
        <v>93.997000000000071</v>
      </c>
    </row>
    <row r="202" spans="1:20" x14ac:dyDescent="0.45">
      <c r="A202">
        <v>325299</v>
      </c>
      <c r="B202">
        <v>524792</v>
      </c>
      <c r="C202" t="str">
        <f>VLOOKUP(sales_tab[[#This Row],[Customer ID]],customer_tab[],2,FALSE)</f>
        <v>Derek Solis</v>
      </c>
      <c r="D202" t="str">
        <f>VLOOKUP(sales_tab[[#This Row],[Customer ID]],customer_tab[],9,FALSE)</f>
        <v>Male</v>
      </c>
      <c r="E202" t="str">
        <f>VLOOKUP(sales_tab[[#This Row],[Customer ID]],customer_tab[],5,FALSE)</f>
        <v>Ohio</v>
      </c>
      <c r="F202" t="str">
        <f>VLOOKUP(sales_tab[[#This Row],[Customer ID]],customer_tab[],6,FALSE)</f>
        <v>East</v>
      </c>
      <c r="G202" t="str">
        <f>VLOOKUP(sales_tab[[#This Row],[Customer ID]],customer_tab[],7,FALSE)</f>
        <v>Divorced</v>
      </c>
      <c r="H202" s="1">
        <v>45201</v>
      </c>
      <c r="I202" s="1" t="str">
        <f>TEXT(sales_tab[[#This Row],[Order Date]],"YYYY")</f>
        <v>2023</v>
      </c>
      <c r="J202" s="1" t="str">
        <f>TEXT(sales_tab[[#This Row],[Order Date]],"MMM")</f>
        <v>Oct</v>
      </c>
      <c r="K202">
        <v>7085</v>
      </c>
      <c r="L202" t="str">
        <f>VLOOKUP(sales_tab[[#This Row],[Product ID]],product_tab[],2,FALSE)</f>
        <v>Jacket</v>
      </c>
      <c r="M202" t="str">
        <f>VLOOKUP(sales_tab[[#This Row],[Product ID]],product_tab[],4,FALSE)</f>
        <v>Myers-Barber</v>
      </c>
      <c r="N202" t="s">
        <v>15</v>
      </c>
      <c r="O202">
        <v>250.08670000000001</v>
      </c>
      <c r="P202">
        <v>178.83</v>
      </c>
      <c r="Q202">
        <v>3</v>
      </c>
      <c r="R202">
        <v>0.17</v>
      </c>
      <c r="S202">
        <f>sales_tab[[#This Row],[Unit Price]]*sales_tab[[#This Row],[Quantity]]</f>
        <v>536.49</v>
      </c>
      <c r="T202">
        <f>sales_tab[[#This Row],[Sales Amount]]-sales_tab[[#This Row],[Cost Price]]</f>
        <v>286.4033</v>
      </c>
    </row>
    <row r="203" spans="1:20" x14ac:dyDescent="0.45">
      <c r="A203">
        <v>579646</v>
      </c>
      <c r="B203">
        <v>314712</v>
      </c>
      <c r="C203" t="str">
        <f>VLOOKUP(sales_tab[[#This Row],[Customer ID]],customer_tab[],2,FALSE)</f>
        <v>Alan Nicholson</v>
      </c>
      <c r="D203" t="str">
        <f>VLOOKUP(sales_tab[[#This Row],[Customer ID]],customer_tab[],9,FALSE)</f>
        <v>Non-Binary</v>
      </c>
      <c r="E203" t="str">
        <f>VLOOKUP(sales_tab[[#This Row],[Customer ID]],customer_tab[],5,FALSE)</f>
        <v>Colorado</v>
      </c>
      <c r="F203" t="str">
        <f>VLOOKUP(sales_tab[[#This Row],[Customer ID]],customer_tab[],6,FALSE)</f>
        <v>West</v>
      </c>
      <c r="G203" t="str">
        <f>VLOOKUP(sales_tab[[#This Row],[Customer ID]],customer_tab[],7,FALSE)</f>
        <v>Married</v>
      </c>
      <c r="H203" s="1">
        <v>45273</v>
      </c>
      <c r="I203" s="1" t="str">
        <f>TEXT(sales_tab[[#This Row],[Order Date]],"YYYY")</f>
        <v>2023</v>
      </c>
      <c r="J203" s="1" t="str">
        <f>TEXT(sales_tab[[#This Row],[Order Date]],"MMM")</f>
        <v>Dec</v>
      </c>
      <c r="K203">
        <v>6233</v>
      </c>
      <c r="L203" t="str">
        <f>VLOOKUP(sales_tab[[#This Row],[Product ID]],product_tab[],2,FALSE)</f>
        <v>Smartphone</v>
      </c>
      <c r="M203" t="str">
        <f>VLOOKUP(sales_tab[[#This Row],[Product ID]],product_tab[],4,FALSE)</f>
        <v>Hensley-Pratt</v>
      </c>
      <c r="N203" t="s">
        <v>19</v>
      </c>
      <c r="O203">
        <v>14.097599999999996</v>
      </c>
      <c r="P203">
        <v>12.38</v>
      </c>
      <c r="Q203">
        <v>3</v>
      </c>
      <c r="R203">
        <v>0.16</v>
      </c>
      <c r="S203">
        <f>sales_tab[[#This Row],[Unit Price]]*sales_tab[[#This Row],[Quantity]]</f>
        <v>37.14</v>
      </c>
      <c r="T203">
        <f>sales_tab[[#This Row],[Sales Amount]]-sales_tab[[#This Row],[Cost Price]]</f>
        <v>23.042400000000004</v>
      </c>
    </row>
    <row r="204" spans="1:20" x14ac:dyDescent="0.45">
      <c r="A204">
        <v>919963</v>
      </c>
      <c r="B204">
        <v>422828</v>
      </c>
      <c r="C204" t="str">
        <f>VLOOKUP(sales_tab[[#This Row],[Customer ID]],customer_tab[],2,FALSE)</f>
        <v>Richard Jackson</v>
      </c>
      <c r="D204" t="str">
        <f>VLOOKUP(sales_tab[[#This Row],[Customer ID]],customer_tab[],9,FALSE)</f>
        <v>Non-Binary</v>
      </c>
      <c r="E204" t="str">
        <f>VLOOKUP(sales_tab[[#This Row],[Customer ID]],customer_tab[],5,FALSE)</f>
        <v>Colorado</v>
      </c>
      <c r="F204" t="str">
        <f>VLOOKUP(sales_tab[[#This Row],[Customer ID]],customer_tab[],6,FALSE)</f>
        <v>West</v>
      </c>
      <c r="G204" t="str">
        <f>VLOOKUP(sales_tab[[#This Row],[Customer ID]],customer_tab[],7,FALSE)</f>
        <v>Widowed</v>
      </c>
      <c r="H204" s="1">
        <v>45261</v>
      </c>
      <c r="I204" s="1" t="str">
        <f>TEXT(sales_tab[[#This Row],[Order Date]],"YYYY")</f>
        <v>2023</v>
      </c>
      <c r="J204" s="1" t="str">
        <f>TEXT(sales_tab[[#This Row],[Order Date]],"MMM")</f>
        <v>Dec</v>
      </c>
      <c r="K204">
        <v>6681</v>
      </c>
      <c r="L204" t="str">
        <f>VLOOKUP(sales_tab[[#This Row],[Product ID]],product_tab[],2,FALSE)</f>
        <v>Desk</v>
      </c>
      <c r="M204" t="str">
        <f>VLOOKUP(sales_tab[[#This Row],[Product ID]],product_tab[],4,FALSE)</f>
        <v>Fernandez, Willis and Potter</v>
      </c>
      <c r="N204" t="s">
        <v>11</v>
      </c>
      <c r="O204">
        <v>502.88549999999992</v>
      </c>
      <c r="P204">
        <v>204.63</v>
      </c>
      <c r="Q204">
        <v>3</v>
      </c>
      <c r="R204">
        <v>0.05</v>
      </c>
      <c r="S204">
        <f>sales_tab[[#This Row],[Unit Price]]*sales_tab[[#This Row],[Quantity]]</f>
        <v>613.89</v>
      </c>
      <c r="T204">
        <f>sales_tab[[#This Row],[Sales Amount]]-sales_tab[[#This Row],[Cost Price]]</f>
        <v>111.00450000000006</v>
      </c>
    </row>
    <row r="205" spans="1:20" x14ac:dyDescent="0.45">
      <c r="A205">
        <v>461646</v>
      </c>
      <c r="B205">
        <v>737954</v>
      </c>
      <c r="C205" t="str">
        <f>VLOOKUP(sales_tab[[#This Row],[Customer ID]],customer_tab[],2,FALSE)</f>
        <v>Margaret Jefferson</v>
      </c>
      <c r="D205" t="str">
        <f>VLOOKUP(sales_tab[[#This Row],[Customer ID]],customer_tab[],9,FALSE)</f>
        <v>Non-Binary</v>
      </c>
      <c r="E205" t="str">
        <f>VLOOKUP(sales_tab[[#This Row],[Customer ID]],customer_tab[],5,FALSE)</f>
        <v>Texas</v>
      </c>
      <c r="F205" t="str">
        <f>VLOOKUP(sales_tab[[#This Row],[Customer ID]],customer_tab[],6,FALSE)</f>
        <v>Central</v>
      </c>
      <c r="G205" t="str">
        <f>VLOOKUP(sales_tab[[#This Row],[Customer ID]],customer_tab[],7,FALSE)</f>
        <v>Married</v>
      </c>
      <c r="H205" s="1">
        <v>45219</v>
      </c>
      <c r="I205" s="1" t="str">
        <f>TEXT(sales_tab[[#This Row],[Order Date]],"YYYY")</f>
        <v>2023</v>
      </c>
      <c r="J205" s="1" t="str">
        <f>TEXT(sales_tab[[#This Row],[Order Date]],"MMM")</f>
        <v>Oct</v>
      </c>
      <c r="K205">
        <v>6681</v>
      </c>
      <c r="L205" t="str">
        <f>VLOOKUP(sales_tab[[#This Row],[Product ID]],product_tab[],2,FALSE)</f>
        <v>Desk</v>
      </c>
      <c r="M205" t="str">
        <f>VLOOKUP(sales_tab[[#This Row],[Product ID]],product_tab[],4,FALSE)</f>
        <v>Fernandez, Willis and Potter</v>
      </c>
      <c r="N205" t="s">
        <v>11</v>
      </c>
      <c r="O205">
        <v>220.495</v>
      </c>
      <c r="P205">
        <v>204.63</v>
      </c>
      <c r="Q205">
        <v>2</v>
      </c>
      <c r="R205">
        <v>0.25</v>
      </c>
      <c r="S205">
        <f>sales_tab[[#This Row],[Unit Price]]*sales_tab[[#This Row],[Quantity]]</f>
        <v>409.26</v>
      </c>
      <c r="T205">
        <f>sales_tab[[#This Row],[Sales Amount]]-sales_tab[[#This Row],[Cost Price]]</f>
        <v>188.76499999999999</v>
      </c>
    </row>
    <row r="206" spans="1:20" x14ac:dyDescent="0.45">
      <c r="A206">
        <v>824579</v>
      </c>
      <c r="B206">
        <v>716497</v>
      </c>
      <c r="C206" t="str">
        <f>VLOOKUP(sales_tab[[#This Row],[Customer ID]],customer_tab[],2,FALSE)</f>
        <v>Jennifer Cervantes</v>
      </c>
      <c r="D206" t="str">
        <f>VLOOKUP(sales_tab[[#This Row],[Customer ID]],customer_tab[],9,FALSE)</f>
        <v>Non-Binary</v>
      </c>
      <c r="E206" t="str">
        <f>VLOOKUP(sales_tab[[#This Row],[Customer ID]],customer_tab[],5,FALSE)</f>
        <v>Tennessee</v>
      </c>
      <c r="F206" t="str">
        <f>VLOOKUP(sales_tab[[#This Row],[Customer ID]],customer_tab[],6,FALSE)</f>
        <v>South</v>
      </c>
      <c r="G206" t="str">
        <f>VLOOKUP(sales_tab[[#This Row],[Customer ID]],customer_tab[],7,FALSE)</f>
        <v>Divorced</v>
      </c>
      <c r="H206" s="1">
        <v>45407</v>
      </c>
      <c r="I206" s="1" t="str">
        <f>TEXT(sales_tab[[#This Row],[Order Date]],"YYYY")</f>
        <v>2024</v>
      </c>
      <c r="J206" s="1" t="str">
        <f>TEXT(sales_tab[[#This Row],[Order Date]],"MMM")</f>
        <v>Apr</v>
      </c>
      <c r="K206">
        <v>2034</v>
      </c>
      <c r="L206" t="str">
        <f>VLOOKUP(sales_tab[[#This Row],[Product ID]],product_tab[],2,FALSE)</f>
        <v>Camera</v>
      </c>
      <c r="M206" t="str">
        <f>VLOOKUP(sales_tab[[#This Row],[Product ID]],product_tab[],4,FALSE)</f>
        <v>Johns and Sons</v>
      </c>
      <c r="N206" t="s">
        <v>19</v>
      </c>
      <c r="O206">
        <v>131.85249999999999</v>
      </c>
      <c r="P206">
        <v>70.849999999999994</v>
      </c>
      <c r="Q206">
        <v>5</v>
      </c>
      <c r="R206">
        <v>0.19</v>
      </c>
      <c r="S206">
        <f>sales_tab[[#This Row],[Unit Price]]*sales_tab[[#This Row],[Quantity]]</f>
        <v>354.25</v>
      </c>
      <c r="T206">
        <f>sales_tab[[#This Row],[Sales Amount]]-sales_tab[[#This Row],[Cost Price]]</f>
        <v>222.39750000000001</v>
      </c>
    </row>
    <row r="207" spans="1:20" x14ac:dyDescent="0.45">
      <c r="A207">
        <v>193383</v>
      </c>
      <c r="B207">
        <v>665386</v>
      </c>
      <c r="C207" t="str">
        <f>VLOOKUP(sales_tab[[#This Row],[Customer ID]],customer_tab[],2,FALSE)</f>
        <v>Elizabeth Tucker</v>
      </c>
      <c r="D207" t="str">
        <f>VLOOKUP(sales_tab[[#This Row],[Customer ID]],customer_tab[],9,FALSE)</f>
        <v>Female</v>
      </c>
      <c r="E207" t="str">
        <f>VLOOKUP(sales_tab[[#This Row],[Customer ID]],customer_tab[],5,FALSE)</f>
        <v>California</v>
      </c>
      <c r="F207" t="str">
        <f>VLOOKUP(sales_tab[[#This Row],[Customer ID]],customer_tab[],6,FALSE)</f>
        <v>West</v>
      </c>
      <c r="G207" t="str">
        <f>VLOOKUP(sales_tab[[#This Row],[Customer ID]],customer_tab[],7,FALSE)</f>
        <v>Single</v>
      </c>
      <c r="H207" s="1">
        <v>45533</v>
      </c>
      <c r="I207" s="1" t="str">
        <f>TEXT(sales_tab[[#This Row],[Order Date]],"YYYY")</f>
        <v>2024</v>
      </c>
      <c r="J207" s="1" t="str">
        <f>TEXT(sales_tab[[#This Row],[Order Date]],"MMM")</f>
        <v>Aug</v>
      </c>
      <c r="K207">
        <v>4971</v>
      </c>
      <c r="L207" t="str">
        <f>VLOOKUP(sales_tab[[#This Row],[Product ID]],product_tab[],2,FALSE)</f>
        <v>Marker</v>
      </c>
      <c r="M207" t="str">
        <f>VLOOKUP(sales_tab[[#This Row],[Product ID]],product_tab[],4,FALSE)</f>
        <v>Perez LLC</v>
      </c>
      <c r="N207" t="s">
        <v>17</v>
      </c>
      <c r="O207">
        <v>63.695599999999992</v>
      </c>
      <c r="P207">
        <v>63.66</v>
      </c>
      <c r="Q207">
        <v>2</v>
      </c>
      <c r="R207">
        <v>0.17</v>
      </c>
      <c r="S207">
        <f>sales_tab[[#This Row],[Unit Price]]*sales_tab[[#This Row],[Quantity]]</f>
        <v>127.32</v>
      </c>
      <c r="T207">
        <f>sales_tab[[#This Row],[Sales Amount]]-sales_tab[[#This Row],[Cost Price]]</f>
        <v>63.624400000000001</v>
      </c>
    </row>
    <row r="208" spans="1:20" x14ac:dyDescent="0.45">
      <c r="A208">
        <v>431313</v>
      </c>
      <c r="B208">
        <v>306790</v>
      </c>
      <c r="C208" t="str">
        <f>VLOOKUP(sales_tab[[#This Row],[Customer ID]],customer_tab[],2,FALSE)</f>
        <v>Raymond Rodriguez</v>
      </c>
      <c r="D208" t="str">
        <f>VLOOKUP(sales_tab[[#This Row],[Customer ID]],customer_tab[],9,FALSE)</f>
        <v>Non-Binary</v>
      </c>
      <c r="E208" t="str">
        <f>VLOOKUP(sales_tab[[#This Row],[Customer ID]],customer_tab[],5,FALSE)</f>
        <v>Michigan</v>
      </c>
      <c r="F208" t="str">
        <f>VLOOKUP(sales_tab[[#This Row],[Customer ID]],customer_tab[],6,FALSE)</f>
        <v>Central</v>
      </c>
      <c r="G208" t="str">
        <f>VLOOKUP(sales_tab[[#This Row],[Customer ID]],customer_tab[],7,FALSE)</f>
        <v>Married</v>
      </c>
      <c r="H208" s="1">
        <v>45378</v>
      </c>
      <c r="I208" s="1" t="str">
        <f>TEXT(sales_tab[[#This Row],[Order Date]],"YYYY")</f>
        <v>2024</v>
      </c>
      <c r="J208" s="1" t="str">
        <f>TEXT(sales_tab[[#This Row],[Order Date]],"MMM")</f>
        <v>Mar</v>
      </c>
      <c r="K208">
        <v>8348</v>
      </c>
      <c r="L208" t="str">
        <f>VLOOKUP(sales_tab[[#This Row],[Product ID]],product_tab[],2,FALSE)</f>
        <v>Laptop</v>
      </c>
      <c r="M208" t="str">
        <f>VLOOKUP(sales_tab[[#This Row],[Product ID]],product_tab[],4,FALSE)</f>
        <v>Jackson, Stewart and Jenkins</v>
      </c>
      <c r="N208" t="s">
        <v>19</v>
      </c>
      <c r="O208">
        <v>127.24809999999999</v>
      </c>
      <c r="P208">
        <v>193.63</v>
      </c>
      <c r="Q208">
        <v>1</v>
      </c>
      <c r="R208">
        <v>0.13</v>
      </c>
      <c r="S208">
        <f>sales_tab[[#This Row],[Unit Price]]*sales_tab[[#This Row],[Quantity]]</f>
        <v>193.63</v>
      </c>
      <c r="T208">
        <f>sales_tab[[#This Row],[Sales Amount]]-sales_tab[[#This Row],[Cost Price]]</f>
        <v>66.381900000000002</v>
      </c>
    </row>
    <row r="209" spans="1:20" x14ac:dyDescent="0.45">
      <c r="A209">
        <v>871283</v>
      </c>
      <c r="B209">
        <v>117674</v>
      </c>
      <c r="C209" t="str">
        <f>VLOOKUP(sales_tab[[#This Row],[Customer ID]],customer_tab[],2,FALSE)</f>
        <v>Angela Brown</v>
      </c>
      <c r="D209" t="str">
        <f>VLOOKUP(sales_tab[[#This Row],[Customer ID]],customer_tab[],9,FALSE)</f>
        <v>Female</v>
      </c>
      <c r="E209" t="str">
        <f>VLOOKUP(sales_tab[[#This Row],[Customer ID]],customer_tab[],5,FALSE)</f>
        <v>Michigan</v>
      </c>
      <c r="F209" t="str">
        <f>VLOOKUP(sales_tab[[#This Row],[Customer ID]],customer_tab[],6,FALSE)</f>
        <v>Central</v>
      </c>
      <c r="G209" t="str">
        <f>VLOOKUP(sales_tab[[#This Row],[Customer ID]],customer_tab[],7,FALSE)</f>
        <v>Divorced</v>
      </c>
      <c r="H209" s="1">
        <v>45215</v>
      </c>
      <c r="I209" s="1" t="str">
        <f>TEXT(sales_tab[[#This Row],[Order Date]],"YYYY")</f>
        <v>2023</v>
      </c>
      <c r="J209" s="1" t="str">
        <f>TEXT(sales_tab[[#This Row],[Order Date]],"MMM")</f>
        <v>Oct</v>
      </c>
      <c r="K209">
        <v>3592</v>
      </c>
      <c r="L209" t="str">
        <f>VLOOKUP(sales_tab[[#This Row],[Product ID]],product_tab[],2,FALSE)</f>
        <v>Shoes</v>
      </c>
      <c r="M209" t="str">
        <f>VLOOKUP(sales_tab[[#This Row],[Product ID]],product_tab[],4,FALSE)</f>
        <v>Hamilton, Kirby and Taylor</v>
      </c>
      <c r="N209" t="s">
        <v>15</v>
      </c>
      <c r="O209">
        <v>537.01100000000019</v>
      </c>
      <c r="P209">
        <v>243.78</v>
      </c>
      <c r="Q209">
        <v>5</v>
      </c>
      <c r="R209">
        <v>0.21</v>
      </c>
      <c r="S209">
        <f>sales_tab[[#This Row],[Unit Price]]*sales_tab[[#This Row],[Quantity]]</f>
        <v>1218.9000000000001</v>
      </c>
      <c r="T209">
        <f>sales_tab[[#This Row],[Sales Amount]]-sales_tab[[#This Row],[Cost Price]]</f>
        <v>681.8889999999999</v>
      </c>
    </row>
    <row r="210" spans="1:20" x14ac:dyDescent="0.45">
      <c r="A210">
        <v>954336</v>
      </c>
      <c r="B210">
        <v>669966</v>
      </c>
      <c r="C210" t="str">
        <f>VLOOKUP(sales_tab[[#This Row],[Customer ID]],customer_tab[],2,FALSE)</f>
        <v>Michele Torres</v>
      </c>
      <c r="D210" t="str">
        <f>VLOOKUP(sales_tab[[#This Row],[Customer ID]],customer_tab[],9,FALSE)</f>
        <v>Non-Binary</v>
      </c>
      <c r="E210" t="str">
        <f>VLOOKUP(sales_tab[[#This Row],[Customer ID]],customer_tab[],5,FALSE)</f>
        <v>Texas</v>
      </c>
      <c r="F210" t="str">
        <f>VLOOKUP(sales_tab[[#This Row],[Customer ID]],customer_tab[],6,FALSE)</f>
        <v>Central</v>
      </c>
      <c r="G210" t="str">
        <f>VLOOKUP(sales_tab[[#This Row],[Customer ID]],customer_tab[],7,FALSE)</f>
        <v>Widowed</v>
      </c>
      <c r="H210" s="1">
        <v>45227</v>
      </c>
      <c r="I210" s="1" t="str">
        <f>TEXT(sales_tab[[#This Row],[Order Date]],"YYYY")</f>
        <v>2023</v>
      </c>
      <c r="J210" s="1" t="str">
        <f>TEXT(sales_tab[[#This Row],[Order Date]],"MMM")</f>
        <v>Oct</v>
      </c>
      <c r="K210">
        <v>9251</v>
      </c>
      <c r="L210" t="str">
        <f>VLOOKUP(sales_tab[[#This Row],[Product ID]],product_tab[],2,FALSE)</f>
        <v>Headphones</v>
      </c>
      <c r="M210" t="str">
        <f>VLOOKUP(sales_tab[[#This Row],[Product ID]],product_tab[],4,FALSE)</f>
        <v>Yates Group</v>
      </c>
      <c r="N210" t="s">
        <v>19</v>
      </c>
      <c r="O210">
        <v>130.25959999999998</v>
      </c>
      <c r="P210">
        <v>86.13</v>
      </c>
      <c r="Q210">
        <v>2</v>
      </c>
      <c r="R210">
        <v>0.04</v>
      </c>
      <c r="S210">
        <f>sales_tab[[#This Row],[Unit Price]]*sales_tab[[#This Row],[Quantity]]</f>
        <v>172.26</v>
      </c>
      <c r="T210">
        <f>sales_tab[[#This Row],[Sales Amount]]-sales_tab[[#This Row],[Cost Price]]</f>
        <v>42.000400000000013</v>
      </c>
    </row>
    <row r="211" spans="1:20" x14ac:dyDescent="0.45">
      <c r="A211">
        <v>791613</v>
      </c>
      <c r="B211">
        <v>489571</v>
      </c>
      <c r="C211" t="str">
        <f>VLOOKUP(sales_tab[[#This Row],[Customer ID]],customer_tab[],2,FALSE)</f>
        <v>Caroline Black</v>
      </c>
      <c r="D211" t="str">
        <f>VLOOKUP(sales_tab[[#This Row],[Customer ID]],customer_tab[],9,FALSE)</f>
        <v>Male</v>
      </c>
      <c r="E211" t="str">
        <f>VLOOKUP(sales_tab[[#This Row],[Customer ID]],customer_tab[],5,FALSE)</f>
        <v>Michigan</v>
      </c>
      <c r="F211" t="str">
        <f>VLOOKUP(sales_tab[[#This Row],[Customer ID]],customer_tab[],6,FALSE)</f>
        <v>Central</v>
      </c>
      <c r="G211" t="str">
        <f>VLOOKUP(sales_tab[[#This Row],[Customer ID]],customer_tab[],7,FALSE)</f>
        <v>Widowed</v>
      </c>
      <c r="H211" s="1">
        <v>45301</v>
      </c>
      <c r="I211" s="1" t="str">
        <f>TEXT(sales_tab[[#This Row],[Order Date]],"YYYY")</f>
        <v>2024</v>
      </c>
      <c r="J211" s="1" t="str">
        <f>TEXT(sales_tab[[#This Row],[Order Date]],"MMM")</f>
        <v>Jan</v>
      </c>
      <c r="K211">
        <v>4541</v>
      </c>
      <c r="L211" t="str">
        <f>VLOOKUP(sales_tab[[#This Row],[Product ID]],product_tab[],2,FALSE)</f>
        <v>Pen</v>
      </c>
      <c r="M211" t="str">
        <f>VLOOKUP(sales_tab[[#This Row],[Product ID]],product_tab[],4,FALSE)</f>
        <v>Mccall Inc</v>
      </c>
      <c r="N211" t="s">
        <v>17</v>
      </c>
      <c r="O211">
        <v>171.71500000000003</v>
      </c>
      <c r="P211">
        <v>69.5</v>
      </c>
      <c r="Q211">
        <v>5</v>
      </c>
      <c r="R211">
        <v>0.17</v>
      </c>
      <c r="S211">
        <f>sales_tab[[#This Row],[Unit Price]]*sales_tab[[#This Row],[Quantity]]</f>
        <v>347.5</v>
      </c>
      <c r="T211">
        <f>sales_tab[[#This Row],[Sales Amount]]-sales_tab[[#This Row],[Cost Price]]</f>
        <v>175.78499999999997</v>
      </c>
    </row>
    <row r="212" spans="1:20" x14ac:dyDescent="0.45">
      <c r="A212">
        <v>738474</v>
      </c>
      <c r="B212">
        <v>135850</v>
      </c>
      <c r="C212" t="str">
        <f>VLOOKUP(sales_tab[[#This Row],[Customer ID]],customer_tab[],2,FALSE)</f>
        <v>Elizabeth Brown</v>
      </c>
      <c r="D212" t="str">
        <f>VLOOKUP(sales_tab[[#This Row],[Customer ID]],customer_tab[],9,FALSE)</f>
        <v>Non-Binary</v>
      </c>
      <c r="E212" t="str">
        <f>VLOOKUP(sales_tab[[#This Row],[Customer ID]],customer_tab[],5,FALSE)</f>
        <v>New York</v>
      </c>
      <c r="F212" t="str">
        <f>VLOOKUP(sales_tab[[#This Row],[Customer ID]],customer_tab[],6,FALSE)</f>
        <v>East</v>
      </c>
      <c r="G212" t="str">
        <f>VLOOKUP(sales_tab[[#This Row],[Customer ID]],customer_tab[],7,FALSE)</f>
        <v>Widowed</v>
      </c>
      <c r="H212" s="1">
        <v>45281</v>
      </c>
      <c r="I212" s="1" t="str">
        <f>TEXT(sales_tab[[#This Row],[Order Date]],"YYYY")</f>
        <v>2023</v>
      </c>
      <c r="J212" s="1" t="str">
        <f>TEXT(sales_tab[[#This Row],[Order Date]],"MMM")</f>
        <v>Dec</v>
      </c>
      <c r="K212">
        <v>1794</v>
      </c>
      <c r="L212" t="str">
        <f>VLOOKUP(sales_tab[[#This Row],[Product ID]],product_tab[],2,FALSE)</f>
        <v>Board Game</v>
      </c>
      <c r="M212" t="str">
        <f>VLOOKUP(sales_tab[[#This Row],[Product ID]],product_tab[],4,FALSE)</f>
        <v>Reese LLC</v>
      </c>
      <c r="N212" t="s">
        <v>13</v>
      </c>
      <c r="O212">
        <v>467.15600000000001</v>
      </c>
      <c r="P212">
        <v>210.95</v>
      </c>
      <c r="Q212">
        <v>4</v>
      </c>
      <c r="R212">
        <v>0.13</v>
      </c>
      <c r="S212">
        <f>sales_tab[[#This Row],[Unit Price]]*sales_tab[[#This Row],[Quantity]]</f>
        <v>843.8</v>
      </c>
      <c r="T212">
        <f>sales_tab[[#This Row],[Sales Amount]]-sales_tab[[#This Row],[Cost Price]]</f>
        <v>376.64399999999995</v>
      </c>
    </row>
    <row r="213" spans="1:20" x14ac:dyDescent="0.45">
      <c r="A213">
        <v>654806</v>
      </c>
      <c r="B213">
        <v>675218</v>
      </c>
      <c r="C213" t="str">
        <f>VLOOKUP(sales_tab[[#This Row],[Customer ID]],customer_tab[],2,FALSE)</f>
        <v>William Rogers</v>
      </c>
      <c r="D213" t="str">
        <f>VLOOKUP(sales_tab[[#This Row],[Customer ID]],customer_tab[],9,FALSE)</f>
        <v>Non-Binary</v>
      </c>
      <c r="E213" t="str">
        <f>VLOOKUP(sales_tab[[#This Row],[Customer ID]],customer_tab[],5,FALSE)</f>
        <v>Texas</v>
      </c>
      <c r="F213" t="str">
        <f>VLOOKUP(sales_tab[[#This Row],[Customer ID]],customer_tab[],6,FALSE)</f>
        <v>Central</v>
      </c>
      <c r="G213" t="str">
        <f>VLOOKUP(sales_tab[[#This Row],[Customer ID]],customer_tab[],7,FALSE)</f>
        <v>Widowed</v>
      </c>
      <c r="H213" s="1">
        <v>45334</v>
      </c>
      <c r="I213" s="1" t="str">
        <f>TEXT(sales_tab[[#This Row],[Order Date]],"YYYY")</f>
        <v>2024</v>
      </c>
      <c r="J213" s="1" t="str">
        <f>TEXT(sales_tab[[#This Row],[Order Date]],"MMM")</f>
        <v>Feb</v>
      </c>
      <c r="K213">
        <v>9504</v>
      </c>
      <c r="L213" t="str">
        <f>VLOOKUP(sales_tab[[#This Row],[Product ID]],product_tab[],2,FALSE)</f>
        <v>Puzzle</v>
      </c>
      <c r="M213" t="str">
        <f>VLOOKUP(sales_tab[[#This Row],[Product ID]],product_tab[],4,FALSE)</f>
        <v>Bailey, Fowler and Butler</v>
      </c>
      <c r="N213" t="s">
        <v>13</v>
      </c>
      <c r="O213">
        <v>133.422</v>
      </c>
      <c r="P213">
        <v>50.87</v>
      </c>
      <c r="Q213">
        <v>4</v>
      </c>
      <c r="R213">
        <v>0.1</v>
      </c>
      <c r="S213">
        <f>sales_tab[[#This Row],[Unit Price]]*sales_tab[[#This Row],[Quantity]]</f>
        <v>203.48</v>
      </c>
      <c r="T213">
        <f>sales_tab[[#This Row],[Sales Amount]]-sales_tab[[#This Row],[Cost Price]]</f>
        <v>70.057999999999993</v>
      </c>
    </row>
    <row r="214" spans="1:20" x14ac:dyDescent="0.45">
      <c r="A214">
        <v>847343</v>
      </c>
      <c r="B214">
        <v>624757</v>
      </c>
      <c r="C214" t="str">
        <f>VLOOKUP(sales_tab[[#This Row],[Customer ID]],customer_tab[],2,FALSE)</f>
        <v>Dawn Blanchard</v>
      </c>
      <c r="D214" t="str">
        <f>VLOOKUP(sales_tab[[#This Row],[Customer ID]],customer_tab[],9,FALSE)</f>
        <v>Non-Binary</v>
      </c>
      <c r="E214" t="str">
        <f>VLOOKUP(sales_tab[[#This Row],[Customer ID]],customer_tab[],5,FALSE)</f>
        <v>Minnesota</v>
      </c>
      <c r="F214" t="str">
        <f>VLOOKUP(sales_tab[[#This Row],[Customer ID]],customer_tab[],6,FALSE)</f>
        <v>Central</v>
      </c>
      <c r="G214" t="str">
        <f>VLOOKUP(sales_tab[[#This Row],[Customer ID]],customer_tab[],7,FALSE)</f>
        <v>Widowed</v>
      </c>
      <c r="H214" s="1">
        <v>45314</v>
      </c>
      <c r="I214" s="1" t="str">
        <f>TEXT(sales_tab[[#This Row],[Order Date]],"YYYY")</f>
        <v>2024</v>
      </c>
      <c r="J214" s="1" t="str">
        <f>TEXT(sales_tab[[#This Row],[Order Date]],"MMM")</f>
        <v>Jan</v>
      </c>
      <c r="K214">
        <v>1794</v>
      </c>
      <c r="L214" t="str">
        <f>VLOOKUP(sales_tab[[#This Row],[Product ID]],product_tab[],2,FALSE)</f>
        <v>Board Game</v>
      </c>
      <c r="M214" t="str">
        <f>VLOOKUP(sales_tab[[#This Row],[Product ID]],product_tab[],4,FALSE)</f>
        <v>Reese LLC</v>
      </c>
      <c r="N214" t="s">
        <v>13</v>
      </c>
      <c r="O214">
        <v>484.11000000000007</v>
      </c>
      <c r="P214">
        <v>210.95</v>
      </c>
      <c r="Q214">
        <v>5</v>
      </c>
      <c r="R214">
        <v>0.2</v>
      </c>
      <c r="S214">
        <f>sales_tab[[#This Row],[Unit Price]]*sales_tab[[#This Row],[Quantity]]</f>
        <v>1054.75</v>
      </c>
      <c r="T214">
        <f>sales_tab[[#This Row],[Sales Amount]]-sales_tab[[#This Row],[Cost Price]]</f>
        <v>570.63999999999987</v>
      </c>
    </row>
    <row r="215" spans="1:20" x14ac:dyDescent="0.45">
      <c r="A215">
        <v>465680</v>
      </c>
      <c r="B215">
        <v>467035</v>
      </c>
      <c r="C215" t="str">
        <f>VLOOKUP(sales_tab[[#This Row],[Customer ID]],customer_tab[],2,FALSE)</f>
        <v>David Fowler</v>
      </c>
      <c r="D215" t="str">
        <f>VLOOKUP(sales_tab[[#This Row],[Customer ID]],customer_tab[],9,FALSE)</f>
        <v>Male</v>
      </c>
      <c r="E215" t="str">
        <f>VLOOKUP(sales_tab[[#This Row],[Customer ID]],customer_tab[],5,FALSE)</f>
        <v>Ohio</v>
      </c>
      <c r="F215" t="str">
        <f>VLOOKUP(sales_tab[[#This Row],[Customer ID]],customer_tab[],6,FALSE)</f>
        <v>East</v>
      </c>
      <c r="G215" t="str">
        <f>VLOOKUP(sales_tab[[#This Row],[Customer ID]],customer_tab[],7,FALSE)</f>
        <v>Married</v>
      </c>
      <c r="H215" s="1">
        <v>45283</v>
      </c>
      <c r="I215" s="1" t="str">
        <f>TEXT(sales_tab[[#This Row],[Order Date]],"YYYY")</f>
        <v>2023</v>
      </c>
      <c r="J215" s="1" t="str">
        <f>TEXT(sales_tab[[#This Row],[Order Date]],"MMM")</f>
        <v>Dec</v>
      </c>
      <c r="K215">
        <v>9251</v>
      </c>
      <c r="L215" t="str">
        <f>VLOOKUP(sales_tab[[#This Row],[Product ID]],product_tab[],2,FALSE)</f>
        <v>Headphones</v>
      </c>
      <c r="M215" t="str">
        <f>VLOOKUP(sales_tab[[#This Row],[Product ID]],product_tab[],4,FALSE)</f>
        <v>Yates Group</v>
      </c>
      <c r="N215" t="s">
        <v>19</v>
      </c>
      <c r="O215">
        <v>295.83</v>
      </c>
      <c r="P215">
        <v>86.13</v>
      </c>
      <c r="Q215">
        <v>4</v>
      </c>
      <c r="R215">
        <v>0</v>
      </c>
      <c r="S215">
        <f>sales_tab[[#This Row],[Unit Price]]*sales_tab[[#This Row],[Quantity]]</f>
        <v>344.52</v>
      </c>
      <c r="T215">
        <f>sales_tab[[#This Row],[Sales Amount]]-sales_tab[[#This Row],[Cost Price]]</f>
        <v>48.69</v>
      </c>
    </row>
    <row r="216" spans="1:20" x14ac:dyDescent="0.45">
      <c r="A216">
        <v>808029</v>
      </c>
      <c r="B216">
        <v>649727</v>
      </c>
      <c r="C216" t="str">
        <f>VLOOKUP(sales_tab[[#This Row],[Customer ID]],customer_tab[],2,FALSE)</f>
        <v>Jeff Kennedy</v>
      </c>
      <c r="D216" t="str">
        <f>VLOOKUP(sales_tab[[#This Row],[Customer ID]],customer_tab[],9,FALSE)</f>
        <v>Non-Binary</v>
      </c>
      <c r="E216" t="str">
        <f>VLOOKUP(sales_tab[[#This Row],[Customer ID]],customer_tab[],5,FALSE)</f>
        <v>Pennsylvania</v>
      </c>
      <c r="F216" t="str">
        <f>VLOOKUP(sales_tab[[#This Row],[Customer ID]],customer_tab[],6,FALSE)</f>
        <v>East</v>
      </c>
      <c r="G216" t="str">
        <f>VLOOKUP(sales_tab[[#This Row],[Customer ID]],customer_tab[],7,FALSE)</f>
        <v>Married</v>
      </c>
      <c r="H216" s="1">
        <v>45190</v>
      </c>
      <c r="I216" s="1" t="str">
        <f>TEXT(sales_tab[[#This Row],[Order Date]],"YYYY")</f>
        <v>2023</v>
      </c>
      <c r="J216" s="1" t="str">
        <f>TEXT(sales_tab[[#This Row],[Order Date]],"MMM")</f>
        <v>Sep</v>
      </c>
      <c r="K216">
        <v>6233</v>
      </c>
      <c r="L216" t="str">
        <f>VLOOKUP(sales_tab[[#This Row],[Product ID]],product_tab[],2,FALSE)</f>
        <v>Smartphone</v>
      </c>
      <c r="M216" t="str">
        <f>VLOOKUP(sales_tab[[#This Row],[Product ID]],product_tab[],4,FALSE)</f>
        <v>Hensley-Pratt</v>
      </c>
      <c r="N216" t="s">
        <v>19</v>
      </c>
      <c r="O216">
        <v>10.2658</v>
      </c>
      <c r="P216">
        <v>12.38</v>
      </c>
      <c r="Q216">
        <v>1</v>
      </c>
      <c r="R216">
        <v>0.09</v>
      </c>
      <c r="S216">
        <f>sales_tab[[#This Row],[Unit Price]]*sales_tab[[#This Row],[Quantity]]</f>
        <v>12.38</v>
      </c>
      <c r="T216">
        <f>sales_tab[[#This Row],[Sales Amount]]-sales_tab[[#This Row],[Cost Price]]</f>
        <v>2.1142000000000003</v>
      </c>
    </row>
    <row r="217" spans="1:20" x14ac:dyDescent="0.45">
      <c r="A217">
        <v>372863</v>
      </c>
      <c r="B217">
        <v>878182</v>
      </c>
      <c r="C217" t="str">
        <f>VLOOKUP(sales_tab[[#This Row],[Customer ID]],customer_tab[],2,FALSE)</f>
        <v>Linda Lynch</v>
      </c>
      <c r="D217" t="str">
        <f>VLOOKUP(sales_tab[[#This Row],[Customer ID]],customer_tab[],9,FALSE)</f>
        <v>Non-Binary</v>
      </c>
      <c r="E217" t="str">
        <f>VLOOKUP(sales_tab[[#This Row],[Customer ID]],customer_tab[],5,FALSE)</f>
        <v>Ohio</v>
      </c>
      <c r="F217" t="str">
        <f>VLOOKUP(sales_tab[[#This Row],[Customer ID]],customer_tab[],6,FALSE)</f>
        <v>East</v>
      </c>
      <c r="G217" t="str">
        <f>VLOOKUP(sales_tab[[#This Row],[Customer ID]],customer_tab[],7,FALSE)</f>
        <v>Divorced</v>
      </c>
      <c r="H217" s="1">
        <v>45208</v>
      </c>
      <c r="I217" s="1" t="str">
        <f>TEXT(sales_tab[[#This Row],[Order Date]],"YYYY")</f>
        <v>2023</v>
      </c>
      <c r="J217" s="1" t="str">
        <f>TEXT(sales_tab[[#This Row],[Order Date]],"MMM")</f>
        <v>Oct</v>
      </c>
      <c r="K217">
        <v>3592</v>
      </c>
      <c r="L217" t="str">
        <f>VLOOKUP(sales_tab[[#This Row],[Product ID]],product_tab[],2,FALSE)</f>
        <v>Shoes</v>
      </c>
      <c r="M217" t="str">
        <f>VLOOKUP(sales_tab[[#This Row],[Product ID]],product_tab[],4,FALSE)</f>
        <v>Hamilton, Kirby and Taylor</v>
      </c>
      <c r="N217" t="s">
        <v>15</v>
      </c>
      <c r="O217">
        <v>117.23440000000001</v>
      </c>
      <c r="P217">
        <v>243.78</v>
      </c>
      <c r="Q217">
        <v>1</v>
      </c>
      <c r="R217">
        <v>0.02</v>
      </c>
      <c r="S217">
        <f>sales_tab[[#This Row],[Unit Price]]*sales_tab[[#This Row],[Quantity]]</f>
        <v>243.78</v>
      </c>
      <c r="T217">
        <f>sales_tab[[#This Row],[Sales Amount]]-sales_tab[[#This Row],[Cost Price]]</f>
        <v>126.54559999999999</v>
      </c>
    </row>
    <row r="218" spans="1:20" x14ac:dyDescent="0.45">
      <c r="A218">
        <v>627872</v>
      </c>
      <c r="B218">
        <v>605580</v>
      </c>
      <c r="C218" t="str">
        <f>VLOOKUP(sales_tab[[#This Row],[Customer ID]],customer_tab[],2,FALSE)</f>
        <v>Christian Bell</v>
      </c>
      <c r="D218" t="str">
        <f>VLOOKUP(sales_tab[[#This Row],[Customer ID]],customer_tab[],9,FALSE)</f>
        <v>Female</v>
      </c>
      <c r="E218" t="str">
        <f>VLOOKUP(sales_tab[[#This Row],[Customer ID]],customer_tab[],5,FALSE)</f>
        <v>Arizona</v>
      </c>
      <c r="F218" t="str">
        <f>VLOOKUP(sales_tab[[#This Row],[Customer ID]],customer_tab[],6,FALSE)</f>
        <v>West</v>
      </c>
      <c r="G218" t="str">
        <f>VLOOKUP(sales_tab[[#This Row],[Customer ID]],customer_tab[],7,FALSE)</f>
        <v>Divorced</v>
      </c>
      <c r="H218" s="1">
        <v>45289</v>
      </c>
      <c r="I218" s="1" t="str">
        <f>TEXT(sales_tab[[#This Row],[Order Date]],"YYYY")</f>
        <v>2023</v>
      </c>
      <c r="J218" s="1" t="str">
        <f>TEXT(sales_tab[[#This Row],[Order Date]],"MMM")</f>
        <v>Dec</v>
      </c>
      <c r="K218">
        <v>5039</v>
      </c>
      <c r="L218" t="str">
        <f>VLOOKUP(sales_tab[[#This Row],[Product ID]],product_tab[],2,FALSE)</f>
        <v>Jeans</v>
      </c>
      <c r="M218" t="str">
        <f>VLOOKUP(sales_tab[[#This Row],[Product ID]],product_tab[],4,FALSE)</f>
        <v>Sanchez, Medina and Golden</v>
      </c>
      <c r="N218" t="s">
        <v>15</v>
      </c>
      <c r="O218">
        <v>59.16879999999999</v>
      </c>
      <c r="P218">
        <v>70.03</v>
      </c>
      <c r="Q218">
        <v>1</v>
      </c>
      <c r="R218">
        <v>0.04</v>
      </c>
      <c r="S218">
        <f>sales_tab[[#This Row],[Unit Price]]*sales_tab[[#This Row],[Quantity]]</f>
        <v>70.03</v>
      </c>
      <c r="T218">
        <f>sales_tab[[#This Row],[Sales Amount]]-sales_tab[[#This Row],[Cost Price]]</f>
        <v>10.861200000000011</v>
      </c>
    </row>
    <row r="219" spans="1:20" x14ac:dyDescent="0.45">
      <c r="A219">
        <v>616730</v>
      </c>
      <c r="B219">
        <v>958839</v>
      </c>
      <c r="C219" t="str">
        <f>VLOOKUP(sales_tab[[#This Row],[Customer ID]],customer_tab[],2,FALSE)</f>
        <v>William Sims</v>
      </c>
      <c r="D219" t="str">
        <f>VLOOKUP(sales_tab[[#This Row],[Customer ID]],customer_tab[],9,FALSE)</f>
        <v>Male</v>
      </c>
      <c r="E219" t="str">
        <f>VLOOKUP(sales_tab[[#This Row],[Customer ID]],customer_tab[],5,FALSE)</f>
        <v>California</v>
      </c>
      <c r="F219" t="str">
        <f>VLOOKUP(sales_tab[[#This Row],[Customer ID]],customer_tab[],6,FALSE)</f>
        <v>West</v>
      </c>
      <c r="G219" t="str">
        <f>VLOOKUP(sales_tab[[#This Row],[Customer ID]],customer_tab[],7,FALSE)</f>
        <v>Divorced</v>
      </c>
      <c r="H219" s="1">
        <v>45292</v>
      </c>
      <c r="I219" s="1" t="str">
        <f>TEXT(sales_tab[[#This Row],[Order Date]],"YYYY")</f>
        <v>2024</v>
      </c>
      <c r="J219" s="1" t="str">
        <f>TEXT(sales_tab[[#This Row],[Order Date]],"MMM")</f>
        <v>Jan</v>
      </c>
      <c r="K219">
        <v>2834</v>
      </c>
      <c r="L219" t="str">
        <f>VLOOKUP(sales_tab[[#This Row],[Product ID]],product_tab[],2,FALSE)</f>
        <v>Tablet</v>
      </c>
      <c r="M219" t="str">
        <f>VLOOKUP(sales_tab[[#This Row],[Product ID]],product_tab[],4,FALSE)</f>
        <v>Anderson-Jackson</v>
      </c>
      <c r="N219" t="s">
        <v>19</v>
      </c>
      <c r="O219">
        <v>488.09119999999996</v>
      </c>
      <c r="P219">
        <v>222.26</v>
      </c>
      <c r="Q219">
        <v>4</v>
      </c>
      <c r="R219">
        <v>0.22</v>
      </c>
      <c r="S219">
        <f>sales_tab[[#This Row],[Unit Price]]*sales_tab[[#This Row],[Quantity]]</f>
        <v>889.04</v>
      </c>
      <c r="T219">
        <f>sales_tab[[#This Row],[Sales Amount]]-sales_tab[[#This Row],[Cost Price]]</f>
        <v>400.94880000000001</v>
      </c>
    </row>
    <row r="220" spans="1:20" x14ac:dyDescent="0.45">
      <c r="A220">
        <v>295146</v>
      </c>
      <c r="B220">
        <v>359439</v>
      </c>
      <c r="C220" t="str">
        <f>VLOOKUP(sales_tab[[#This Row],[Customer ID]],customer_tab[],2,FALSE)</f>
        <v>Michael Vance</v>
      </c>
      <c r="D220" t="str">
        <f>VLOOKUP(sales_tab[[#This Row],[Customer ID]],customer_tab[],9,FALSE)</f>
        <v>Male</v>
      </c>
      <c r="E220" t="str">
        <f>VLOOKUP(sales_tab[[#This Row],[Customer ID]],customer_tab[],5,FALSE)</f>
        <v>California</v>
      </c>
      <c r="F220" t="str">
        <f>VLOOKUP(sales_tab[[#This Row],[Customer ID]],customer_tab[],6,FALSE)</f>
        <v>West</v>
      </c>
      <c r="G220" t="str">
        <f>VLOOKUP(sales_tab[[#This Row],[Customer ID]],customer_tab[],7,FALSE)</f>
        <v>Divorced</v>
      </c>
      <c r="H220" s="1">
        <v>45480</v>
      </c>
      <c r="I220" s="1" t="str">
        <f>TEXT(sales_tab[[#This Row],[Order Date]],"YYYY")</f>
        <v>2024</v>
      </c>
      <c r="J220" s="1" t="str">
        <f>TEXT(sales_tab[[#This Row],[Order Date]],"MMM")</f>
        <v>Jul</v>
      </c>
      <c r="K220">
        <v>6681</v>
      </c>
      <c r="L220" t="str">
        <f>VLOOKUP(sales_tab[[#This Row],[Product ID]],product_tab[],2,FALSE)</f>
        <v>Desk</v>
      </c>
      <c r="M220" t="str">
        <f>VLOOKUP(sales_tab[[#This Row],[Product ID]],product_tab[],4,FALSE)</f>
        <v>Fernandez, Willis and Potter</v>
      </c>
      <c r="N220" t="s">
        <v>11</v>
      </c>
      <c r="O220">
        <v>428.00159999999994</v>
      </c>
      <c r="P220">
        <v>204.63</v>
      </c>
      <c r="Q220">
        <v>4</v>
      </c>
      <c r="R220">
        <v>0.17</v>
      </c>
      <c r="S220">
        <f>sales_tab[[#This Row],[Unit Price]]*sales_tab[[#This Row],[Quantity]]</f>
        <v>818.52</v>
      </c>
      <c r="T220">
        <f>sales_tab[[#This Row],[Sales Amount]]-sales_tab[[#This Row],[Cost Price]]</f>
        <v>390.51840000000004</v>
      </c>
    </row>
    <row r="221" spans="1:20" x14ac:dyDescent="0.45">
      <c r="A221">
        <v>718797</v>
      </c>
      <c r="B221">
        <v>665602</v>
      </c>
      <c r="C221" t="str">
        <f>VLOOKUP(sales_tab[[#This Row],[Customer ID]],customer_tab[],2,FALSE)</f>
        <v>Natasha Kent</v>
      </c>
      <c r="D221" t="str">
        <f>VLOOKUP(sales_tab[[#This Row],[Customer ID]],customer_tab[],9,FALSE)</f>
        <v>Male</v>
      </c>
      <c r="E221" t="str">
        <f>VLOOKUP(sales_tab[[#This Row],[Customer ID]],customer_tab[],5,FALSE)</f>
        <v>Ohio</v>
      </c>
      <c r="F221" t="str">
        <f>VLOOKUP(sales_tab[[#This Row],[Customer ID]],customer_tab[],6,FALSE)</f>
        <v>East</v>
      </c>
      <c r="G221" t="str">
        <f>VLOOKUP(sales_tab[[#This Row],[Customer ID]],customer_tab[],7,FALSE)</f>
        <v>Married</v>
      </c>
      <c r="H221" s="1">
        <v>45459</v>
      </c>
      <c r="I221" s="1" t="str">
        <f>TEXT(sales_tab[[#This Row],[Order Date]],"YYYY")</f>
        <v>2024</v>
      </c>
      <c r="J221" s="1" t="str">
        <f>TEXT(sales_tab[[#This Row],[Order Date]],"MMM")</f>
        <v>Jun</v>
      </c>
      <c r="K221">
        <v>1440</v>
      </c>
      <c r="L221" t="str">
        <f>VLOOKUP(sales_tab[[#This Row],[Product ID]],product_tab[],2,FALSE)</f>
        <v>Action Figure</v>
      </c>
      <c r="M221" t="str">
        <f>VLOOKUP(sales_tab[[#This Row],[Product ID]],product_tab[],4,FALSE)</f>
        <v>Barker-Baker</v>
      </c>
      <c r="N221" t="s">
        <v>13</v>
      </c>
      <c r="O221">
        <v>822.88799999999992</v>
      </c>
      <c r="P221">
        <v>242.72</v>
      </c>
      <c r="Q221">
        <v>5</v>
      </c>
      <c r="R221">
        <v>0.22</v>
      </c>
      <c r="S221">
        <f>sales_tab[[#This Row],[Unit Price]]*sales_tab[[#This Row],[Quantity]]</f>
        <v>1213.5999999999999</v>
      </c>
      <c r="T221">
        <f>sales_tab[[#This Row],[Sales Amount]]-sales_tab[[#This Row],[Cost Price]]</f>
        <v>390.71199999999999</v>
      </c>
    </row>
    <row r="222" spans="1:20" x14ac:dyDescent="0.45">
      <c r="A222">
        <v>425720</v>
      </c>
      <c r="B222">
        <v>783865</v>
      </c>
      <c r="C222" t="str">
        <f>VLOOKUP(sales_tab[[#This Row],[Customer ID]],customer_tab[],2,FALSE)</f>
        <v>Christopher Wyatt</v>
      </c>
      <c r="D222" t="str">
        <f>VLOOKUP(sales_tab[[#This Row],[Customer ID]],customer_tab[],9,FALSE)</f>
        <v>Female</v>
      </c>
      <c r="E222" t="str">
        <f>VLOOKUP(sales_tab[[#This Row],[Customer ID]],customer_tab[],5,FALSE)</f>
        <v>Ohio</v>
      </c>
      <c r="F222" t="str">
        <f>VLOOKUP(sales_tab[[#This Row],[Customer ID]],customer_tab[],6,FALSE)</f>
        <v>East</v>
      </c>
      <c r="G222" t="str">
        <f>VLOOKUP(sales_tab[[#This Row],[Customer ID]],customer_tab[],7,FALSE)</f>
        <v>Married</v>
      </c>
      <c r="H222" s="1">
        <v>45231</v>
      </c>
      <c r="I222" s="1" t="str">
        <f>TEXT(sales_tab[[#This Row],[Order Date]],"YYYY")</f>
        <v>2023</v>
      </c>
      <c r="J222" s="1" t="str">
        <f>TEXT(sales_tab[[#This Row],[Order Date]],"MMM")</f>
        <v>Nov</v>
      </c>
      <c r="K222">
        <v>1440</v>
      </c>
      <c r="L222" t="str">
        <f>VLOOKUP(sales_tab[[#This Row],[Product ID]],product_tab[],2,FALSE)</f>
        <v>Action Figure</v>
      </c>
      <c r="M222" t="str">
        <f>VLOOKUP(sales_tab[[#This Row],[Product ID]],product_tab[],4,FALSE)</f>
        <v>Barker-Baker</v>
      </c>
      <c r="N222" t="s">
        <v>13</v>
      </c>
      <c r="O222">
        <v>663.70199999999977</v>
      </c>
      <c r="P222">
        <v>242.72</v>
      </c>
      <c r="Q222">
        <v>5</v>
      </c>
      <c r="R222">
        <v>0.03</v>
      </c>
      <c r="S222">
        <f>sales_tab[[#This Row],[Unit Price]]*sales_tab[[#This Row],[Quantity]]</f>
        <v>1213.5999999999999</v>
      </c>
      <c r="T222">
        <f>sales_tab[[#This Row],[Sales Amount]]-sales_tab[[#This Row],[Cost Price]]</f>
        <v>549.89800000000014</v>
      </c>
    </row>
    <row r="223" spans="1:20" x14ac:dyDescent="0.45">
      <c r="A223">
        <v>463473</v>
      </c>
      <c r="B223">
        <v>215837</v>
      </c>
      <c r="C223" t="str">
        <f>VLOOKUP(sales_tab[[#This Row],[Customer ID]],customer_tab[],2,FALSE)</f>
        <v>Nicholas Carter</v>
      </c>
      <c r="D223" t="str">
        <f>VLOOKUP(sales_tab[[#This Row],[Customer ID]],customer_tab[],9,FALSE)</f>
        <v>Male</v>
      </c>
      <c r="E223" t="str">
        <f>VLOOKUP(sales_tab[[#This Row],[Customer ID]],customer_tab[],5,FALSE)</f>
        <v>New York</v>
      </c>
      <c r="F223" t="str">
        <f>VLOOKUP(sales_tab[[#This Row],[Customer ID]],customer_tab[],6,FALSE)</f>
        <v>East</v>
      </c>
      <c r="G223" t="str">
        <f>VLOOKUP(sales_tab[[#This Row],[Customer ID]],customer_tab[],7,FALSE)</f>
        <v>Married</v>
      </c>
      <c r="H223" s="1">
        <v>45459</v>
      </c>
      <c r="I223" s="1" t="str">
        <f>TEXT(sales_tab[[#This Row],[Order Date]],"YYYY")</f>
        <v>2024</v>
      </c>
      <c r="J223" s="1" t="str">
        <f>TEXT(sales_tab[[#This Row],[Order Date]],"MMM")</f>
        <v>Jun</v>
      </c>
      <c r="K223">
        <v>1440</v>
      </c>
      <c r="L223" t="str">
        <f>VLOOKUP(sales_tab[[#This Row],[Product ID]],product_tab[],2,FALSE)</f>
        <v>Action Figure</v>
      </c>
      <c r="M223" t="str">
        <f>VLOOKUP(sales_tab[[#This Row],[Product ID]],product_tab[],4,FALSE)</f>
        <v>Barker-Baker</v>
      </c>
      <c r="N223" t="s">
        <v>13</v>
      </c>
      <c r="O223">
        <v>117.93719999999999</v>
      </c>
      <c r="P223">
        <v>242.72</v>
      </c>
      <c r="Q223">
        <v>1</v>
      </c>
      <c r="R223">
        <v>0.24</v>
      </c>
      <c r="S223">
        <f>sales_tab[[#This Row],[Unit Price]]*sales_tab[[#This Row],[Quantity]]</f>
        <v>242.72</v>
      </c>
      <c r="T223">
        <f>sales_tab[[#This Row],[Sales Amount]]-sales_tab[[#This Row],[Cost Price]]</f>
        <v>124.78280000000001</v>
      </c>
    </row>
    <row r="224" spans="1:20" x14ac:dyDescent="0.45">
      <c r="A224">
        <v>155449</v>
      </c>
      <c r="B224">
        <v>923922</v>
      </c>
      <c r="C224" t="str">
        <f>VLOOKUP(sales_tab[[#This Row],[Customer ID]],customer_tab[],2,FALSE)</f>
        <v>Caleb Robbins</v>
      </c>
      <c r="D224" t="str">
        <f>VLOOKUP(sales_tab[[#This Row],[Customer ID]],customer_tab[],9,FALSE)</f>
        <v>Female</v>
      </c>
      <c r="E224" t="str">
        <f>VLOOKUP(sales_tab[[#This Row],[Customer ID]],customer_tab[],5,FALSE)</f>
        <v>Ohio</v>
      </c>
      <c r="F224" t="str">
        <f>VLOOKUP(sales_tab[[#This Row],[Customer ID]],customer_tab[],6,FALSE)</f>
        <v>East</v>
      </c>
      <c r="G224" t="str">
        <f>VLOOKUP(sales_tab[[#This Row],[Customer ID]],customer_tab[],7,FALSE)</f>
        <v>Single</v>
      </c>
      <c r="H224" s="1">
        <v>45340</v>
      </c>
      <c r="I224" s="1" t="str">
        <f>TEXT(sales_tab[[#This Row],[Order Date]],"YYYY")</f>
        <v>2024</v>
      </c>
      <c r="J224" s="1" t="str">
        <f>TEXT(sales_tab[[#This Row],[Order Date]],"MMM")</f>
        <v>Feb</v>
      </c>
      <c r="K224">
        <v>1440</v>
      </c>
      <c r="L224" t="str">
        <f>VLOOKUP(sales_tab[[#This Row],[Product ID]],product_tab[],2,FALSE)</f>
        <v>Action Figure</v>
      </c>
      <c r="M224" t="str">
        <f>VLOOKUP(sales_tab[[#This Row],[Product ID]],product_tab[],4,FALSE)</f>
        <v>Barker-Baker</v>
      </c>
      <c r="N224" t="s">
        <v>13</v>
      </c>
      <c r="O224">
        <v>914.76599999999996</v>
      </c>
      <c r="P224">
        <v>242.72</v>
      </c>
      <c r="Q224">
        <v>5</v>
      </c>
      <c r="R224">
        <v>0.09</v>
      </c>
      <c r="S224">
        <f>sales_tab[[#This Row],[Unit Price]]*sales_tab[[#This Row],[Quantity]]</f>
        <v>1213.5999999999999</v>
      </c>
      <c r="T224">
        <f>sales_tab[[#This Row],[Sales Amount]]-sales_tab[[#This Row],[Cost Price]]</f>
        <v>298.83399999999995</v>
      </c>
    </row>
    <row r="225" spans="1:20" x14ac:dyDescent="0.45">
      <c r="A225">
        <v>461002</v>
      </c>
      <c r="B225">
        <v>298351</v>
      </c>
      <c r="C225" t="str">
        <f>VLOOKUP(sales_tab[[#This Row],[Customer ID]],customer_tab[],2,FALSE)</f>
        <v>Rebecca Hall</v>
      </c>
      <c r="D225" t="str">
        <f>VLOOKUP(sales_tab[[#This Row],[Customer ID]],customer_tab[],9,FALSE)</f>
        <v>Non-Binary</v>
      </c>
      <c r="E225" t="str">
        <f>VLOOKUP(sales_tab[[#This Row],[Customer ID]],customer_tab[],5,FALSE)</f>
        <v>Ohio</v>
      </c>
      <c r="F225" t="str">
        <f>VLOOKUP(sales_tab[[#This Row],[Customer ID]],customer_tab[],6,FALSE)</f>
        <v>East</v>
      </c>
      <c r="G225" t="str">
        <f>VLOOKUP(sales_tab[[#This Row],[Customer ID]],customer_tab[],7,FALSE)</f>
        <v>Married</v>
      </c>
      <c r="H225" s="1">
        <v>45414</v>
      </c>
      <c r="I225" s="1" t="str">
        <f>TEXT(sales_tab[[#This Row],[Order Date]],"YYYY")</f>
        <v>2024</v>
      </c>
      <c r="J225" s="1" t="str">
        <f>TEXT(sales_tab[[#This Row],[Order Date]],"MMM")</f>
        <v>May</v>
      </c>
      <c r="K225">
        <v>8522</v>
      </c>
      <c r="L225" t="str">
        <f>VLOOKUP(sales_tab[[#This Row],[Product ID]],product_tab[],2,FALSE)</f>
        <v>Notebook</v>
      </c>
      <c r="M225" t="str">
        <f>VLOOKUP(sales_tab[[#This Row],[Product ID]],product_tab[],4,FALSE)</f>
        <v>Estrada LLC</v>
      </c>
      <c r="N225" t="s">
        <v>17</v>
      </c>
      <c r="O225">
        <v>326.4776</v>
      </c>
      <c r="P225">
        <v>154.08000000000001</v>
      </c>
      <c r="Q225">
        <v>4</v>
      </c>
      <c r="R225">
        <v>7.0000000000000007E-2</v>
      </c>
      <c r="S225">
        <f>sales_tab[[#This Row],[Unit Price]]*sales_tab[[#This Row],[Quantity]]</f>
        <v>616.32000000000005</v>
      </c>
      <c r="T225">
        <f>sales_tab[[#This Row],[Sales Amount]]-sales_tab[[#This Row],[Cost Price]]</f>
        <v>289.84240000000005</v>
      </c>
    </row>
    <row r="226" spans="1:20" x14ac:dyDescent="0.45">
      <c r="A226">
        <v>461763</v>
      </c>
      <c r="B226">
        <v>431639</v>
      </c>
      <c r="C226" t="str">
        <f>VLOOKUP(sales_tab[[#This Row],[Customer ID]],customer_tab[],2,FALSE)</f>
        <v>Jeffrey Nixon</v>
      </c>
      <c r="D226" t="str">
        <f>VLOOKUP(sales_tab[[#This Row],[Customer ID]],customer_tab[],9,FALSE)</f>
        <v>Female</v>
      </c>
      <c r="E226" t="str">
        <f>VLOOKUP(sales_tab[[#This Row],[Customer ID]],customer_tab[],5,FALSE)</f>
        <v>Ohio</v>
      </c>
      <c r="F226" t="str">
        <f>VLOOKUP(sales_tab[[#This Row],[Customer ID]],customer_tab[],6,FALSE)</f>
        <v>East</v>
      </c>
      <c r="G226" t="str">
        <f>VLOOKUP(sales_tab[[#This Row],[Customer ID]],customer_tab[],7,FALSE)</f>
        <v>Widowed</v>
      </c>
      <c r="H226" s="1">
        <v>45423</v>
      </c>
      <c r="I226" s="1" t="str">
        <f>TEXT(sales_tab[[#This Row],[Order Date]],"YYYY")</f>
        <v>2024</v>
      </c>
      <c r="J226" s="1" t="str">
        <f>TEXT(sales_tab[[#This Row],[Order Date]],"MMM")</f>
        <v>May</v>
      </c>
      <c r="K226">
        <v>8348</v>
      </c>
      <c r="L226" t="str">
        <f>VLOOKUP(sales_tab[[#This Row],[Product ID]],product_tab[],2,FALSE)</f>
        <v>Laptop</v>
      </c>
      <c r="M226" t="str">
        <f>VLOOKUP(sales_tab[[#This Row],[Product ID]],product_tab[],4,FALSE)</f>
        <v>Jackson, Stewart and Jenkins</v>
      </c>
      <c r="N226" t="s">
        <v>19</v>
      </c>
      <c r="O226">
        <v>112.6129</v>
      </c>
      <c r="P226">
        <v>193.63</v>
      </c>
      <c r="Q226">
        <v>1</v>
      </c>
      <c r="R226">
        <v>0.17</v>
      </c>
      <c r="S226">
        <f>sales_tab[[#This Row],[Unit Price]]*sales_tab[[#This Row],[Quantity]]</f>
        <v>193.63</v>
      </c>
      <c r="T226">
        <f>sales_tab[[#This Row],[Sales Amount]]-sales_tab[[#This Row],[Cost Price]]</f>
        <v>81.017099999999999</v>
      </c>
    </row>
    <row r="227" spans="1:20" x14ac:dyDescent="0.45">
      <c r="A227">
        <v>841244</v>
      </c>
      <c r="B227">
        <v>335432</v>
      </c>
      <c r="C227" t="str">
        <f>VLOOKUP(sales_tab[[#This Row],[Customer ID]],customer_tab[],2,FALSE)</f>
        <v>Maria Santiago</v>
      </c>
      <c r="D227" t="str">
        <f>VLOOKUP(sales_tab[[#This Row],[Customer ID]],customer_tab[],9,FALSE)</f>
        <v>Non-Binary</v>
      </c>
      <c r="E227" t="str">
        <f>VLOOKUP(sales_tab[[#This Row],[Customer ID]],customer_tab[],5,FALSE)</f>
        <v>Michigan</v>
      </c>
      <c r="F227" t="str">
        <f>VLOOKUP(sales_tab[[#This Row],[Customer ID]],customer_tab[],6,FALSE)</f>
        <v>Central</v>
      </c>
      <c r="G227" t="str">
        <f>VLOOKUP(sales_tab[[#This Row],[Customer ID]],customer_tab[],7,FALSE)</f>
        <v>Married</v>
      </c>
      <c r="H227" s="1">
        <v>45254</v>
      </c>
      <c r="I227" s="1" t="str">
        <f>TEXT(sales_tab[[#This Row],[Order Date]],"YYYY")</f>
        <v>2023</v>
      </c>
      <c r="J227" s="1" t="str">
        <f>TEXT(sales_tab[[#This Row],[Order Date]],"MMM")</f>
        <v>Nov</v>
      </c>
      <c r="K227">
        <v>2914</v>
      </c>
      <c r="L227" t="str">
        <f>VLOOKUP(sales_tab[[#This Row],[Product ID]],product_tab[],2,FALSE)</f>
        <v>Bookshelf</v>
      </c>
      <c r="M227" t="str">
        <f>VLOOKUP(sales_tab[[#This Row],[Product ID]],product_tab[],4,FALSE)</f>
        <v>Davis-Ramirez</v>
      </c>
      <c r="N227" t="s">
        <v>11</v>
      </c>
      <c r="O227">
        <v>21.856999999999999</v>
      </c>
      <c r="P227">
        <v>30.65</v>
      </c>
      <c r="Q227">
        <v>1</v>
      </c>
      <c r="R227">
        <v>0.02</v>
      </c>
      <c r="S227">
        <f>sales_tab[[#This Row],[Unit Price]]*sales_tab[[#This Row],[Quantity]]</f>
        <v>30.65</v>
      </c>
      <c r="T227">
        <f>sales_tab[[#This Row],[Sales Amount]]-sales_tab[[#This Row],[Cost Price]]</f>
        <v>8.7929999999999993</v>
      </c>
    </row>
    <row r="228" spans="1:20" x14ac:dyDescent="0.45">
      <c r="A228">
        <v>598538</v>
      </c>
      <c r="B228">
        <v>493299</v>
      </c>
      <c r="C228" t="str">
        <f>VLOOKUP(sales_tab[[#This Row],[Customer ID]],customer_tab[],2,FALSE)</f>
        <v>Michelle Smith</v>
      </c>
      <c r="D228" t="str">
        <f>VLOOKUP(sales_tab[[#This Row],[Customer ID]],customer_tab[],9,FALSE)</f>
        <v>Male</v>
      </c>
      <c r="E228" t="str">
        <f>VLOOKUP(sales_tab[[#This Row],[Customer ID]],customer_tab[],5,FALSE)</f>
        <v>Michigan</v>
      </c>
      <c r="F228" t="str">
        <f>VLOOKUP(sales_tab[[#This Row],[Customer ID]],customer_tab[],6,FALSE)</f>
        <v>Central</v>
      </c>
      <c r="G228" t="str">
        <f>VLOOKUP(sales_tab[[#This Row],[Customer ID]],customer_tab[],7,FALSE)</f>
        <v>Single</v>
      </c>
      <c r="H228" s="1">
        <v>45407</v>
      </c>
      <c r="I228" s="1" t="str">
        <f>TEXT(sales_tab[[#This Row],[Order Date]],"YYYY")</f>
        <v>2024</v>
      </c>
      <c r="J228" s="1" t="str">
        <f>TEXT(sales_tab[[#This Row],[Order Date]],"MMM")</f>
        <v>Apr</v>
      </c>
      <c r="K228">
        <v>2914</v>
      </c>
      <c r="L228" t="str">
        <f>VLOOKUP(sales_tab[[#This Row],[Product ID]],product_tab[],2,FALSE)</f>
        <v>Bookshelf</v>
      </c>
      <c r="M228" t="str">
        <f>VLOOKUP(sales_tab[[#This Row],[Product ID]],product_tab[],4,FALSE)</f>
        <v>Davis-Ramirez</v>
      </c>
      <c r="N228" t="s">
        <v>11</v>
      </c>
      <c r="O228">
        <v>88.652000000000001</v>
      </c>
      <c r="P228">
        <v>30.65</v>
      </c>
      <c r="Q228">
        <v>4</v>
      </c>
      <c r="R228">
        <v>0.18</v>
      </c>
      <c r="S228">
        <f>sales_tab[[#This Row],[Unit Price]]*sales_tab[[#This Row],[Quantity]]</f>
        <v>122.6</v>
      </c>
      <c r="T228">
        <f>sales_tab[[#This Row],[Sales Amount]]-sales_tab[[#This Row],[Cost Price]]</f>
        <v>33.947999999999993</v>
      </c>
    </row>
    <row r="229" spans="1:20" x14ac:dyDescent="0.45">
      <c r="A229">
        <v>425251</v>
      </c>
      <c r="B229">
        <v>406183</v>
      </c>
      <c r="C229" t="str">
        <f>VLOOKUP(sales_tab[[#This Row],[Customer ID]],customer_tab[],2,FALSE)</f>
        <v>Mark Robinson</v>
      </c>
      <c r="D229" t="str">
        <f>VLOOKUP(sales_tab[[#This Row],[Customer ID]],customer_tab[],9,FALSE)</f>
        <v>Non-Binary</v>
      </c>
      <c r="E229" t="str">
        <f>VLOOKUP(sales_tab[[#This Row],[Customer ID]],customer_tab[],5,FALSE)</f>
        <v>Texas</v>
      </c>
      <c r="F229" t="str">
        <f>VLOOKUP(sales_tab[[#This Row],[Customer ID]],customer_tab[],6,FALSE)</f>
        <v>Central</v>
      </c>
      <c r="G229" t="str">
        <f>VLOOKUP(sales_tab[[#This Row],[Customer ID]],customer_tab[],7,FALSE)</f>
        <v>Widowed</v>
      </c>
      <c r="H229" s="1">
        <v>45172</v>
      </c>
      <c r="I229" s="1" t="str">
        <f>TEXT(sales_tab[[#This Row],[Order Date]],"YYYY")</f>
        <v>2023</v>
      </c>
      <c r="J229" s="1" t="str">
        <f>TEXT(sales_tab[[#This Row],[Order Date]],"MMM")</f>
        <v>Sep</v>
      </c>
      <c r="K229">
        <v>2117</v>
      </c>
      <c r="L229" t="str">
        <f>VLOOKUP(sales_tab[[#This Row],[Product ID]],product_tab[],2,FALSE)</f>
        <v>Sofa</v>
      </c>
      <c r="M229" t="str">
        <f>VLOOKUP(sales_tab[[#This Row],[Product ID]],product_tab[],4,FALSE)</f>
        <v>Holden Inc</v>
      </c>
      <c r="N229" t="s">
        <v>11</v>
      </c>
      <c r="O229">
        <v>10.892599999999998</v>
      </c>
      <c r="P229">
        <v>13.79</v>
      </c>
      <c r="Q229">
        <v>1</v>
      </c>
      <c r="R229">
        <v>0.06</v>
      </c>
      <c r="S229">
        <f>sales_tab[[#This Row],[Unit Price]]*sales_tab[[#This Row],[Quantity]]</f>
        <v>13.79</v>
      </c>
      <c r="T229">
        <f>sales_tab[[#This Row],[Sales Amount]]-sales_tab[[#This Row],[Cost Price]]</f>
        <v>2.8974000000000011</v>
      </c>
    </row>
    <row r="230" spans="1:20" x14ac:dyDescent="0.45">
      <c r="A230">
        <v>175430</v>
      </c>
      <c r="B230">
        <v>974199</v>
      </c>
      <c r="C230" t="str">
        <f>VLOOKUP(sales_tab[[#This Row],[Customer ID]],customer_tab[],2,FALSE)</f>
        <v>Amy Smith</v>
      </c>
      <c r="D230" t="str">
        <f>VLOOKUP(sales_tab[[#This Row],[Customer ID]],customer_tab[],9,FALSE)</f>
        <v>Male</v>
      </c>
      <c r="E230" t="str">
        <f>VLOOKUP(sales_tab[[#This Row],[Customer ID]],customer_tab[],5,FALSE)</f>
        <v>Tennessee</v>
      </c>
      <c r="F230" t="str">
        <f>VLOOKUP(sales_tab[[#This Row],[Customer ID]],customer_tab[],6,FALSE)</f>
        <v>South</v>
      </c>
      <c r="G230" t="str">
        <f>VLOOKUP(sales_tab[[#This Row],[Customer ID]],customer_tab[],7,FALSE)</f>
        <v>Widowed</v>
      </c>
      <c r="H230" s="1">
        <v>45326</v>
      </c>
      <c r="I230" s="1" t="str">
        <f>TEXT(sales_tab[[#This Row],[Order Date]],"YYYY")</f>
        <v>2024</v>
      </c>
      <c r="J230" s="1" t="str">
        <f>TEXT(sales_tab[[#This Row],[Order Date]],"MMM")</f>
        <v>Feb</v>
      </c>
      <c r="K230">
        <v>2117</v>
      </c>
      <c r="L230" t="str">
        <f>VLOOKUP(sales_tab[[#This Row],[Product ID]],product_tab[],2,FALSE)</f>
        <v>Sofa</v>
      </c>
      <c r="M230" t="str">
        <f>VLOOKUP(sales_tab[[#This Row],[Product ID]],product_tab[],4,FALSE)</f>
        <v>Holden Inc</v>
      </c>
      <c r="N230" t="s">
        <v>11</v>
      </c>
      <c r="O230">
        <v>8.4224999999999994</v>
      </c>
      <c r="P230">
        <v>13.79</v>
      </c>
      <c r="Q230">
        <v>1</v>
      </c>
      <c r="R230">
        <v>0.25</v>
      </c>
      <c r="S230">
        <f>sales_tab[[#This Row],[Unit Price]]*sales_tab[[#This Row],[Quantity]]</f>
        <v>13.79</v>
      </c>
      <c r="T230">
        <f>sales_tab[[#This Row],[Sales Amount]]-sales_tab[[#This Row],[Cost Price]]</f>
        <v>5.3674999999999997</v>
      </c>
    </row>
    <row r="231" spans="1:20" x14ac:dyDescent="0.45">
      <c r="A231">
        <v>764705</v>
      </c>
      <c r="B231">
        <v>649727</v>
      </c>
      <c r="C231" t="str">
        <f>VLOOKUP(sales_tab[[#This Row],[Customer ID]],customer_tab[],2,FALSE)</f>
        <v>Jeff Kennedy</v>
      </c>
      <c r="D231" t="str">
        <f>VLOOKUP(sales_tab[[#This Row],[Customer ID]],customer_tab[],9,FALSE)</f>
        <v>Non-Binary</v>
      </c>
      <c r="E231" t="str">
        <f>VLOOKUP(sales_tab[[#This Row],[Customer ID]],customer_tab[],5,FALSE)</f>
        <v>Pennsylvania</v>
      </c>
      <c r="F231" t="str">
        <f>VLOOKUP(sales_tab[[#This Row],[Customer ID]],customer_tab[],6,FALSE)</f>
        <v>East</v>
      </c>
      <c r="G231" t="str">
        <f>VLOOKUP(sales_tab[[#This Row],[Customer ID]],customer_tab[],7,FALSE)</f>
        <v>Married</v>
      </c>
      <c r="H231" s="1">
        <v>45319</v>
      </c>
      <c r="I231" s="1" t="str">
        <f>TEXT(sales_tab[[#This Row],[Order Date]],"YYYY")</f>
        <v>2024</v>
      </c>
      <c r="J231" s="1" t="str">
        <f>TEXT(sales_tab[[#This Row],[Order Date]],"MMM")</f>
        <v>Jan</v>
      </c>
      <c r="K231">
        <v>2834</v>
      </c>
      <c r="L231" t="str">
        <f>VLOOKUP(sales_tab[[#This Row],[Product ID]],product_tab[],2,FALSE)</f>
        <v>Tablet</v>
      </c>
      <c r="M231" t="str">
        <f>VLOOKUP(sales_tab[[#This Row],[Product ID]],product_tab[],4,FALSE)</f>
        <v>Anderson-Jackson</v>
      </c>
      <c r="N231" t="s">
        <v>19</v>
      </c>
      <c r="O231">
        <v>607.32499999999993</v>
      </c>
      <c r="P231">
        <v>222.26</v>
      </c>
      <c r="Q231">
        <v>5</v>
      </c>
      <c r="R231">
        <v>0.15</v>
      </c>
      <c r="S231">
        <f>sales_tab[[#This Row],[Unit Price]]*sales_tab[[#This Row],[Quantity]]</f>
        <v>1111.3</v>
      </c>
      <c r="T231">
        <f>sales_tab[[#This Row],[Sales Amount]]-sales_tab[[#This Row],[Cost Price]]</f>
        <v>503.97500000000002</v>
      </c>
    </row>
    <row r="232" spans="1:20" x14ac:dyDescent="0.45">
      <c r="A232">
        <v>924591</v>
      </c>
      <c r="B232">
        <v>343622</v>
      </c>
      <c r="C232" t="str">
        <f>VLOOKUP(sales_tab[[#This Row],[Customer ID]],customer_tab[],2,FALSE)</f>
        <v>Anna Cameron</v>
      </c>
      <c r="D232" t="str">
        <f>VLOOKUP(sales_tab[[#This Row],[Customer ID]],customer_tab[],9,FALSE)</f>
        <v>Non-Binary</v>
      </c>
      <c r="E232" t="str">
        <f>VLOOKUP(sales_tab[[#This Row],[Customer ID]],customer_tab[],5,FALSE)</f>
        <v>North Carolina</v>
      </c>
      <c r="F232" t="str">
        <f>VLOOKUP(sales_tab[[#This Row],[Customer ID]],customer_tab[],6,FALSE)</f>
        <v>South</v>
      </c>
      <c r="G232" t="str">
        <f>VLOOKUP(sales_tab[[#This Row],[Customer ID]],customer_tab[],7,FALSE)</f>
        <v>Widowed</v>
      </c>
      <c r="H232" s="1">
        <v>45190</v>
      </c>
      <c r="I232" s="1" t="str">
        <f>TEXT(sales_tab[[#This Row],[Order Date]],"YYYY")</f>
        <v>2023</v>
      </c>
      <c r="J232" s="1" t="str">
        <f>TEXT(sales_tab[[#This Row],[Order Date]],"MMM")</f>
        <v>Sep</v>
      </c>
      <c r="K232">
        <v>5039</v>
      </c>
      <c r="L232" t="str">
        <f>VLOOKUP(sales_tab[[#This Row],[Product ID]],product_tab[],2,FALSE)</f>
        <v>Jeans</v>
      </c>
      <c r="M232" t="str">
        <f>VLOOKUP(sales_tab[[#This Row],[Product ID]],product_tab[],4,FALSE)</f>
        <v>Sanchez, Medina and Golden</v>
      </c>
      <c r="N232" t="s">
        <v>15</v>
      </c>
      <c r="O232">
        <v>80.290200000000013</v>
      </c>
      <c r="P232">
        <v>70.03</v>
      </c>
      <c r="Q232">
        <v>3</v>
      </c>
      <c r="R232">
        <v>0.22</v>
      </c>
      <c r="S232">
        <f>sales_tab[[#This Row],[Unit Price]]*sales_tab[[#This Row],[Quantity]]</f>
        <v>210.09</v>
      </c>
      <c r="T232">
        <f>sales_tab[[#This Row],[Sales Amount]]-sales_tab[[#This Row],[Cost Price]]</f>
        <v>129.7998</v>
      </c>
    </row>
    <row r="233" spans="1:20" x14ac:dyDescent="0.45">
      <c r="A233">
        <v>302817</v>
      </c>
      <c r="B233">
        <v>355419</v>
      </c>
      <c r="C233" t="str">
        <f>VLOOKUP(sales_tab[[#This Row],[Customer ID]],customer_tab[],2,FALSE)</f>
        <v>Crystal Jones</v>
      </c>
      <c r="D233" t="str">
        <f>VLOOKUP(sales_tab[[#This Row],[Customer ID]],customer_tab[],9,FALSE)</f>
        <v>Male</v>
      </c>
      <c r="E233" t="str">
        <f>VLOOKUP(sales_tab[[#This Row],[Customer ID]],customer_tab[],5,FALSE)</f>
        <v>Florida</v>
      </c>
      <c r="F233" t="str">
        <f>VLOOKUP(sales_tab[[#This Row],[Customer ID]],customer_tab[],6,FALSE)</f>
        <v>South</v>
      </c>
      <c r="G233" t="str">
        <f>VLOOKUP(sales_tab[[#This Row],[Customer ID]],customer_tab[],7,FALSE)</f>
        <v>Married</v>
      </c>
      <c r="H233" s="1">
        <v>45290</v>
      </c>
      <c r="I233" s="1" t="str">
        <f>TEXT(sales_tab[[#This Row],[Order Date]],"YYYY")</f>
        <v>2023</v>
      </c>
      <c r="J233" s="1" t="str">
        <f>TEXT(sales_tab[[#This Row],[Order Date]],"MMM")</f>
        <v>Dec</v>
      </c>
      <c r="K233">
        <v>6233</v>
      </c>
      <c r="L233" t="str">
        <f>VLOOKUP(sales_tab[[#This Row],[Product ID]],product_tab[],2,FALSE)</f>
        <v>Smartphone</v>
      </c>
      <c r="M233" t="str">
        <f>VLOOKUP(sales_tab[[#This Row],[Product ID]],product_tab[],4,FALSE)</f>
        <v>Hensley-Pratt</v>
      </c>
      <c r="N233" t="s">
        <v>19</v>
      </c>
      <c r="O233">
        <v>51.568000000000005</v>
      </c>
      <c r="P233">
        <v>12.38</v>
      </c>
      <c r="Q233">
        <v>5</v>
      </c>
      <c r="R233">
        <v>0.08</v>
      </c>
      <c r="S233">
        <f>sales_tab[[#This Row],[Unit Price]]*sales_tab[[#This Row],[Quantity]]</f>
        <v>61.900000000000006</v>
      </c>
      <c r="T233">
        <f>sales_tab[[#This Row],[Sales Amount]]-sales_tab[[#This Row],[Cost Price]]</f>
        <v>10.332000000000001</v>
      </c>
    </row>
    <row r="234" spans="1:20" x14ac:dyDescent="0.45">
      <c r="A234">
        <v>638410</v>
      </c>
      <c r="B234">
        <v>698850</v>
      </c>
      <c r="C234" t="str">
        <f>VLOOKUP(sales_tab[[#This Row],[Customer ID]],customer_tab[],2,FALSE)</f>
        <v>Lacey Burch</v>
      </c>
      <c r="D234" t="str">
        <f>VLOOKUP(sales_tab[[#This Row],[Customer ID]],customer_tab[],9,FALSE)</f>
        <v>Female</v>
      </c>
      <c r="E234" t="str">
        <f>VLOOKUP(sales_tab[[#This Row],[Customer ID]],customer_tab[],5,FALSE)</f>
        <v>Florida</v>
      </c>
      <c r="F234" t="str">
        <f>VLOOKUP(sales_tab[[#This Row],[Customer ID]],customer_tab[],6,FALSE)</f>
        <v>South</v>
      </c>
      <c r="G234" t="str">
        <f>VLOOKUP(sales_tab[[#This Row],[Customer ID]],customer_tab[],7,FALSE)</f>
        <v>Widowed</v>
      </c>
      <c r="H234" s="1">
        <v>45430</v>
      </c>
      <c r="I234" s="1" t="str">
        <f>TEXT(sales_tab[[#This Row],[Order Date]],"YYYY")</f>
        <v>2024</v>
      </c>
      <c r="J234" s="1" t="str">
        <f>TEXT(sales_tab[[#This Row],[Order Date]],"MMM")</f>
        <v>May</v>
      </c>
      <c r="K234">
        <v>3592</v>
      </c>
      <c r="L234" t="str">
        <f>VLOOKUP(sales_tab[[#This Row],[Product ID]],product_tab[],2,FALSE)</f>
        <v>Shoes</v>
      </c>
      <c r="M234" t="str">
        <f>VLOOKUP(sales_tab[[#This Row],[Product ID]],product_tab[],4,FALSE)</f>
        <v>Hamilton, Kirby and Taylor</v>
      </c>
      <c r="N234" t="s">
        <v>15</v>
      </c>
      <c r="O234">
        <v>503.65300000000013</v>
      </c>
      <c r="P234">
        <v>243.78</v>
      </c>
      <c r="Q234">
        <v>5</v>
      </c>
      <c r="R234">
        <v>0.23</v>
      </c>
      <c r="S234">
        <f>sales_tab[[#This Row],[Unit Price]]*sales_tab[[#This Row],[Quantity]]</f>
        <v>1218.9000000000001</v>
      </c>
      <c r="T234">
        <f>sales_tab[[#This Row],[Sales Amount]]-sales_tab[[#This Row],[Cost Price]]</f>
        <v>715.24699999999996</v>
      </c>
    </row>
    <row r="235" spans="1:20" x14ac:dyDescent="0.45">
      <c r="A235">
        <v>437034</v>
      </c>
      <c r="B235">
        <v>873761</v>
      </c>
      <c r="C235" t="str">
        <f>VLOOKUP(sales_tab[[#This Row],[Customer ID]],customer_tab[],2,FALSE)</f>
        <v>Michael Mejia</v>
      </c>
      <c r="D235" t="str">
        <f>VLOOKUP(sales_tab[[#This Row],[Customer ID]],customer_tab[],9,FALSE)</f>
        <v>Female</v>
      </c>
      <c r="E235" t="str">
        <f>VLOOKUP(sales_tab[[#This Row],[Customer ID]],customer_tab[],5,FALSE)</f>
        <v>Florida</v>
      </c>
      <c r="F235" t="str">
        <f>VLOOKUP(sales_tab[[#This Row],[Customer ID]],customer_tab[],6,FALSE)</f>
        <v>South</v>
      </c>
      <c r="G235" t="str">
        <f>VLOOKUP(sales_tab[[#This Row],[Customer ID]],customer_tab[],7,FALSE)</f>
        <v>Divorced</v>
      </c>
      <c r="H235" s="1">
        <v>45342</v>
      </c>
      <c r="I235" s="1" t="str">
        <f>TEXT(sales_tab[[#This Row],[Order Date]],"YYYY")</f>
        <v>2024</v>
      </c>
      <c r="J235" s="1" t="str">
        <f>TEXT(sales_tab[[#This Row],[Order Date]],"MMM")</f>
        <v>Feb</v>
      </c>
      <c r="K235">
        <v>5039</v>
      </c>
      <c r="L235" t="str">
        <f>VLOOKUP(sales_tab[[#This Row],[Product ID]],product_tab[],2,FALSE)</f>
        <v>Jeans</v>
      </c>
      <c r="M235" t="str">
        <f>VLOOKUP(sales_tab[[#This Row],[Product ID]],product_tab[],4,FALSE)</f>
        <v>Sanchez, Medina and Golden</v>
      </c>
      <c r="N235" t="s">
        <v>15</v>
      </c>
      <c r="O235">
        <v>218.84880000000001</v>
      </c>
      <c r="P235">
        <v>70.03</v>
      </c>
      <c r="Q235">
        <v>4</v>
      </c>
      <c r="R235">
        <v>0.01</v>
      </c>
      <c r="S235">
        <f>sales_tab[[#This Row],[Unit Price]]*sales_tab[[#This Row],[Quantity]]</f>
        <v>280.12</v>
      </c>
      <c r="T235">
        <f>sales_tab[[#This Row],[Sales Amount]]-sales_tab[[#This Row],[Cost Price]]</f>
        <v>61.271199999999993</v>
      </c>
    </row>
    <row r="236" spans="1:20" x14ac:dyDescent="0.45">
      <c r="A236">
        <v>959166</v>
      </c>
      <c r="B236">
        <v>584543</v>
      </c>
      <c r="C236" t="str">
        <f>VLOOKUP(sales_tab[[#This Row],[Customer ID]],customer_tab[],2,FALSE)</f>
        <v>Robert Durham</v>
      </c>
      <c r="D236" t="str">
        <f>VLOOKUP(sales_tab[[#This Row],[Customer ID]],customer_tab[],9,FALSE)</f>
        <v>Non-Binary</v>
      </c>
      <c r="E236" t="str">
        <f>VLOOKUP(sales_tab[[#This Row],[Customer ID]],customer_tab[],5,FALSE)</f>
        <v>Florida</v>
      </c>
      <c r="F236" t="str">
        <f>VLOOKUP(sales_tab[[#This Row],[Customer ID]],customer_tab[],6,FALSE)</f>
        <v>South</v>
      </c>
      <c r="G236" t="str">
        <f>VLOOKUP(sales_tab[[#This Row],[Customer ID]],customer_tab[],7,FALSE)</f>
        <v>Widowed</v>
      </c>
      <c r="H236" s="1">
        <v>45462</v>
      </c>
      <c r="I236" s="1" t="str">
        <f>TEXT(sales_tab[[#This Row],[Order Date]],"YYYY")</f>
        <v>2024</v>
      </c>
      <c r="J236" s="1" t="str">
        <f>TEXT(sales_tab[[#This Row],[Order Date]],"MMM")</f>
        <v>Jun</v>
      </c>
      <c r="K236">
        <v>6681</v>
      </c>
      <c r="L236" t="str">
        <f>VLOOKUP(sales_tab[[#This Row],[Product ID]],product_tab[],2,FALSE)</f>
        <v>Desk</v>
      </c>
      <c r="M236" t="str">
        <f>VLOOKUP(sales_tab[[#This Row],[Product ID]],product_tab[],4,FALSE)</f>
        <v>Fernandez, Willis and Potter</v>
      </c>
      <c r="N236" t="s">
        <v>11</v>
      </c>
      <c r="O236">
        <v>542.23839999999996</v>
      </c>
      <c r="P236">
        <v>204.63</v>
      </c>
      <c r="Q236">
        <v>4</v>
      </c>
      <c r="R236">
        <v>0.08</v>
      </c>
      <c r="S236">
        <f>sales_tab[[#This Row],[Unit Price]]*sales_tab[[#This Row],[Quantity]]</f>
        <v>818.52</v>
      </c>
      <c r="T236">
        <f>sales_tab[[#This Row],[Sales Amount]]-sales_tab[[#This Row],[Cost Price]]</f>
        <v>276.28160000000003</v>
      </c>
    </row>
    <row r="237" spans="1:20" x14ac:dyDescent="0.45">
      <c r="A237">
        <v>237327</v>
      </c>
      <c r="B237">
        <v>196836</v>
      </c>
      <c r="C237" t="str">
        <f>VLOOKUP(sales_tab[[#This Row],[Customer ID]],customer_tab[],2,FALSE)</f>
        <v>Kelly Everett</v>
      </c>
      <c r="D237" t="str">
        <f>VLOOKUP(sales_tab[[#This Row],[Customer ID]],customer_tab[],9,FALSE)</f>
        <v>Non-Binary</v>
      </c>
      <c r="E237" t="str">
        <f>VLOOKUP(sales_tab[[#This Row],[Customer ID]],customer_tab[],5,FALSE)</f>
        <v>Connecticut</v>
      </c>
      <c r="F237" t="str">
        <f>VLOOKUP(sales_tab[[#This Row],[Customer ID]],customer_tab[],6,FALSE)</f>
        <v>East</v>
      </c>
      <c r="G237" t="str">
        <f>VLOOKUP(sales_tab[[#This Row],[Customer ID]],customer_tab[],7,FALSE)</f>
        <v>Divorced</v>
      </c>
      <c r="H237" s="1">
        <v>45229</v>
      </c>
      <c r="I237" s="1" t="str">
        <f>TEXT(sales_tab[[#This Row],[Order Date]],"YYYY")</f>
        <v>2023</v>
      </c>
      <c r="J237" s="1" t="str">
        <f>TEXT(sales_tab[[#This Row],[Order Date]],"MMM")</f>
        <v>Oct</v>
      </c>
      <c r="K237">
        <v>5035</v>
      </c>
      <c r="L237" t="str">
        <f>VLOOKUP(sales_tab[[#This Row],[Product ID]],product_tab[],2,FALSE)</f>
        <v>Paper</v>
      </c>
      <c r="M237" t="str">
        <f>VLOOKUP(sales_tab[[#This Row],[Product ID]],product_tab[],4,FALSE)</f>
        <v>Clayton, Robertson and Wolfe</v>
      </c>
      <c r="N237" t="s">
        <v>17</v>
      </c>
      <c r="O237">
        <v>273.60799999999995</v>
      </c>
      <c r="P237">
        <v>196.72</v>
      </c>
      <c r="Q237">
        <v>2</v>
      </c>
      <c r="R237">
        <v>0.05</v>
      </c>
      <c r="S237">
        <f>sales_tab[[#This Row],[Unit Price]]*sales_tab[[#This Row],[Quantity]]</f>
        <v>393.44</v>
      </c>
      <c r="T237">
        <f>sales_tab[[#This Row],[Sales Amount]]-sales_tab[[#This Row],[Cost Price]]</f>
        <v>119.83200000000005</v>
      </c>
    </row>
    <row r="238" spans="1:20" x14ac:dyDescent="0.45">
      <c r="A238">
        <v>164535</v>
      </c>
      <c r="B238">
        <v>862467</v>
      </c>
      <c r="C238" t="str">
        <f>VLOOKUP(sales_tab[[#This Row],[Customer ID]],customer_tab[],2,FALSE)</f>
        <v>Jose Jordan</v>
      </c>
      <c r="D238" t="str">
        <f>VLOOKUP(sales_tab[[#This Row],[Customer ID]],customer_tab[],9,FALSE)</f>
        <v>Female</v>
      </c>
      <c r="E238" t="str">
        <f>VLOOKUP(sales_tab[[#This Row],[Customer ID]],customer_tab[],5,FALSE)</f>
        <v>Ohio</v>
      </c>
      <c r="F238" t="str">
        <f>VLOOKUP(sales_tab[[#This Row],[Customer ID]],customer_tab[],6,FALSE)</f>
        <v>East</v>
      </c>
      <c r="G238" t="str">
        <f>VLOOKUP(sales_tab[[#This Row],[Customer ID]],customer_tab[],7,FALSE)</f>
        <v>Married</v>
      </c>
      <c r="H238" s="1">
        <v>45353</v>
      </c>
      <c r="I238" s="1" t="str">
        <f>TEXT(sales_tab[[#This Row],[Order Date]],"YYYY")</f>
        <v>2024</v>
      </c>
      <c r="J238" s="1" t="str">
        <f>TEXT(sales_tab[[#This Row],[Order Date]],"MMM")</f>
        <v>Mar</v>
      </c>
      <c r="K238">
        <v>4889</v>
      </c>
      <c r="L238" t="str">
        <f>VLOOKUP(sales_tab[[#This Row],[Product ID]],product_tab[],2,FALSE)</f>
        <v>T-shirt</v>
      </c>
      <c r="M238" t="str">
        <f>VLOOKUP(sales_tab[[#This Row],[Product ID]],product_tab[],4,FALSE)</f>
        <v>Davis Group</v>
      </c>
      <c r="N238" t="s">
        <v>15</v>
      </c>
      <c r="O238">
        <v>176.39840000000001</v>
      </c>
      <c r="P238">
        <v>165.76</v>
      </c>
      <c r="Q238">
        <v>2</v>
      </c>
      <c r="R238">
        <v>0.08</v>
      </c>
      <c r="S238">
        <f>sales_tab[[#This Row],[Unit Price]]*sales_tab[[#This Row],[Quantity]]</f>
        <v>331.52</v>
      </c>
      <c r="T238">
        <f>sales_tab[[#This Row],[Sales Amount]]-sales_tab[[#This Row],[Cost Price]]</f>
        <v>155.12159999999997</v>
      </c>
    </row>
    <row r="239" spans="1:20" x14ac:dyDescent="0.45">
      <c r="A239">
        <v>289996</v>
      </c>
      <c r="B239">
        <v>862467</v>
      </c>
      <c r="C239" t="str">
        <f>VLOOKUP(sales_tab[[#This Row],[Customer ID]],customer_tab[],2,FALSE)</f>
        <v>Jose Jordan</v>
      </c>
      <c r="D239" t="str">
        <f>VLOOKUP(sales_tab[[#This Row],[Customer ID]],customer_tab[],9,FALSE)</f>
        <v>Female</v>
      </c>
      <c r="E239" t="str">
        <f>VLOOKUP(sales_tab[[#This Row],[Customer ID]],customer_tab[],5,FALSE)</f>
        <v>Ohio</v>
      </c>
      <c r="F239" t="str">
        <f>VLOOKUP(sales_tab[[#This Row],[Customer ID]],customer_tab[],6,FALSE)</f>
        <v>East</v>
      </c>
      <c r="G239" t="str">
        <f>VLOOKUP(sales_tab[[#This Row],[Customer ID]],customer_tab[],7,FALSE)</f>
        <v>Married</v>
      </c>
      <c r="H239" s="1">
        <v>45464</v>
      </c>
      <c r="I239" s="1" t="str">
        <f>TEXT(sales_tab[[#This Row],[Order Date]],"YYYY")</f>
        <v>2024</v>
      </c>
      <c r="J239" s="1" t="str">
        <f>TEXT(sales_tab[[#This Row],[Order Date]],"MMM")</f>
        <v>Jun</v>
      </c>
      <c r="K239">
        <v>9504</v>
      </c>
      <c r="L239" t="str">
        <f>VLOOKUP(sales_tab[[#This Row],[Product ID]],product_tab[],2,FALSE)</f>
        <v>Puzzle</v>
      </c>
      <c r="M239" t="str">
        <f>VLOOKUP(sales_tab[[#This Row],[Product ID]],product_tab[],4,FALSE)</f>
        <v>Bailey, Fowler and Butler</v>
      </c>
      <c r="N239" t="s">
        <v>13</v>
      </c>
      <c r="O239">
        <v>71.102799999999988</v>
      </c>
      <c r="P239">
        <v>50.87</v>
      </c>
      <c r="Q239">
        <v>4</v>
      </c>
      <c r="R239">
        <v>0.14000000000000001</v>
      </c>
      <c r="S239">
        <f>sales_tab[[#This Row],[Unit Price]]*sales_tab[[#This Row],[Quantity]]</f>
        <v>203.48</v>
      </c>
      <c r="T239">
        <f>sales_tab[[#This Row],[Sales Amount]]-sales_tab[[#This Row],[Cost Price]]</f>
        <v>132.37720000000002</v>
      </c>
    </row>
    <row r="240" spans="1:20" x14ac:dyDescent="0.45">
      <c r="A240">
        <v>863703</v>
      </c>
      <c r="B240">
        <v>962241</v>
      </c>
      <c r="C240" t="str">
        <f>VLOOKUP(sales_tab[[#This Row],[Customer ID]],customer_tab[],2,FALSE)</f>
        <v>Tina Soto</v>
      </c>
      <c r="D240" t="str">
        <f>VLOOKUP(sales_tab[[#This Row],[Customer ID]],customer_tab[],9,FALSE)</f>
        <v>Male</v>
      </c>
      <c r="E240" t="str">
        <f>VLOOKUP(sales_tab[[#This Row],[Customer ID]],customer_tab[],5,FALSE)</f>
        <v>California</v>
      </c>
      <c r="F240" t="str">
        <f>VLOOKUP(sales_tab[[#This Row],[Customer ID]],customer_tab[],6,FALSE)</f>
        <v>West</v>
      </c>
      <c r="G240" t="str">
        <f>VLOOKUP(sales_tab[[#This Row],[Customer ID]],customer_tab[],7,FALSE)</f>
        <v>Divorced</v>
      </c>
      <c r="H240" s="1">
        <v>45334</v>
      </c>
      <c r="I240" s="1" t="str">
        <f>TEXT(sales_tab[[#This Row],[Order Date]],"YYYY")</f>
        <v>2024</v>
      </c>
      <c r="J240" s="1" t="str">
        <f>TEXT(sales_tab[[#This Row],[Order Date]],"MMM")</f>
        <v>Feb</v>
      </c>
      <c r="K240">
        <v>4971</v>
      </c>
      <c r="L240" t="str">
        <f>VLOOKUP(sales_tab[[#This Row],[Product ID]],product_tab[],2,FALSE)</f>
        <v>Marker</v>
      </c>
      <c r="M240" t="str">
        <f>VLOOKUP(sales_tab[[#This Row],[Product ID]],product_tab[],4,FALSE)</f>
        <v>Perez LLC</v>
      </c>
      <c r="N240" t="s">
        <v>17</v>
      </c>
      <c r="O240">
        <v>231.50999999999996</v>
      </c>
      <c r="P240">
        <v>63.66</v>
      </c>
      <c r="Q240">
        <v>5</v>
      </c>
      <c r="R240">
        <v>0.1</v>
      </c>
      <c r="S240">
        <f>sales_tab[[#This Row],[Unit Price]]*sales_tab[[#This Row],[Quantity]]</f>
        <v>318.29999999999995</v>
      </c>
      <c r="T240">
        <f>sales_tab[[#This Row],[Sales Amount]]-sales_tab[[#This Row],[Cost Price]]</f>
        <v>86.789999999999992</v>
      </c>
    </row>
    <row r="241" spans="1:20" x14ac:dyDescent="0.45">
      <c r="A241">
        <v>522465</v>
      </c>
      <c r="B241">
        <v>878182</v>
      </c>
      <c r="C241" t="str">
        <f>VLOOKUP(sales_tab[[#This Row],[Customer ID]],customer_tab[],2,FALSE)</f>
        <v>Linda Lynch</v>
      </c>
      <c r="D241" t="str">
        <f>VLOOKUP(sales_tab[[#This Row],[Customer ID]],customer_tab[],9,FALSE)</f>
        <v>Non-Binary</v>
      </c>
      <c r="E241" t="str">
        <f>VLOOKUP(sales_tab[[#This Row],[Customer ID]],customer_tab[],5,FALSE)</f>
        <v>Ohio</v>
      </c>
      <c r="F241" t="str">
        <f>VLOOKUP(sales_tab[[#This Row],[Customer ID]],customer_tab[],6,FALSE)</f>
        <v>East</v>
      </c>
      <c r="G241" t="str">
        <f>VLOOKUP(sales_tab[[#This Row],[Customer ID]],customer_tab[],7,FALSE)</f>
        <v>Divorced</v>
      </c>
      <c r="H241" s="1">
        <v>45349</v>
      </c>
      <c r="I241" s="1" t="str">
        <f>TEXT(sales_tab[[#This Row],[Order Date]],"YYYY")</f>
        <v>2024</v>
      </c>
      <c r="J241" s="1" t="str">
        <f>TEXT(sales_tab[[#This Row],[Order Date]],"MMM")</f>
        <v>Feb</v>
      </c>
      <c r="K241">
        <v>9614</v>
      </c>
      <c r="L241" t="str">
        <f>VLOOKUP(sales_tab[[#This Row],[Product ID]],product_tab[],2,FALSE)</f>
        <v>Table</v>
      </c>
      <c r="M241" t="str">
        <f>VLOOKUP(sales_tab[[#This Row],[Product ID]],product_tab[],4,FALSE)</f>
        <v>Peters Ltd</v>
      </c>
      <c r="N241" t="s">
        <v>11</v>
      </c>
      <c r="O241">
        <v>137.60569999999998</v>
      </c>
      <c r="P241">
        <v>129.47</v>
      </c>
      <c r="Q241">
        <v>3</v>
      </c>
      <c r="R241">
        <v>0.23</v>
      </c>
      <c r="S241">
        <f>sales_tab[[#This Row],[Unit Price]]*sales_tab[[#This Row],[Quantity]]</f>
        <v>388.40999999999997</v>
      </c>
      <c r="T241">
        <f>sales_tab[[#This Row],[Sales Amount]]-sales_tab[[#This Row],[Cost Price]]</f>
        <v>250.80429999999998</v>
      </c>
    </row>
    <row r="242" spans="1:20" x14ac:dyDescent="0.45">
      <c r="A242">
        <v>321764</v>
      </c>
      <c r="B242">
        <v>507755</v>
      </c>
      <c r="C242" t="str">
        <f>VLOOKUP(sales_tab[[#This Row],[Customer ID]],customer_tab[],2,FALSE)</f>
        <v>Joshua Holland</v>
      </c>
      <c r="D242" t="str">
        <f>VLOOKUP(sales_tab[[#This Row],[Customer ID]],customer_tab[],9,FALSE)</f>
        <v>Female</v>
      </c>
      <c r="E242" t="str">
        <f>VLOOKUP(sales_tab[[#This Row],[Customer ID]],customer_tab[],5,FALSE)</f>
        <v>Delaware</v>
      </c>
      <c r="F242" t="str">
        <f>VLOOKUP(sales_tab[[#This Row],[Customer ID]],customer_tab[],6,FALSE)</f>
        <v>East</v>
      </c>
      <c r="G242" t="str">
        <f>VLOOKUP(sales_tab[[#This Row],[Customer ID]],customer_tab[],7,FALSE)</f>
        <v>Divorced</v>
      </c>
      <c r="H242" s="1">
        <v>45417</v>
      </c>
      <c r="I242" s="1" t="str">
        <f>TEXT(sales_tab[[#This Row],[Order Date]],"YYYY")</f>
        <v>2024</v>
      </c>
      <c r="J242" s="1" t="str">
        <f>TEXT(sales_tab[[#This Row],[Order Date]],"MMM")</f>
        <v>May</v>
      </c>
      <c r="K242">
        <v>6681</v>
      </c>
      <c r="L242" t="str">
        <f>VLOOKUP(sales_tab[[#This Row],[Product ID]],product_tab[],2,FALSE)</f>
        <v>Desk</v>
      </c>
      <c r="M242" t="str">
        <f>VLOOKUP(sales_tab[[#This Row],[Product ID]],product_tab[],4,FALSE)</f>
        <v>Fernandez, Willis and Potter</v>
      </c>
      <c r="N242" t="s">
        <v>11</v>
      </c>
      <c r="O242">
        <v>142.07769999999999</v>
      </c>
      <c r="P242">
        <v>204.63</v>
      </c>
      <c r="Q242">
        <v>1</v>
      </c>
      <c r="R242">
        <v>0.21</v>
      </c>
      <c r="S242">
        <f>sales_tab[[#This Row],[Unit Price]]*sales_tab[[#This Row],[Quantity]]</f>
        <v>204.63</v>
      </c>
      <c r="T242">
        <f>sales_tab[[#This Row],[Sales Amount]]-sales_tab[[#This Row],[Cost Price]]</f>
        <v>62.552300000000002</v>
      </c>
    </row>
    <row r="243" spans="1:20" x14ac:dyDescent="0.45">
      <c r="A243">
        <v>670809</v>
      </c>
      <c r="B243">
        <v>591767</v>
      </c>
      <c r="C243" t="str">
        <f>VLOOKUP(sales_tab[[#This Row],[Customer ID]],customer_tab[],2,FALSE)</f>
        <v>Angela Knight</v>
      </c>
      <c r="D243" t="str">
        <f>VLOOKUP(sales_tab[[#This Row],[Customer ID]],customer_tab[],9,FALSE)</f>
        <v>Male</v>
      </c>
      <c r="E243" t="str">
        <f>VLOOKUP(sales_tab[[#This Row],[Customer ID]],customer_tab[],5,FALSE)</f>
        <v>Illinois</v>
      </c>
      <c r="F243" t="str">
        <f>VLOOKUP(sales_tab[[#This Row],[Customer ID]],customer_tab[],6,FALSE)</f>
        <v>Central</v>
      </c>
      <c r="G243" t="str">
        <f>VLOOKUP(sales_tab[[#This Row],[Customer ID]],customer_tab[],7,FALSE)</f>
        <v>Widowed</v>
      </c>
      <c r="H243" s="1">
        <v>45431</v>
      </c>
      <c r="I243" s="1" t="str">
        <f>TEXT(sales_tab[[#This Row],[Order Date]],"YYYY")</f>
        <v>2024</v>
      </c>
      <c r="J243" s="1" t="str">
        <f>TEXT(sales_tab[[#This Row],[Order Date]],"MMM")</f>
        <v>May</v>
      </c>
      <c r="K243">
        <v>2034</v>
      </c>
      <c r="L243" t="str">
        <f>VLOOKUP(sales_tab[[#This Row],[Product ID]],product_tab[],2,FALSE)</f>
        <v>Camera</v>
      </c>
      <c r="M243" t="str">
        <f>VLOOKUP(sales_tab[[#This Row],[Product ID]],product_tab[],4,FALSE)</f>
        <v>Johns and Sons</v>
      </c>
      <c r="N243" t="s">
        <v>19</v>
      </c>
      <c r="O243">
        <v>118.85999999999999</v>
      </c>
      <c r="P243">
        <v>70.849999999999994</v>
      </c>
      <c r="Q243">
        <v>4</v>
      </c>
      <c r="R243">
        <v>0.15</v>
      </c>
      <c r="S243">
        <f>sales_tab[[#This Row],[Unit Price]]*sales_tab[[#This Row],[Quantity]]</f>
        <v>283.39999999999998</v>
      </c>
      <c r="T243">
        <f>sales_tab[[#This Row],[Sales Amount]]-sales_tab[[#This Row],[Cost Price]]</f>
        <v>164.54</v>
      </c>
    </row>
    <row r="244" spans="1:20" x14ac:dyDescent="0.45">
      <c r="A244">
        <v>107669</v>
      </c>
      <c r="B244">
        <v>520905</v>
      </c>
      <c r="C244" t="str">
        <f>VLOOKUP(sales_tab[[#This Row],[Customer ID]],customer_tab[],2,FALSE)</f>
        <v>Jesse Wells</v>
      </c>
      <c r="D244" t="str">
        <f>VLOOKUP(sales_tab[[#This Row],[Customer ID]],customer_tab[],9,FALSE)</f>
        <v>Non-Binary</v>
      </c>
      <c r="E244" t="str">
        <f>VLOOKUP(sales_tab[[#This Row],[Customer ID]],customer_tab[],5,FALSE)</f>
        <v>Utah</v>
      </c>
      <c r="F244" t="str">
        <f>VLOOKUP(sales_tab[[#This Row],[Customer ID]],customer_tab[],6,FALSE)</f>
        <v>West</v>
      </c>
      <c r="G244" t="str">
        <f>VLOOKUP(sales_tab[[#This Row],[Customer ID]],customer_tab[],7,FALSE)</f>
        <v>Widowed</v>
      </c>
      <c r="H244" s="1">
        <v>45484</v>
      </c>
      <c r="I244" s="1" t="str">
        <f>TEXT(sales_tab[[#This Row],[Order Date]],"YYYY")</f>
        <v>2024</v>
      </c>
      <c r="J244" s="1" t="str">
        <f>TEXT(sales_tab[[#This Row],[Order Date]],"MMM")</f>
        <v>Jul</v>
      </c>
      <c r="K244">
        <v>5842</v>
      </c>
      <c r="L244" t="str">
        <f>VLOOKUP(sales_tab[[#This Row],[Product ID]],product_tab[],2,FALSE)</f>
        <v>Chair</v>
      </c>
      <c r="M244" t="str">
        <f>VLOOKUP(sales_tab[[#This Row],[Product ID]],product_tab[],4,FALSE)</f>
        <v>Cook, Hall and Miller</v>
      </c>
      <c r="N244" t="s">
        <v>11</v>
      </c>
      <c r="O244">
        <v>259.27300000000002</v>
      </c>
      <c r="P244">
        <v>268.19</v>
      </c>
      <c r="Q244">
        <v>2</v>
      </c>
      <c r="R244">
        <v>0.15</v>
      </c>
      <c r="S244">
        <f>sales_tab[[#This Row],[Unit Price]]*sales_tab[[#This Row],[Quantity]]</f>
        <v>536.38</v>
      </c>
      <c r="T244">
        <f>sales_tab[[#This Row],[Sales Amount]]-sales_tab[[#This Row],[Cost Price]]</f>
        <v>277.10699999999997</v>
      </c>
    </row>
    <row r="245" spans="1:20" x14ac:dyDescent="0.45">
      <c r="A245">
        <v>171634</v>
      </c>
      <c r="B245">
        <v>218580</v>
      </c>
      <c r="C245" t="str">
        <f>VLOOKUP(sales_tab[[#This Row],[Customer ID]],customer_tab[],2,FALSE)</f>
        <v>Amber Martinez</v>
      </c>
      <c r="D245" t="str">
        <f>VLOOKUP(sales_tab[[#This Row],[Customer ID]],customer_tab[],9,FALSE)</f>
        <v>Female</v>
      </c>
      <c r="E245" t="str">
        <f>VLOOKUP(sales_tab[[#This Row],[Customer ID]],customer_tab[],5,FALSE)</f>
        <v>Illinois</v>
      </c>
      <c r="F245" t="str">
        <f>VLOOKUP(sales_tab[[#This Row],[Customer ID]],customer_tab[],6,FALSE)</f>
        <v>Central</v>
      </c>
      <c r="G245" t="str">
        <f>VLOOKUP(sales_tab[[#This Row],[Customer ID]],customer_tab[],7,FALSE)</f>
        <v>Widowed</v>
      </c>
      <c r="H245" s="1">
        <v>45401</v>
      </c>
      <c r="I245" s="1" t="str">
        <f>TEXT(sales_tab[[#This Row],[Order Date]],"YYYY")</f>
        <v>2024</v>
      </c>
      <c r="J245" s="1" t="str">
        <f>TEXT(sales_tab[[#This Row],[Order Date]],"MMM")</f>
        <v>Apr</v>
      </c>
      <c r="K245">
        <v>3592</v>
      </c>
      <c r="L245" t="str">
        <f>VLOOKUP(sales_tab[[#This Row],[Product ID]],product_tab[],2,FALSE)</f>
        <v>Shoes</v>
      </c>
      <c r="M245" t="str">
        <f>VLOOKUP(sales_tab[[#This Row],[Product ID]],product_tab[],4,FALSE)</f>
        <v>Hamilton, Kirby and Taylor</v>
      </c>
      <c r="N245" t="s">
        <v>15</v>
      </c>
      <c r="O245">
        <v>283.65680000000003</v>
      </c>
      <c r="P245">
        <v>243.78</v>
      </c>
      <c r="Q245">
        <v>2</v>
      </c>
      <c r="R245">
        <v>0.22</v>
      </c>
      <c r="S245">
        <f>sales_tab[[#This Row],[Unit Price]]*sales_tab[[#This Row],[Quantity]]</f>
        <v>487.56</v>
      </c>
      <c r="T245">
        <f>sales_tab[[#This Row],[Sales Amount]]-sales_tab[[#This Row],[Cost Price]]</f>
        <v>203.90319999999997</v>
      </c>
    </row>
    <row r="246" spans="1:20" x14ac:dyDescent="0.45">
      <c r="A246">
        <v>663375</v>
      </c>
      <c r="B246">
        <v>269795</v>
      </c>
      <c r="C246" t="str">
        <f>VLOOKUP(sales_tab[[#This Row],[Customer ID]],customer_tab[],2,FALSE)</f>
        <v>Peter Brown</v>
      </c>
      <c r="D246" t="str">
        <f>VLOOKUP(sales_tab[[#This Row],[Customer ID]],customer_tab[],9,FALSE)</f>
        <v>Non-Binary</v>
      </c>
      <c r="E246" t="str">
        <f>VLOOKUP(sales_tab[[#This Row],[Customer ID]],customer_tab[],5,FALSE)</f>
        <v>Minnesota</v>
      </c>
      <c r="F246" t="str">
        <f>VLOOKUP(sales_tab[[#This Row],[Customer ID]],customer_tab[],6,FALSE)</f>
        <v>Central</v>
      </c>
      <c r="G246" t="str">
        <f>VLOOKUP(sales_tab[[#This Row],[Customer ID]],customer_tab[],7,FALSE)</f>
        <v>Married</v>
      </c>
      <c r="H246" s="1">
        <v>45263</v>
      </c>
      <c r="I246" s="1" t="str">
        <f>TEXT(sales_tab[[#This Row],[Order Date]],"YYYY")</f>
        <v>2023</v>
      </c>
      <c r="J246" s="1" t="str">
        <f>TEXT(sales_tab[[#This Row],[Order Date]],"MMM")</f>
        <v>Dec</v>
      </c>
      <c r="K246">
        <v>6681</v>
      </c>
      <c r="L246" t="str">
        <f>VLOOKUP(sales_tab[[#This Row],[Product ID]],product_tab[],2,FALSE)</f>
        <v>Desk</v>
      </c>
      <c r="M246" t="str">
        <f>VLOOKUP(sales_tab[[#This Row],[Product ID]],product_tab[],4,FALSE)</f>
        <v>Fernandez, Willis and Potter</v>
      </c>
      <c r="N246" t="s">
        <v>11</v>
      </c>
      <c r="O246">
        <v>130.4785</v>
      </c>
      <c r="P246">
        <v>204.63</v>
      </c>
      <c r="Q246">
        <v>1</v>
      </c>
      <c r="R246">
        <v>0.05</v>
      </c>
      <c r="S246">
        <f>sales_tab[[#This Row],[Unit Price]]*sales_tab[[#This Row],[Quantity]]</f>
        <v>204.63</v>
      </c>
      <c r="T246">
        <f>sales_tab[[#This Row],[Sales Amount]]-sales_tab[[#This Row],[Cost Price]]</f>
        <v>74.151499999999999</v>
      </c>
    </row>
    <row r="247" spans="1:20" x14ac:dyDescent="0.45">
      <c r="A247">
        <v>245199</v>
      </c>
      <c r="B247">
        <v>711817</v>
      </c>
      <c r="C247" t="str">
        <f>VLOOKUP(sales_tab[[#This Row],[Customer ID]],customer_tab[],2,FALSE)</f>
        <v>George Lopez</v>
      </c>
      <c r="D247" t="str">
        <f>VLOOKUP(sales_tab[[#This Row],[Customer ID]],customer_tab[],9,FALSE)</f>
        <v>Non-Binary</v>
      </c>
      <c r="E247" t="str">
        <f>VLOOKUP(sales_tab[[#This Row],[Customer ID]],customer_tab[],5,FALSE)</f>
        <v>Minnesota</v>
      </c>
      <c r="F247" t="str">
        <f>VLOOKUP(sales_tab[[#This Row],[Customer ID]],customer_tab[],6,FALSE)</f>
        <v>Central</v>
      </c>
      <c r="G247" t="str">
        <f>VLOOKUP(sales_tab[[#This Row],[Customer ID]],customer_tab[],7,FALSE)</f>
        <v>Divorced</v>
      </c>
      <c r="H247" s="1">
        <v>45384</v>
      </c>
      <c r="I247" s="1" t="str">
        <f>TEXT(sales_tab[[#This Row],[Order Date]],"YYYY")</f>
        <v>2024</v>
      </c>
      <c r="J247" s="1" t="str">
        <f>TEXT(sales_tab[[#This Row],[Order Date]],"MMM")</f>
        <v>Apr</v>
      </c>
      <c r="K247">
        <v>2117</v>
      </c>
      <c r="L247" t="str">
        <f>VLOOKUP(sales_tab[[#This Row],[Product ID]],product_tab[],2,FALSE)</f>
        <v>Sofa</v>
      </c>
      <c r="M247" t="str">
        <f>VLOOKUP(sales_tab[[#This Row],[Product ID]],product_tab[],4,FALSE)</f>
        <v>Holden Inc</v>
      </c>
      <c r="N247" t="s">
        <v>11</v>
      </c>
      <c r="O247">
        <v>23.992799999999995</v>
      </c>
      <c r="P247">
        <v>13.79</v>
      </c>
      <c r="Q247">
        <v>4</v>
      </c>
      <c r="R247">
        <v>0.17</v>
      </c>
      <c r="S247">
        <f>sales_tab[[#This Row],[Unit Price]]*sales_tab[[#This Row],[Quantity]]</f>
        <v>55.16</v>
      </c>
      <c r="T247">
        <f>sales_tab[[#This Row],[Sales Amount]]-sales_tab[[#This Row],[Cost Price]]</f>
        <v>31.167200000000001</v>
      </c>
    </row>
    <row r="248" spans="1:20" x14ac:dyDescent="0.45">
      <c r="A248">
        <v>731847</v>
      </c>
      <c r="B248">
        <v>330874</v>
      </c>
      <c r="C248" t="str">
        <f>VLOOKUP(sales_tab[[#This Row],[Customer ID]],customer_tab[],2,FALSE)</f>
        <v>Sydney Morales</v>
      </c>
      <c r="D248" t="str">
        <f>VLOOKUP(sales_tab[[#This Row],[Customer ID]],customer_tab[],9,FALSE)</f>
        <v>Male</v>
      </c>
      <c r="E248" t="str">
        <f>VLOOKUP(sales_tab[[#This Row],[Customer ID]],customer_tab[],5,FALSE)</f>
        <v>Minnesota</v>
      </c>
      <c r="F248" t="str">
        <f>VLOOKUP(sales_tab[[#This Row],[Customer ID]],customer_tab[],6,FALSE)</f>
        <v>Central</v>
      </c>
      <c r="G248" t="str">
        <f>VLOOKUP(sales_tab[[#This Row],[Customer ID]],customer_tab[],7,FALSE)</f>
        <v>Widowed</v>
      </c>
      <c r="H248" s="1">
        <v>45318</v>
      </c>
      <c r="I248" s="1" t="str">
        <f>TEXT(sales_tab[[#This Row],[Order Date]],"YYYY")</f>
        <v>2024</v>
      </c>
      <c r="J248" s="1" t="str">
        <f>TEXT(sales_tab[[#This Row],[Order Date]],"MMM")</f>
        <v>Jan</v>
      </c>
      <c r="K248">
        <v>4971</v>
      </c>
      <c r="L248" t="str">
        <f>VLOOKUP(sales_tab[[#This Row],[Product ID]],product_tab[],2,FALSE)</f>
        <v>Marker</v>
      </c>
      <c r="M248" t="str">
        <f>VLOOKUP(sales_tab[[#This Row],[Product ID]],product_tab[],4,FALSE)</f>
        <v>Perez LLC</v>
      </c>
      <c r="N248" t="s">
        <v>17</v>
      </c>
      <c r="O248">
        <v>110.37039999999999</v>
      </c>
      <c r="P248">
        <v>63.66</v>
      </c>
      <c r="Q248">
        <v>4</v>
      </c>
      <c r="R248">
        <v>0.14000000000000001</v>
      </c>
      <c r="S248">
        <f>sales_tab[[#This Row],[Unit Price]]*sales_tab[[#This Row],[Quantity]]</f>
        <v>254.64</v>
      </c>
      <c r="T248">
        <f>sales_tab[[#This Row],[Sales Amount]]-sales_tab[[#This Row],[Cost Price]]</f>
        <v>144.2696</v>
      </c>
    </row>
    <row r="249" spans="1:20" x14ac:dyDescent="0.45">
      <c r="A249">
        <v>410639</v>
      </c>
      <c r="B249">
        <v>812154</v>
      </c>
      <c r="C249" t="str">
        <f>VLOOKUP(sales_tab[[#This Row],[Customer ID]],customer_tab[],2,FALSE)</f>
        <v>Ronald Murphy</v>
      </c>
      <c r="D249" t="str">
        <f>VLOOKUP(sales_tab[[#This Row],[Customer ID]],customer_tab[],9,FALSE)</f>
        <v>Male</v>
      </c>
      <c r="E249" t="str">
        <f>VLOOKUP(sales_tab[[#This Row],[Customer ID]],customer_tab[],5,FALSE)</f>
        <v>Minnesota</v>
      </c>
      <c r="F249" t="str">
        <f>VLOOKUP(sales_tab[[#This Row],[Customer ID]],customer_tab[],6,FALSE)</f>
        <v>Central</v>
      </c>
      <c r="G249" t="str">
        <f>VLOOKUP(sales_tab[[#This Row],[Customer ID]],customer_tab[],7,FALSE)</f>
        <v>Divorced</v>
      </c>
      <c r="H249" s="1">
        <v>45461</v>
      </c>
      <c r="I249" s="1" t="str">
        <f>TEXT(sales_tab[[#This Row],[Order Date]],"YYYY")</f>
        <v>2024</v>
      </c>
      <c r="J249" s="1" t="str">
        <f>TEXT(sales_tab[[#This Row],[Order Date]],"MMM")</f>
        <v>Jun</v>
      </c>
      <c r="K249">
        <v>5942</v>
      </c>
      <c r="L249" t="str">
        <f>VLOOKUP(sales_tab[[#This Row],[Product ID]],product_tab[],2,FALSE)</f>
        <v>Stapler</v>
      </c>
      <c r="M249" t="str">
        <f>VLOOKUP(sales_tab[[#This Row],[Product ID]],product_tab[],4,FALSE)</f>
        <v>Jones-Henderson</v>
      </c>
      <c r="N249" t="s">
        <v>17</v>
      </c>
      <c r="O249">
        <v>33.458799999999997</v>
      </c>
      <c r="P249">
        <v>12.83</v>
      </c>
      <c r="Q249">
        <v>4</v>
      </c>
      <c r="R249">
        <v>0.16</v>
      </c>
      <c r="S249">
        <f>sales_tab[[#This Row],[Unit Price]]*sales_tab[[#This Row],[Quantity]]</f>
        <v>51.32</v>
      </c>
      <c r="T249">
        <f>sales_tab[[#This Row],[Sales Amount]]-sales_tab[[#This Row],[Cost Price]]</f>
        <v>17.861200000000004</v>
      </c>
    </row>
    <row r="250" spans="1:20" x14ac:dyDescent="0.45">
      <c r="A250">
        <v>237533</v>
      </c>
      <c r="B250">
        <v>989547</v>
      </c>
      <c r="C250" t="str">
        <f>VLOOKUP(sales_tab[[#This Row],[Customer ID]],customer_tab[],2,FALSE)</f>
        <v>Danielle Gates</v>
      </c>
      <c r="D250" t="str">
        <f>VLOOKUP(sales_tab[[#This Row],[Customer ID]],customer_tab[],9,FALSE)</f>
        <v>Non-Binary</v>
      </c>
      <c r="E250" t="str">
        <f>VLOOKUP(sales_tab[[#This Row],[Customer ID]],customer_tab[],5,FALSE)</f>
        <v>Wisconsin</v>
      </c>
      <c r="F250" t="str">
        <f>VLOOKUP(sales_tab[[#This Row],[Customer ID]],customer_tab[],6,FALSE)</f>
        <v>Central</v>
      </c>
      <c r="G250" t="str">
        <f>VLOOKUP(sales_tab[[#This Row],[Customer ID]],customer_tab[],7,FALSE)</f>
        <v>Widowed</v>
      </c>
      <c r="H250" s="1">
        <v>45281</v>
      </c>
      <c r="I250" s="1" t="str">
        <f>TEXT(sales_tab[[#This Row],[Order Date]],"YYYY")</f>
        <v>2023</v>
      </c>
      <c r="J250" s="1" t="str">
        <f>TEXT(sales_tab[[#This Row],[Order Date]],"MMM")</f>
        <v>Dec</v>
      </c>
      <c r="K250">
        <v>9961</v>
      </c>
      <c r="L250" t="str">
        <f>VLOOKUP(sales_tab[[#This Row],[Product ID]],product_tab[],2,FALSE)</f>
        <v>Cap</v>
      </c>
      <c r="M250" t="str">
        <f>VLOOKUP(sales_tab[[#This Row],[Product ID]],product_tab[],4,FALSE)</f>
        <v>Rogers and Sons</v>
      </c>
      <c r="N250" t="s">
        <v>15</v>
      </c>
      <c r="O250">
        <v>15.928799999999999</v>
      </c>
      <c r="P250">
        <v>6.92</v>
      </c>
      <c r="Q250">
        <v>3</v>
      </c>
      <c r="R250">
        <v>0.12</v>
      </c>
      <c r="S250">
        <f>sales_tab[[#This Row],[Unit Price]]*sales_tab[[#This Row],[Quantity]]</f>
        <v>20.759999999999998</v>
      </c>
      <c r="T250">
        <f>sales_tab[[#This Row],[Sales Amount]]-sales_tab[[#This Row],[Cost Price]]</f>
        <v>4.8311999999999991</v>
      </c>
    </row>
    <row r="251" spans="1:20" x14ac:dyDescent="0.45">
      <c r="A251">
        <v>824617</v>
      </c>
      <c r="B251">
        <v>807531</v>
      </c>
      <c r="C251" t="str">
        <f>VLOOKUP(sales_tab[[#This Row],[Customer ID]],customer_tab[],2,FALSE)</f>
        <v>William Moore</v>
      </c>
      <c r="D251" t="str">
        <f>VLOOKUP(sales_tab[[#This Row],[Customer ID]],customer_tab[],9,FALSE)</f>
        <v>Female</v>
      </c>
      <c r="E251" t="str">
        <f>VLOOKUP(sales_tab[[#This Row],[Customer ID]],customer_tab[],5,FALSE)</f>
        <v>California</v>
      </c>
      <c r="F251" t="str">
        <f>VLOOKUP(sales_tab[[#This Row],[Customer ID]],customer_tab[],6,FALSE)</f>
        <v>West</v>
      </c>
      <c r="G251" t="str">
        <f>VLOOKUP(sales_tab[[#This Row],[Customer ID]],customer_tab[],7,FALSE)</f>
        <v>Divorced</v>
      </c>
      <c r="H251" s="1">
        <v>45281</v>
      </c>
      <c r="I251" s="1" t="str">
        <f>TEXT(sales_tab[[#This Row],[Order Date]],"YYYY")</f>
        <v>2023</v>
      </c>
      <c r="J251" s="1" t="str">
        <f>TEXT(sales_tab[[#This Row],[Order Date]],"MMM")</f>
        <v>Dec</v>
      </c>
      <c r="K251">
        <v>4889</v>
      </c>
      <c r="L251" t="str">
        <f>VLOOKUP(sales_tab[[#This Row],[Product ID]],product_tab[],2,FALSE)</f>
        <v>T-shirt</v>
      </c>
      <c r="M251" t="str">
        <f>VLOOKUP(sales_tab[[#This Row],[Product ID]],product_tab[],4,FALSE)</f>
        <v>Davis Group</v>
      </c>
      <c r="N251" t="s">
        <v>15</v>
      </c>
      <c r="O251">
        <v>499.27679999999998</v>
      </c>
      <c r="P251">
        <v>165.76</v>
      </c>
      <c r="Q251">
        <v>4</v>
      </c>
      <c r="R251">
        <v>0.08</v>
      </c>
      <c r="S251">
        <f>sales_tab[[#This Row],[Unit Price]]*sales_tab[[#This Row],[Quantity]]</f>
        <v>663.04</v>
      </c>
      <c r="T251">
        <f>sales_tab[[#This Row],[Sales Amount]]-sales_tab[[#This Row],[Cost Price]]</f>
        <v>163.76319999999998</v>
      </c>
    </row>
    <row r="252" spans="1:20" x14ac:dyDescent="0.45">
      <c r="A252">
        <v>136527</v>
      </c>
      <c r="B252">
        <v>110654</v>
      </c>
      <c r="C252" t="str">
        <f>VLOOKUP(sales_tab[[#This Row],[Customer ID]],customer_tab[],2,FALSE)</f>
        <v>Brianna Schmidt</v>
      </c>
      <c r="D252" t="str">
        <f>VLOOKUP(sales_tab[[#This Row],[Customer ID]],customer_tab[],9,FALSE)</f>
        <v>Non-Binary</v>
      </c>
      <c r="E252" t="str">
        <f>VLOOKUP(sales_tab[[#This Row],[Customer ID]],customer_tab[],5,FALSE)</f>
        <v>California</v>
      </c>
      <c r="F252" t="str">
        <f>VLOOKUP(sales_tab[[#This Row],[Customer ID]],customer_tab[],6,FALSE)</f>
        <v>West</v>
      </c>
      <c r="G252" t="str">
        <f>VLOOKUP(sales_tab[[#This Row],[Customer ID]],customer_tab[],7,FALSE)</f>
        <v>Divorced</v>
      </c>
      <c r="H252" s="1">
        <v>45346</v>
      </c>
      <c r="I252" s="1" t="str">
        <f>TEXT(sales_tab[[#This Row],[Order Date]],"YYYY")</f>
        <v>2024</v>
      </c>
      <c r="J252" s="1" t="str">
        <f>TEXT(sales_tab[[#This Row],[Order Date]],"MMM")</f>
        <v>Feb</v>
      </c>
      <c r="K252">
        <v>9504</v>
      </c>
      <c r="L252" t="str">
        <f>VLOOKUP(sales_tab[[#This Row],[Product ID]],product_tab[],2,FALSE)</f>
        <v>Puzzle</v>
      </c>
      <c r="M252" t="str">
        <f>VLOOKUP(sales_tab[[#This Row],[Product ID]],product_tab[],4,FALSE)</f>
        <v>Bailey, Fowler and Butler</v>
      </c>
      <c r="N252" t="s">
        <v>13</v>
      </c>
      <c r="O252">
        <v>107.96459999999999</v>
      </c>
      <c r="P252">
        <v>50.87</v>
      </c>
      <c r="Q252">
        <v>3</v>
      </c>
      <c r="R252">
        <v>0.14000000000000001</v>
      </c>
      <c r="S252">
        <f>sales_tab[[#This Row],[Unit Price]]*sales_tab[[#This Row],[Quantity]]</f>
        <v>152.60999999999999</v>
      </c>
      <c r="T252">
        <f>sales_tab[[#This Row],[Sales Amount]]-sales_tab[[#This Row],[Cost Price]]</f>
        <v>44.645399999999995</v>
      </c>
    </row>
    <row r="253" spans="1:20" x14ac:dyDescent="0.45">
      <c r="A253">
        <v>699337</v>
      </c>
      <c r="B253">
        <v>821615</v>
      </c>
      <c r="C253" t="str">
        <f>VLOOKUP(sales_tab[[#This Row],[Customer ID]],customer_tab[],2,FALSE)</f>
        <v>Christopher Sanchez</v>
      </c>
      <c r="D253" t="str">
        <f>VLOOKUP(sales_tab[[#This Row],[Customer ID]],customer_tab[],9,FALSE)</f>
        <v>Male</v>
      </c>
      <c r="E253" t="str">
        <f>VLOOKUP(sales_tab[[#This Row],[Customer ID]],customer_tab[],5,FALSE)</f>
        <v>California</v>
      </c>
      <c r="F253" t="str">
        <f>VLOOKUP(sales_tab[[#This Row],[Customer ID]],customer_tab[],6,FALSE)</f>
        <v>West</v>
      </c>
      <c r="G253" t="str">
        <f>VLOOKUP(sales_tab[[#This Row],[Customer ID]],customer_tab[],7,FALSE)</f>
        <v>Single</v>
      </c>
      <c r="H253" s="1">
        <v>45222</v>
      </c>
      <c r="I253" s="1" t="str">
        <f>TEXT(sales_tab[[#This Row],[Order Date]],"YYYY")</f>
        <v>2023</v>
      </c>
      <c r="J253" s="1" t="str">
        <f>TEXT(sales_tab[[#This Row],[Order Date]],"MMM")</f>
        <v>Oct</v>
      </c>
      <c r="K253">
        <v>9251</v>
      </c>
      <c r="L253" t="str">
        <f>VLOOKUP(sales_tab[[#This Row],[Product ID]],product_tab[],2,FALSE)</f>
        <v>Headphones</v>
      </c>
      <c r="M253" t="str">
        <f>VLOOKUP(sales_tab[[#This Row],[Product ID]],product_tab[],4,FALSE)</f>
        <v>Yates Group</v>
      </c>
      <c r="N253" t="s">
        <v>19</v>
      </c>
      <c r="O253">
        <v>107.2936</v>
      </c>
      <c r="P253">
        <v>86.13</v>
      </c>
      <c r="Q253">
        <v>2</v>
      </c>
      <c r="R253">
        <v>0.14000000000000001</v>
      </c>
      <c r="S253">
        <f>sales_tab[[#This Row],[Unit Price]]*sales_tab[[#This Row],[Quantity]]</f>
        <v>172.26</v>
      </c>
      <c r="T253">
        <f>sales_tab[[#This Row],[Sales Amount]]-sales_tab[[#This Row],[Cost Price]]</f>
        <v>64.966399999999993</v>
      </c>
    </row>
    <row r="254" spans="1:20" x14ac:dyDescent="0.45">
      <c r="A254">
        <v>454391</v>
      </c>
      <c r="B254">
        <v>598790</v>
      </c>
      <c r="C254" t="str">
        <f>VLOOKUP(sales_tab[[#This Row],[Customer ID]],customer_tab[],2,FALSE)</f>
        <v>Michael Price</v>
      </c>
      <c r="D254" t="str">
        <f>VLOOKUP(sales_tab[[#This Row],[Customer ID]],customer_tab[],9,FALSE)</f>
        <v>Male</v>
      </c>
      <c r="E254" t="str">
        <f>VLOOKUP(sales_tab[[#This Row],[Customer ID]],customer_tab[],5,FALSE)</f>
        <v>California</v>
      </c>
      <c r="F254" t="str">
        <f>VLOOKUP(sales_tab[[#This Row],[Customer ID]],customer_tab[],6,FALSE)</f>
        <v>West</v>
      </c>
      <c r="G254" t="str">
        <f>VLOOKUP(sales_tab[[#This Row],[Customer ID]],customer_tab[],7,FALSE)</f>
        <v>Married</v>
      </c>
      <c r="H254" s="1">
        <v>45333</v>
      </c>
      <c r="I254" s="1" t="str">
        <f>TEXT(sales_tab[[#This Row],[Order Date]],"YYYY")</f>
        <v>2024</v>
      </c>
      <c r="J254" s="1" t="str">
        <f>TEXT(sales_tab[[#This Row],[Order Date]],"MMM")</f>
        <v>Feb</v>
      </c>
      <c r="K254">
        <v>4889</v>
      </c>
      <c r="L254" t="str">
        <f>VLOOKUP(sales_tab[[#This Row],[Product ID]],product_tab[],2,FALSE)</f>
        <v>T-shirt</v>
      </c>
      <c r="M254" t="str">
        <f>VLOOKUP(sales_tab[[#This Row],[Product ID]],product_tab[],4,FALSE)</f>
        <v>Davis Group</v>
      </c>
      <c r="N254" t="s">
        <v>15</v>
      </c>
      <c r="O254">
        <v>531.72799999999995</v>
      </c>
      <c r="P254">
        <v>165.76</v>
      </c>
      <c r="Q254">
        <v>4</v>
      </c>
      <c r="R254">
        <v>0.05</v>
      </c>
      <c r="S254">
        <f>sales_tab[[#This Row],[Unit Price]]*sales_tab[[#This Row],[Quantity]]</f>
        <v>663.04</v>
      </c>
      <c r="T254">
        <f>sales_tab[[#This Row],[Sales Amount]]-sales_tab[[#This Row],[Cost Price]]</f>
        <v>131.31200000000001</v>
      </c>
    </row>
    <row r="255" spans="1:20" x14ac:dyDescent="0.45">
      <c r="A255">
        <v>749600</v>
      </c>
      <c r="B255">
        <v>537329</v>
      </c>
      <c r="C255" t="str">
        <f>VLOOKUP(sales_tab[[#This Row],[Customer ID]],customer_tab[],2,FALSE)</f>
        <v>Patrick Grant</v>
      </c>
      <c r="D255" t="str">
        <f>VLOOKUP(sales_tab[[#This Row],[Customer ID]],customer_tab[],9,FALSE)</f>
        <v>Non-Binary</v>
      </c>
      <c r="E255" t="str">
        <f>VLOOKUP(sales_tab[[#This Row],[Customer ID]],customer_tab[],5,FALSE)</f>
        <v>New York</v>
      </c>
      <c r="F255" t="str">
        <f>VLOOKUP(sales_tab[[#This Row],[Customer ID]],customer_tab[],6,FALSE)</f>
        <v>East</v>
      </c>
      <c r="G255" t="str">
        <f>VLOOKUP(sales_tab[[#This Row],[Customer ID]],customer_tab[],7,FALSE)</f>
        <v>Married</v>
      </c>
      <c r="H255" s="1">
        <v>45389</v>
      </c>
      <c r="I255" s="1" t="str">
        <f>TEXT(sales_tab[[#This Row],[Order Date]],"YYYY")</f>
        <v>2024</v>
      </c>
      <c r="J255" s="1" t="str">
        <f>TEXT(sales_tab[[#This Row],[Order Date]],"MMM")</f>
        <v>Apr</v>
      </c>
      <c r="K255">
        <v>9614</v>
      </c>
      <c r="L255" t="str">
        <f>VLOOKUP(sales_tab[[#This Row],[Product ID]],product_tab[],2,FALSE)</f>
        <v>Table</v>
      </c>
      <c r="M255" t="str">
        <f>VLOOKUP(sales_tab[[#This Row],[Product ID]],product_tab[],4,FALSE)</f>
        <v>Peters Ltd</v>
      </c>
      <c r="N255" t="s">
        <v>11</v>
      </c>
      <c r="O255">
        <v>334.53800000000001</v>
      </c>
      <c r="P255">
        <v>129.47</v>
      </c>
      <c r="Q255">
        <v>5</v>
      </c>
      <c r="R255">
        <v>0.12</v>
      </c>
      <c r="S255">
        <f>sales_tab[[#This Row],[Unit Price]]*sales_tab[[#This Row],[Quantity]]</f>
        <v>647.35</v>
      </c>
      <c r="T255">
        <f>sales_tab[[#This Row],[Sales Amount]]-sales_tab[[#This Row],[Cost Price]]</f>
        <v>312.81200000000001</v>
      </c>
    </row>
    <row r="256" spans="1:20" x14ac:dyDescent="0.45">
      <c r="A256">
        <v>484634</v>
      </c>
      <c r="B256">
        <v>664949</v>
      </c>
      <c r="C256" t="str">
        <f>VLOOKUP(sales_tab[[#This Row],[Customer ID]],customer_tab[],2,FALSE)</f>
        <v>Megan Wang</v>
      </c>
      <c r="D256" t="str">
        <f>VLOOKUP(sales_tab[[#This Row],[Customer ID]],customer_tab[],9,FALSE)</f>
        <v>Male</v>
      </c>
      <c r="E256" t="str">
        <f>VLOOKUP(sales_tab[[#This Row],[Customer ID]],customer_tab[],5,FALSE)</f>
        <v>Illinois</v>
      </c>
      <c r="F256" t="str">
        <f>VLOOKUP(sales_tab[[#This Row],[Customer ID]],customer_tab[],6,FALSE)</f>
        <v>Central</v>
      </c>
      <c r="G256" t="str">
        <f>VLOOKUP(sales_tab[[#This Row],[Customer ID]],customer_tab[],7,FALSE)</f>
        <v>Married</v>
      </c>
      <c r="H256" s="1">
        <v>45271</v>
      </c>
      <c r="I256" s="1" t="str">
        <f>TEXT(sales_tab[[#This Row],[Order Date]],"YYYY")</f>
        <v>2023</v>
      </c>
      <c r="J256" s="1" t="str">
        <f>TEXT(sales_tab[[#This Row],[Order Date]],"MMM")</f>
        <v>Dec</v>
      </c>
      <c r="K256">
        <v>8348</v>
      </c>
      <c r="L256" t="str">
        <f>VLOOKUP(sales_tab[[#This Row],[Product ID]],product_tab[],2,FALSE)</f>
        <v>Laptop</v>
      </c>
      <c r="M256" t="str">
        <f>VLOOKUP(sales_tab[[#This Row],[Product ID]],product_tab[],4,FALSE)</f>
        <v>Jackson, Stewart and Jenkins</v>
      </c>
      <c r="N256" t="s">
        <v>19</v>
      </c>
      <c r="O256">
        <v>229.4631</v>
      </c>
      <c r="P256">
        <v>193.63</v>
      </c>
      <c r="Q256">
        <v>3</v>
      </c>
      <c r="R256">
        <v>0.21</v>
      </c>
      <c r="S256">
        <f>sales_tab[[#This Row],[Unit Price]]*sales_tab[[#This Row],[Quantity]]</f>
        <v>580.89</v>
      </c>
      <c r="T256">
        <f>sales_tab[[#This Row],[Sales Amount]]-sales_tab[[#This Row],[Cost Price]]</f>
        <v>351.42689999999999</v>
      </c>
    </row>
    <row r="257" spans="1:20" x14ac:dyDescent="0.45">
      <c r="A257">
        <v>999180</v>
      </c>
      <c r="B257">
        <v>972854</v>
      </c>
      <c r="C257" t="str">
        <f>VLOOKUP(sales_tab[[#This Row],[Customer ID]],customer_tab[],2,FALSE)</f>
        <v>Tina Fisher</v>
      </c>
      <c r="D257" t="str">
        <f>VLOOKUP(sales_tab[[#This Row],[Customer ID]],customer_tab[],9,FALSE)</f>
        <v>Non-Binary</v>
      </c>
      <c r="E257" t="str">
        <f>VLOOKUP(sales_tab[[#This Row],[Customer ID]],customer_tab[],5,FALSE)</f>
        <v>Delaware</v>
      </c>
      <c r="F257" t="str">
        <f>VLOOKUP(sales_tab[[#This Row],[Customer ID]],customer_tab[],6,FALSE)</f>
        <v>East</v>
      </c>
      <c r="G257" t="str">
        <f>VLOOKUP(sales_tab[[#This Row],[Customer ID]],customer_tab[],7,FALSE)</f>
        <v>Divorced</v>
      </c>
      <c r="H257" s="1">
        <v>45487</v>
      </c>
      <c r="I257" s="1" t="str">
        <f>TEXT(sales_tab[[#This Row],[Order Date]],"YYYY")</f>
        <v>2024</v>
      </c>
      <c r="J257" s="1" t="str">
        <f>TEXT(sales_tab[[#This Row],[Order Date]],"MMM")</f>
        <v>Jul</v>
      </c>
      <c r="K257">
        <v>1794</v>
      </c>
      <c r="L257" t="str">
        <f>VLOOKUP(sales_tab[[#This Row],[Product ID]],product_tab[],2,FALSE)</f>
        <v>Board Game</v>
      </c>
      <c r="M257" t="str">
        <f>VLOOKUP(sales_tab[[#This Row],[Product ID]],product_tab[],4,FALSE)</f>
        <v>Reese LLC</v>
      </c>
      <c r="N257" t="s">
        <v>13</v>
      </c>
      <c r="O257">
        <v>519.93600000000004</v>
      </c>
      <c r="P257">
        <v>210.95</v>
      </c>
      <c r="Q257">
        <v>4</v>
      </c>
      <c r="R257">
        <v>0.18</v>
      </c>
      <c r="S257">
        <f>sales_tab[[#This Row],[Unit Price]]*sales_tab[[#This Row],[Quantity]]</f>
        <v>843.8</v>
      </c>
      <c r="T257">
        <f>sales_tab[[#This Row],[Sales Amount]]-sales_tab[[#This Row],[Cost Price]]</f>
        <v>323.86399999999992</v>
      </c>
    </row>
    <row r="258" spans="1:20" x14ac:dyDescent="0.45">
      <c r="A258">
        <v>926455</v>
      </c>
      <c r="B258">
        <v>439469</v>
      </c>
      <c r="C258" t="str">
        <f>VLOOKUP(sales_tab[[#This Row],[Customer ID]],customer_tab[],2,FALSE)</f>
        <v>Larry Leonard</v>
      </c>
      <c r="D258" t="str">
        <f>VLOOKUP(sales_tab[[#This Row],[Customer ID]],customer_tab[],9,FALSE)</f>
        <v>Female</v>
      </c>
      <c r="E258" t="str">
        <f>VLOOKUP(sales_tab[[#This Row],[Customer ID]],customer_tab[],5,FALSE)</f>
        <v>Illinois</v>
      </c>
      <c r="F258" t="str">
        <f>VLOOKUP(sales_tab[[#This Row],[Customer ID]],customer_tab[],6,FALSE)</f>
        <v>Central</v>
      </c>
      <c r="G258" t="str">
        <f>VLOOKUP(sales_tab[[#This Row],[Customer ID]],customer_tab[],7,FALSE)</f>
        <v>Single</v>
      </c>
      <c r="H258" s="1">
        <v>45408</v>
      </c>
      <c r="I258" s="1" t="str">
        <f>TEXT(sales_tab[[#This Row],[Order Date]],"YYYY")</f>
        <v>2024</v>
      </c>
      <c r="J258" s="1" t="str">
        <f>TEXT(sales_tab[[#This Row],[Order Date]],"MMM")</f>
        <v>Apr</v>
      </c>
      <c r="K258">
        <v>9240</v>
      </c>
      <c r="L258" t="str">
        <f>VLOOKUP(sales_tab[[#This Row],[Product ID]],product_tab[],2,FALSE)</f>
        <v>Doll</v>
      </c>
      <c r="M258" t="str">
        <f>VLOOKUP(sales_tab[[#This Row],[Product ID]],product_tab[],4,FALSE)</f>
        <v>Clark, Scott and Miller</v>
      </c>
      <c r="N258" t="s">
        <v>13</v>
      </c>
      <c r="O258">
        <v>89.411199999999994</v>
      </c>
      <c r="P258">
        <v>105.37</v>
      </c>
      <c r="Q258">
        <v>2</v>
      </c>
      <c r="R258">
        <v>0.12</v>
      </c>
      <c r="S258">
        <f>sales_tab[[#This Row],[Unit Price]]*sales_tab[[#This Row],[Quantity]]</f>
        <v>210.74</v>
      </c>
      <c r="T258">
        <f>sales_tab[[#This Row],[Sales Amount]]-sales_tab[[#This Row],[Cost Price]]</f>
        <v>121.32880000000002</v>
      </c>
    </row>
    <row r="259" spans="1:20" x14ac:dyDescent="0.45">
      <c r="A259">
        <v>490579</v>
      </c>
      <c r="B259">
        <v>992926</v>
      </c>
      <c r="C259" t="str">
        <f>VLOOKUP(sales_tab[[#This Row],[Customer ID]],customer_tab[],2,FALSE)</f>
        <v>Austin Jones</v>
      </c>
      <c r="D259" t="str">
        <f>VLOOKUP(sales_tab[[#This Row],[Customer ID]],customer_tab[],9,FALSE)</f>
        <v>Female</v>
      </c>
      <c r="E259" t="str">
        <f>VLOOKUP(sales_tab[[#This Row],[Customer ID]],customer_tab[],5,FALSE)</f>
        <v>Illinois</v>
      </c>
      <c r="F259" t="str">
        <f>VLOOKUP(sales_tab[[#This Row],[Customer ID]],customer_tab[],6,FALSE)</f>
        <v>Central</v>
      </c>
      <c r="G259" t="str">
        <f>VLOOKUP(sales_tab[[#This Row],[Customer ID]],customer_tab[],7,FALSE)</f>
        <v>Divorced</v>
      </c>
      <c r="H259" s="1">
        <v>45240</v>
      </c>
      <c r="I259" s="1" t="str">
        <f>TEXT(sales_tab[[#This Row],[Order Date]],"YYYY")</f>
        <v>2023</v>
      </c>
      <c r="J259" s="1" t="str">
        <f>TEXT(sales_tab[[#This Row],[Order Date]],"MMM")</f>
        <v>Nov</v>
      </c>
      <c r="K259">
        <v>9504</v>
      </c>
      <c r="L259" t="str">
        <f>VLOOKUP(sales_tab[[#This Row],[Product ID]],product_tab[],2,FALSE)</f>
        <v>Puzzle</v>
      </c>
      <c r="M259" t="str">
        <f>VLOOKUP(sales_tab[[#This Row],[Product ID]],product_tab[],4,FALSE)</f>
        <v>Bailey, Fowler and Butler</v>
      </c>
      <c r="N259" t="s">
        <v>13</v>
      </c>
      <c r="O259">
        <v>110.71600000000001</v>
      </c>
      <c r="P259">
        <v>50.87</v>
      </c>
      <c r="Q259">
        <v>5</v>
      </c>
      <c r="R259">
        <v>0.24</v>
      </c>
      <c r="S259">
        <f>sales_tab[[#This Row],[Unit Price]]*sales_tab[[#This Row],[Quantity]]</f>
        <v>254.35</v>
      </c>
      <c r="T259">
        <f>sales_tab[[#This Row],[Sales Amount]]-sales_tab[[#This Row],[Cost Price]]</f>
        <v>143.63399999999999</v>
      </c>
    </row>
    <row r="260" spans="1:20" x14ac:dyDescent="0.45">
      <c r="A260">
        <v>804063</v>
      </c>
      <c r="B260">
        <v>216561</v>
      </c>
      <c r="C260" t="str">
        <f>VLOOKUP(sales_tab[[#This Row],[Customer ID]],customer_tab[],2,FALSE)</f>
        <v>Victoria Day MD</v>
      </c>
      <c r="D260" t="str">
        <f>VLOOKUP(sales_tab[[#This Row],[Customer ID]],customer_tab[],9,FALSE)</f>
        <v>Male</v>
      </c>
      <c r="E260" t="str">
        <f>VLOOKUP(sales_tab[[#This Row],[Customer ID]],customer_tab[],5,FALSE)</f>
        <v>New York</v>
      </c>
      <c r="F260" t="str">
        <f>VLOOKUP(sales_tab[[#This Row],[Customer ID]],customer_tab[],6,FALSE)</f>
        <v>East</v>
      </c>
      <c r="G260" t="str">
        <f>VLOOKUP(sales_tab[[#This Row],[Customer ID]],customer_tab[],7,FALSE)</f>
        <v>Widowed</v>
      </c>
      <c r="H260" s="1">
        <v>45491</v>
      </c>
      <c r="I260" s="1" t="str">
        <f>TEXT(sales_tab[[#This Row],[Order Date]],"YYYY")</f>
        <v>2024</v>
      </c>
      <c r="J260" s="1" t="str">
        <f>TEXT(sales_tab[[#This Row],[Order Date]],"MMM")</f>
        <v>Jul</v>
      </c>
      <c r="K260">
        <v>2117</v>
      </c>
      <c r="L260" t="str">
        <f>VLOOKUP(sales_tab[[#This Row],[Product ID]],product_tab[],2,FALSE)</f>
        <v>Sofa</v>
      </c>
      <c r="M260" t="str">
        <f>VLOOKUP(sales_tab[[#This Row],[Product ID]],product_tab[],4,FALSE)</f>
        <v>Holden Inc</v>
      </c>
      <c r="N260" t="s">
        <v>11</v>
      </c>
      <c r="O260">
        <v>5.5656999999999988</v>
      </c>
      <c r="P260">
        <v>13.79</v>
      </c>
      <c r="Q260">
        <v>1</v>
      </c>
      <c r="R260">
        <v>0.17</v>
      </c>
      <c r="S260">
        <f>sales_tab[[#This Row],[Unit Price]]*sales_tab[[#This Row],[Quantity]]</f>
        <v>13.79</v>
      </c>
      <c r="T260">
        <f>sales_tab[[#This Row],[Sales Amount]]-sales_tab[[#This Row],[Cost Price]]</f>
        <v>8.2242999999999995</v>
      </c>
    </row>
    <row r="261" spans="1:20" x14ac:dyDescent="0.45">
      <c r="A261">
        <v>643245</v>
      </c>
      <c r="B261">
        <v>250782</v>
      </c>
      <c r="C261" t="str">
        <f>VLOOKUP(sales_tab[[#This Row],[Customer ID]],customer_tab[],2,FALSE)</f>
        <v>Nathaniel Davis</v>
      </c>
      <c r="D261" t="str">
        <f>VLOOKUP(sales_tab[[#This Row],[Customer ID]],customer_tab[],9,FALSE)</f>
        <v>Non-Binary</v>
      </c>
      <c r="E261" t="str">
        <f>VLOOKUP(sales_tab[[#This Row],[Customer ID]],customer_tab[],5,FALSE)</f>
        <v>New York</v>
      </c>
      <c r="F261" t="str">
        <f>VLOOKUP(sales_tab[[#This Row],[Customer ID]],customer_tab[],6,FALSE)</f>
        <v>East</v>
      </c>
      <c r="G261" t="str">
        <f>VLOOKUP(sales_tab[[#This Row],[Customer ID]],customer_tab[],7,FALSE)</f>
        <v>Widowed</v>
      </c>
      <c r="H261" s="1">
        <v>45276</v>
      </c>
      <c r="I261" s="1" t="str">
        <f>TEXT(sales_tab[[#This Row],[Order Date]],"YYYY")</f>
        <v>2023</v>
      </c>
      <c r="J261" s="1" t="str">
        <f>TEXT(sales_tab[[#This Row],[Order Date]],"MMM")</f>
        <v>Dec</v>
      </c>
      <c r="K261">
        <v>1794</v>
      </c>
      <c r="L261" t="str">
        <f>VLOOKUP(sales_tab[[#This Row],[Product ID]],product_tab[],2,FALSE)</f>
        <v>Board Game</v>
      </c>
      <c r="M261" t="str">
        <f>VLOOKUP(sales_tab[[#This Row],[Product ID]],product_tab[],4,FALSE)</f>
        <v>Reese LLC</v>
      </c>
      <c r="N261" t="s">
        <v>13</v>
      </c>
      <c r="O261">
        <v>636.29199999999992</v>
      </c>
      <c r="P261">
        <v>210.95</v>
      </c>
      <c r="Q261">
        <v>4</v>
      </c>
      <c r="R261">
        <v>0.16</v>
      </c>
      <c r="S261">
        <f>sales_tab[[#This Row],[Unit Price]]*sales_tab[[#This Row],[Quantity]]</f>
        <v>843.8</v>
      </c>
      <c r="T261">
        <f>sales_tab[[#This Row],[Sales Amount]]-sales_tab[[#This Row],[Cost Price]]</f>
        <v>207.50800000000004</v>
      </c>
    </row>
    <row r="262" spans="1:20" x14ac:dyDescent="0.45">
      <c r="A262">
        <v>363138</v>
      </c>
      <c r="B262">
        <v>790952</v>
      </c>
      <c r="C262" t="str">
        <f>VLOOKUP(sales_tab[[#This Row],[Customer ID]],customer_tab[],2,FALSE)</f>
        <v>Jeff Sanchez</v>
      </c>
      <c r="D262" t="str">
        <f>VLOOKUP(sales_tab[[#This Row],[Customer ID]],customer_tab[],9,FALSE)</f>
        <v>Male</v>
      </c>
      <c r="E262" t="str">
        <f>VLOOKUP(sales_tab[[#This Row],[Customer ID]],customer_tab[],5,FALSE)</f>
        <v>North Carolina</v>
      </c>
      <c r="F262" t="str">
        <f>VLOOKUP(sales_tab[[#This Row],[Customer ID]],customer_tab[],6,FALSE)</f>
        <v>South</v>
      </c>
      <c r="G262" t="str">
        <f>VLOOKUP(sales_tab[[#This Row],[Customer ID]],customer_tab[],7,FALSE)</f>
        <v>Divorced</v>
      </c>
      <c r="H262" s="1">
        <v>45174</v>
      </c>
      <c r="I262" s="1" t="str">
        <f>TEXT(sales_tab[[#This Row],[Order Date]],"YYYY")</f>
        <v>2023</v>
      </c>
      <c r="J262" s="1" t="str">
        <f>TEXT(sales_tab[[#This Row],[Order Date]],"MMM")</f>
        <v>Sep</v>
      </c>
      <c r="K262">
        <v>9614</v>
      </c>
      <c r="L262" t="str">
        <f>VLOOKUP(sales_tab[[#This Row],[Product ID]],product_tab[],2,FALSE)</f>
        <v>Table</v>
      </c>
      <c r="M262" t="str">
        <f>VLOOKUP(sales_tab[[#This Row],[Product ID]],product_tab[],4,FALSE)</f>
        <v>Peters Ltd</v>
      </c>
      <c r="N262" t="s">
        <v>11</v>
      </c>
      <c r="O262">
        <v>180.5478</v>
      </c>
      <c r="P262">
        <v>129.47</v>
      </c>
      <c r="Q262">
        <v>2</v>
      </c>
      <c r="R262">
        <v>0.13</v>
      </c>
      <c r="S262">
        <f>sales_tab[[#This Row],[Unit Price]]*sales_tab[[#This Row],[Quantity]]</f>
        <v>258.94</v>
      </c>
      <c r="T262">
        <f>sales_tab[[#This Row],[Sales Amount]]-sales_tab[[#This Row],[Cost Price]]</f>
        <v>78.392200000000003</v>
      </c>
    </row>
    <row r="263" spans="1:20" x14ac:dyDescent="0.45">
      <c r="A263">
        <v>324312</v>
      </c>
      <c r="B263">
        <v>158801</v>
      </c>
      <c r="C263" t="str">
        <f>VLOOKUP(sales_tab[[#This Row],[Customer ID]],customer_tab[],2,FALSE)</f>
        <v>Andrea Jones</v>
      </c>
      <c r="D263" t="str">
        <f>VLOOKUP(sales_tab[[#This Row],[Customer ID]],customer_tab[],9,FALSE)</f>
        <v>Non-Binary</v>
      </c>
      <c r="E263" t="str">
        <f>VLOOKUP(sales_tab[[#This Row],[Customer ID]],customer_tab[],5,FALSE)</f>
        <v>Texas</v>
      </c>
      <c r="F263" t="str">
        <f>VLOOKUP(sales_tab[[#This Row],[Customer ID]],customer_tab[],6,FALSE)</f>
        <v>Central</v>
      </c>
      <c r="G263" t="str">
        <f>VLOOKUP(sales_tab[[#This Row],[Customer ID]],customer_tab[],7,FALSE)</f>
        <v>Single</v>
      </c>
      <c r="H263" s="1">
        <v>45473</v>
      </c>
      <c r="I263" s="1" t="str">
        <f>TEXT(sales_tab[[#This Row],[Order Date]],"YYYY")</f>
        <v>2024</v>
      </c>
      <c r="J263" s="1" t="str">
        <f>TEXT(sales_tab[[#This Row],[Order Date]],"MMM")</f>
        <v>Jun</v>
      </c>
      <c r="K263">
        <v>4971</v>
      </c>
      <c r="L263" t="str">
        <f>VLOOKUP(sales_tab[[#This Row],[Product ID]],product_tab[],2,FALSE)</f>
        <v>Marker</v>
      </c>
      <c r="M263" t="str">
        <f>VLOOKUP(sales_tab[[#This Row],[Product ID]],product_tab[],4,FALSE)</f>
        <v>Perez LLC</v>
      </c>
      <c r="N263" t="s">
        <v>17</v>
      </c>
      <c r="O263">
        <v>104.95099999999999</v>
      </c>
      <c r="P263">
        <v>63.66</v>
      </c>
      <c r="Q263">
        <v>5</v>
      </c>
      <c r="R263">
        <v>0.23</v>
      </c>
      <c r="S263">
        <f>sales_tab[[#This Row],[Unit Price]]*sales_tab[[#This Row],[Quantity]]</f>
        <v>318.29999999999995</v>
      </c>
      <c r="T263">
        <f>sales_tab[[#This Row],[Sales Amount]]-sales_tab[[#This Row],[Cost Price]]</f>
        <v>213.34899999999996</v>
      </c>
    </row>
    <row r="264" spans="1:20" x14ac:dyDescent="0.45">
      <c r="A264">
        <v>429451</v>
      </c>
      <c r="B264">
        <v>147860</v>
      </c>
      <c r="C264" t="str">
        <f>VLOOKUP(sales_tab[[#This Row],[Customer ID]],customer_tab[],2,FALSE)</f>
        <v>Kathy Green</v>
      </c>
      <c r="D264" t="str">
        <f>VLOOKUP(sales_tab[[#This Row],[Customer ID]],customer_tab[],9,FALSE)</f>
        <v>Male</v>
      </c>
      <c r="E264" t="str">
        <f>VLOOKUP(sales_tab[[#This Row],[Customer ID]],customer_tab[],5,FALSE)</f>
        <v>Washington</v>
      </c>
      <c r="F264" t="str">
        <f>VLOOKUP(sales_tab[[#This Row],[Customer ID]],customer_tab[],6,FALSE)</f>
        <v>West</v>
      </c>
      <c r="G264" t="str">
        <f>VLOOKUP(sales_tab[[#This Row],[Customer ID]],customer_tab[],7,FALSE)</f>
        <v>Single</v>
      </c>
      <c r="H264" s="1">
        <v>45266</v>
      </c>
      <c r="I264" s="1" t="str">
        <f>TEXT(sales_tab[[#This Row],[Order Date]],"YYYY")</f>
        <v>2023</v>
      </c>
      <c r="J264" s="1" t="str">
        <f>TEXT(sales_tab[[#This Row],[Order Date]],"MMM")</f>
        <v>Dec</v>
      </c>
      <c r="K264">
        <v>9504</v>
      </c>
      <c r="L264" t="str">
        <f>VLOOKUP(sales_tab[[#This Row],[Product ID]],product_tab[],2,FALSE)</f>
        <v>Puzzle</v>
      </c>
      <c r="M264" t="str">
        <f>VLOOKUP(sales_tab[[#This Row],[Product ID]],product_tab[],4,FALSE)</f>
        <v>Bailey, Fowler and Butler</v>
      </c>
      <c r="N264" t="s">
        <v>13</v>
      </c>
      <c r="O264">
        <v>139.41759999999999</v>
      </c>
      <c r="P264">
        <v>50.87</v>
      </c>
      <c r="Q264">
        <v>4</v>
      </c>
      <c r="R264">
        <v>0.13</v>
      </c>
      <c r="S264">
        <f>sales_tab[[#This Row],[Unit Price]]*sales_tab[[#This Row],[Quantity]]</f>
        <v>203.48</v>
      </c>
      <c r="T264">
        <f>sales_tab[[#This Row],[Sales Amount]]-sales_tab[[#This Row],[Cost Price]]</f>
        <v>64.062399999999997</v>
      </c>
    </row>
    <row r="265" spans="1:20" x14ac:dyDescent="0.45">
      <c r="A265">
        <v>522794</v>
      </c>
      <c r="B265">
        <v>711817</v>
      </c>
      <c r="C265" t="str">
        <f>VLOOKUP(sales_tab[[#This Row],[Customer ID]],customer_tab[],2,FALSE)</f>
        <v>George Lopez</v>
      </c>
      <c r="D265" t="str">
        <f>VLOOKUP(sales_tab[[#This Row],[Customer ID]],customer_tab[],9,FALSE)</f>
        <v>Non-Binary</v>
      </c>
      <c r="E265" t="str">
        <f>VLOOKUP(sales_tab[[#This Row],[Customer ID]],customer_tab[],5,FALSE)</f>
        <v>Minnesota</v>
      </c>
      <c r="F265" t="str">
        <f>VLOOKUP(sales_tab[[#This Row],[Customer ID]],customer_tab[],6,FALSE)</f>
        <v>Central</v>
      </c>
      <c r="G265" t="str">
        <f>VLOOKUP(sales_tab[[#This Row],[Customer ID]],customer_tab[],7,FALSE)</f>
        <v>Divorced</v>
      </c>
      <c r="H265" s="1">
        <v>45291</v>
      </c>
      <c r="I265" s="1" t="str">
        <f>TEXT(sales_tab[[#This Row],[Order Date]],"YYYY")</f>
        <v>2023</v>
      </c>
      <c r="J265" s="1" t="str">
        <f>TEXT(sales_tab[[#This Row],[Order Date]],"MMM")</f>
        <v>Dec</v>
      </c>
      <c r="K265">
        <v>9251</v>
      </c>
      <c r="L265" t="str">
        <f>VLOOKUP(sales_tab[[#This Row],[Product ID]],product_tab[],2,FALSE)</f>
        <v>Headphones</v>
      </c>
      <c r="M265" t="str">
        <f>VLOOKUP(sales_tab[[#This Row],[Product ID]],product_tab[],4,FALSE)</f>
        <v>Yates Group</v>
      </c>
      <c r="N265" t="s">
        <v>19</v>
      </c>
      <c r="O265">
        <v>41.620899999999999</v>
      </c>
      <c r="P265">
        <v>86.13</v>
      </c>
      <c r="Q265">
        <v>1</v>
      </c>
      <c r="R265">
        <v>7.0000000000000007E-2</v>
      </c>
      <c r="S265">
        <f>sales_tab[[#This Row],[Unit Price]]*sales_tab[[#This Row],[Quantity]]</f>
        <v>86.13</v>
      </c>
      <c r="T265">
        <f>sales_tab[[#This Row],[Sales Amount]]-sales_tab[[#This Row],[Cost Price]]</f>
        <v>44.509099999999997</v>
      </c>
    </row>
    <row r="266" spans="1:20" x14ac:dyDescent="0.45">
      <c r="A266">
        <v>845202</v>
      </c>
      <c r="B266">
        <v>605580</v>
      </c>
      <c r="C266" t="str">
        <f>VLOOKUP(sales_tab[[#This Row],[Customer ID]],customer_tab[],2,FALSE)</f>
        <v>Christian Bell</v>
      </c>
      <c r="D266" t="str">
        <f>VLOOKUP(sales_tab[[#This Row],[Customer ID]],customer_tab[],9,FALSE)</f>
        <v>Female</v>
      </c>
      <c r="E266" t="str">
        <f>VLOOKUP(sales_tab[[#This Row],[Customer ID]],customer_tab[],5,FALSE)</f>
        <v>Arizona</v>
      </c>
      <c r="F266" t="str">
        <f>VLOOKUP(sales_tab[[#This Row],[Customer ID]],customer_tab[],6,FALSE)</f>
        <v>West</v>
      </c>
      <c r="G266" t="str">
        <f>VLOOKUP(sales_tab[[#This Row],[Customer ID]],customer_tab[],7,FALSE)</f>
        <v>Divorced</v>
      </c>
      <c r="H266" s="1">
        <v>45503</v>
      </c>
      <c r="I266" s="1" t="str">
        <f>TEXT(sales_tab[[#This Row],[Order Date]],"YYYY")</f>
        <v>2024</v>
      </c>
      <c r="J266" s="1" t="str">
        <f>TEXT(sales_tab[[#This Row],[Order Date]],"MMM")</f>
        <v>Jul</v>
      </c>
      <c r="K266">
        <v>2834</v>
      </c>
      <c r="L266" t="str">
        <f>VLOOKUP(sales_tab[[#This Row],[Product ID]],product_tab[],2,FALSE)</f>
        <v>Tablet</v>
      </c>
      <c r="M266" t="str">
        <f>VLOOKUP(sales_tab[[#This Row],[Product ID]],product_tab[],4,FALSE)</f>
        <v>Anderson-Jackson</v>
      </c>
      <c r="N266" t="s">
        <v>19</v>
      </c>
      <c r="O266">
        <v>131.8758</v>
      </c>
      <c r="P266">
        <v>222.26</v>
      </c>
      <c r="Q266">
        <v>1</v>
      </c>
      <c r="R266">
        <v>0.17</v>
      </c>
      <c r="S266">
        <f>sales_tab[[#This Row],[Unit Price]]*sales_tab[[#This Row],[Quantity]]</f>
        <v>222.26</v>
      </c>
      <c r="T266">
        <f>sales_tab[[#This Row],[Sales Amount]]-sales_tab[[#This Row],[Cost Price]]</f>
        <v>90.384199999999993</v>
      </c>
    </row>
    <row r="267" spans="1:20" x14ac:dyDescent="0.45">
      <c r="A267">
        <v>907756</v>
      </c>
      <c r="B267">
        <v>576738</v>
      </c>
      <c r="C267" t="str">
        <f>VLOOKUP(sales_tab[[#This Row],[Customer ID]],customer_tab[],2,FALSE)</f>
        <v>Chad Caldwell</v>
      </c>
      <c r="D267" t="str">
        <f>VLOOKUP(sales_tab[[#This Row],[Customer ID]],customer_tab[],9,FALSE)</f>
        <v>Non-Binary</v>
      </c>
      <c r="E267" t="str">
        <f>VLOOKUP(sales_tab[[#This Row],[Customer ID]],customer_tab[],5,FALSE)</f>
        <v>Oregon</v>
      </c>
      <c r="F267" t="str">
        <f>VLOOKUP(sales_tab[[#This Row],[Customer ID]],customer_tab[],6,FALSE)</f>
        <v>West</v>
      </c>
      <c r="G267" t="str">
        <f>VLOOKUP(sales_tab[[#This Row],[Customer ID]],customer_tab[],7,FALSE)</f>
        <v>Single</v>
      </c>
      <c r="H267" s="1">
        <v>45188</v>
      </c>
      <c r="I267" s="1" t="str">
        <f>TEXT(sales_tab[[#This Row],[Order Date]],"YYYY")</f>
        <v>2023</v>
      </c>
      <c r="J267" s="1" t="str">
        <f>TEXT(sales_tab[[#This Row],[Order Date]],"MMM")</f>
        <v>Sep</v>
      </c>
      <c r="K267">
        <v>1440</v>
      </c>
      <c r="L267" t="str">
        <f>VLOOKUP(sales_tab[[#This Row],[Product ID]],product_tab[],2,FALSE)</f>
        <v>Action Figure</v>
      </c>
      <c r="M267" t="str">
        <f>VLOOKUP(sales_tab[[#This Row],[Product ID]],product_tab[],4,FALSE)</f>
        <v>Barker-Baker</v>
      </c>
      <c r="N267" t="s">
        <v>13</v>
      </c>
      <c r="O267">
        <v>422.20119999999997</v>
      </c>
      <c r="P267">
        <v>242.72</v>
      </c>
      <c r="Q267">
        <v>2</v>
      </c>
      <c r="R267">
        <v>0.02</v>
      </c>
      <c r="S267">
        <f>sales_tab[[#This Row],[Unit Price]]*sales_tab[[#This Row],[Quantity]]</f>
        <v>485.44</v>
      </c>
      <c r="T267">
        <f>sales_tab[[#This Row],[Sales Amount]]-sales_tab[[#This Row],[Cost Price]]</f>
        <v>63.238800000000026</v>
      </c>
    </row>
    <row r="268" spans="1:20" x14ac:dyDescent="0.45">
      <c r="A268">
        <v>753114</v>
      </c>
      <c r="B268">
        <v>216823</v>
      </c>
      <c r="C268" t="str">
        <f>VLOOKUP(sales_tab[[#This Row],[Customer ID]],customer_tab[],2,FALSE)</f>
        <v>Kristen Long</v>
      </c>
      <c r="D268" t="str">
        <f>VLOOKUP(sales_tab[[#This Row],[Customer ID]],customer_tab[],9,FALSE)</f>
        <v>Male</v>
      </c>
      <c r="E268" t="str">
        <f>VLOOKUP(sales_tab[[#This Row],[Customer ID]],customer_tab[],5,FALSE)</f>
        <v>New Mexico</v>
      </c>
      <c r="F268" t="str">
        <f>VLOOKUP(sales_tab[[#This Row],[Customer ID]],customer_tab[],6,FALSE)</f>
        <v>West</v>
      </c>
      <c r="G268" t="str">
        <f>VLOOKUP(sales_tab[[#This Row],[Customer ID]],customer_tab[],7,FALSE)</f>
        <v>Married</v>
      </c>
      <c r="H268" s="1">
        <v>45322</v>
      </c>
      <c r="I268" s="1" t="str">
        <f>TEXT(sales_tab[[#This Row],[Order Date]],"YYYY")</f>
        <v>2024</v>
      </c>
      <c r="J268" s="1" t="str">
        <f>TEXT(sales_tab[[#This Row],[Order Date]],"MMM")</f>
        <v>Jan</v>
      </c>
      <c r="K268">
        <v>9614</v>
      </c>
      <c r="L268" t="str">
        <f>VLOOKUP(sales_tab[[#This Row],[Product ID]],product_tab[],2,FALSE)</f>
        <v>Table</v>
      </c>
      <c r="M268" t="str">
        <f>VLOOKUP(sales_tab[[#This Row],[Product ID]],product_tab[],4,FALSE)</f>
        <v>Peters Ltd</v>
      </c>
      <c r="N268" t="s">
        <v>11</v>
      </c>
      <c r="O268">
        <v>186.98359999999997</v>
      </c>
      <c r="P268">
        <v>129.47</v>
      </c>
      <c r="Q268">
        <v>2</v>
      </c>
      <c r="R268">
        <v>0.06</v>
      </c>
      <c r="S268">
        <f>sales_tab[[#This Row],[Unit Price]]*sales_tab[[#This Row],[Quantity]]</f>
        <v>258.94</v>
      </c>
      <c r="T268">
        <f>sales_tab[[#This Row],[Sales Amount]]-sales_tab[[#This Row],[Cost Price]]</f>
        <v>71.956400000000031</v>
      </c>
    </row>
    <row r="269" spans="1:20" x14ac:dyDescent="0.45">
      <c r="A269">
        <v>820353</v>
      </c>
      <c r="B269">
        <v>123984</v>
      </c>
      <c r="C269" t="str">
        <f>VLOOKUP(sales_tab[[#This Row],[Customer ID]],customer_tab[],2,FALSE)</f>
        <v>Robert Floyd</v>
      </c>
      <c r="D269" t="str">
        <f>VLOOKUP(sales_tab[[#This Row],[Customer ID]],customer_tab[],9,FALSE)</f>
        <v>Male</v>
      </c>
      <c r="E269" t="str">
        <f>VLOOKUP(sales_tab[[#This Row],[Customer ID]],customer_tab[],5,FALSE)</f>
        <v>New Jersey</v>
      </c>
      <c r="F269" t="str">
        <f>VLOOKUP(sales_tab[[#This Row],[Customer ID]],customer_tab[],6,FALSE)</f>
        <v>East</v>
      </c>
      <c r="G269" t="str">
        <f>VLOOKUP(sales_tab[[#This Row],[Customer ID]],customer_tab[],7,FALSE)</f>
        <v>Widowed</v>
      </c>
      <c r="H269" s="1">
        <v>45471</v>
      </c>
      <c r="I269" s="1" t="str">
        <f>TEXT(sales_tab[[#This Row],[Order Date]],"YYYY")</f>
        <v>2024</v>
      </c>
      <c r="J269" s="1" t="str">
        <f>TEXT(sales_tab[[#This Row],[Order Date]],"MMM")</f>
        <v>Jun</v>
      </c>
      <c r="K269">
        <v>4971</v>
      </c>
      <c r="L269" t="str">
        <f>VLOOKUP(sales_tab[[#This Row],[Product ID]],product_tab[],2,FALSE)</f>
        <v>Marker</v>
      </c>
      <c r="M269" t="str">
        <f>VLOOKUP(sales_tab[[#This Row],[Product ID]],product_tab[],4,FALSE)</f>
        <v>Perez LLC</v>
      </c>
      <c r="N269" t="s">
        <v>17</v>
      </c>
      <c r="O269">
        <v>141.19639999999998</v>
      </c>
      <c r="P269">
        <v>63.66</v>
      </c>
      <c r="Q269">
        <v>4</v>
      </c>
      <c r="R269">
        <v>0.24</v>
      </c>
      <c r="S269">
        <f>sales_tab[[#This Row],[Unit Price]]*sales_tab[[#This Row],[Quantity]]</f>
        <v>254.64</v>
      </c>
      <c r="T269">
        <f>sales_tab[[#This Row],[Sales Amount]]-sales_tab[[#This Row],[Cost Price]]</f>
        <v>113.4436</v>
      </c>
    </row>
    <row r="270" spans="1:20" x14ac:dyDescent="0.45">
      <c r="A270">
        <v>396775</v>
      </c>
      <c r="B270">
        <v>993999</v>
      </c>
      <c r="C270" t="str">
        <f>VLOOKUP(sales_tab[[#This Row],[Customer ID]],customer_tab[],2,FALSE)</f>
        <v>Jordan Griffin</v>
      </c>
      <c r="D270" t="str">
        <f>VLOOKUP(sales_tab[[#This Row],[Customer ID]],customer_tab[],9,FALSE)</f>
        <v>Female</v>
      </c>
      <c r="E270" t="str">
        <f>VLOOKUP(sales_tab[[#This Row],[Customer ID]],customer_tab[],5,FALSE)</f>
        <v>Ohio</v>
      </c>
      <c r="F270" t="str">
        <f>VLOOKUP(sales_tab[[#This Row],[Customer ID]],customer_tab[],6,FALSE)</f>
        <v>East</v>
      </c>
      <c r="G270" t="str">
        <f>VLOOKUP(sales_tab[[#This Row],[Customer ID]],customer_tab[],7,FALSE)</f>
        <v>Divorced</v>
      </c>
      <c r="H270" s="1">
        <v>45176</v>
      </c>
      <c r="I270" s="1" t="str">
        <f>TEXT(sales_tab[[#This Row],[Order Date]],"YYYY")</f>
        <v>2023</v>
      </c>
      <c r="J270" s="1" t="str">
        <f>TEXT(sales_tab[[#This Row],[Order Date]],"MMM")</f>
        <v>Sep</v>
      </c>
      <c r="K270">
        <v>8348</v>
      </c>
      <c r="L270" t="str">
        <f>VLOOKUP(sales_tab[[#This Row],[Product ID]],product_tab[],2,FALSE)</f>
        <v>Laptop</v>
      </c>
      <c r="M270" t="str">
        <f>VLOOKUP(sales_tab[[#This Row],[Product ID]],product_tab[],4,FALSE)</f>
        <v>Jackson, Stewart and Jenkins</v>
      </c>
      <c r="N270" t="s">
        <v>19</v>
      </c>
      <c r="O270">
        <v>210.46439999999996</v>
      </c>
      <c r="P270">
        <v>193.63</v>
      </c>
      <c r="Q270">
        <v>2</v>
      </c>
      <c r="R270">
        <v>0.06</v>
      </c>
      <c r="S270">
        <f>sales_tab[[#This Row],[Unit Price]]*sales_tab[[#This Row],[Quantity]]</f>
        <v>387.26</v>
      </c>
      <c r="T270">
        <f>sales_tab[[#This Row],[Sales Amount]]-sales_tab[[#This Row],[Cost Price]]</f>
        <v>176.79560000000004</v>
      </c>
    </row>
    <row r="271" spans="1:20" x14ac:dyDescent="0.45">
      <c r="A271">
        <v>413067</v>
      </c>
      <c r="B271">
        <v>310650</v>
      </c>
      <c r="C271" t="str">
        <f>VLOOKUP(sales_tab[[#This Row],[Customer ID]],customer_tab[],2,FALSE)</f>
        <v>Tammy Matthews</v>
      </c>
      <c r="D271" t="str">
        <f>VLOOKUP(sales_tab[[#This Row],[Customer ID]],customer_tab[],9,FALSE)</f>
        <v>Non-Binary</v>
      </c>
      <c r="E271" t="str">
        <f>VLOOKUP(sales_tab[[#This Row],[Customer ID]],customer_tab[],5,FALSE)</f>
        <v>Ohio</v>
      </c>
      <c r="F271" t="str">
        <f>VLOOKUP(sales_tab[[#This Row],[Customer ID]],customer_tab[],6,FALSE)</f>
        <v>East</v>
      </c>
      <c r="G271" t="str">
        <f>VLOOKUP(sales_tab[[#This Row],[Customer ID]],customer_tab[],7,FALSE)</f>
        <v>Widowed</v>
      </c>
      <c r="H271" s="1">
        <v>45376</v>
      </c>
      <c r="I271" s="1" t="str">
        <f>TEXT(sales_tab[[#This Row],[Order Date]],"YYYY")</f>
        <v>2024</v>
      </c>
      <c r="J271" s="1" t="str">
        <f>TEXT(sales_tab[[#This Row],[Order Date]],"MMM")</f>
        <v>Mar</v>
      </c>
      <c r="K271">
        <v>3592</v>
      </c>
      <c r="L271" t="str">
        <f>VLOOKUP(sales_tab[[#This Row],[Product ID]],product_tab[],2,FALSE)</f>
        <v>Shoes</v>
      </c>
      <c r="M271" t="str">
        <f>VLOOKUP(sales_tab[[#This Row],[Product ID]],product_tab[],4,FALSE)</f>
        <v>Hamilton, Kirby and Taylor</v>
      </c>
      <c r="N271" t="s">
        <v>15</v>
      </c>
      <c r="O271">
        <v>99.466200000000015</v>
      </c>
      <c r="P271">
        <v>243.78</v>
      </c>
      <c r="Q271">
        <v>1</v>
      </c>
      <c r="R271">
        <v>0.21</v>
      </c>
      <c r="S271">
        <f>sales_tab[[#This Row],[Unit Price]]*sales_tab[[#This Row],[Quantity]]</f>
        <v>243.78</v>
      </c>
      <c r="T271">
        <f>sales_tab[[#This Row],[Sales Amount]]-sales_tab[[#This Row],[Cost Price]]</f>
        <v>144.31379999999999</v>
      </c>
    </row>
    <row r="272" spans="1:20" x14ac:dyDescent="0.45">
      <c r="A272">
        <v>713415</v>
      </c>
      <c r="B272">
        <v>216111</v>
      </c>
      <c r="C272" t="str">
        <f>VLOOKUP(sales_tab[[#This Row],[Customer ID]],customer_tab[],2,FALSE)</f>
        <v>Jennifer Price</v>
      </c>
      <c r="D272" t="str">
        <f>VLOOKUP(sales_tab[[#This Row],[Customer ID]],customer_tab[],9,FALSE)</f>
        <v>Male</v>
      </c>
      <c r="E272" t="str">
        <f>VLOOKUP(sales_tab[[#This Row],[Customer ID]],customer_tab[],5,FALSE)</f>
        <v>California</v>
      </c>
      <c r="F272" t="str">
        <f>VLOOKUP(sales_tab[[#This Row],[Customer ID]],customer_tab[],6,FALSE)</f>
        <v>West</v>
      </c>
      <c r="G272" t="str">
        <f>VLOOKUP(sales_tab[[#This Row],[Customer ID]],customer_tab[],7,FALSE)</f>
        <v>Married</v>
      </c>
      <c r="H272" s="1">
        <v>45227</v>
      </c>
      <c r="I272" s="1" t="str">
        <f>TEXT(sales_tab[[#This Row],[Order Date]],"YYYY")</f>
        <v>2023</v>
      </c>
      <c r="J272" s="1" t="str">
        <f>TEXT(sales_tab[[#This Row],[Order Date]],"MMM")</f>
        <v>Oct</v>
      </c>
      <c r="K272">
        <v>6233</v>
      </c>
      <c r="L272" t="str">
        <f>VLOOKUP(sales_tab[[#This Row],[Product ID]],product_tab[],2,FALSE)</f>
        <v>Smartphone</v>
      </c>
      <c r="M272" t="str">
        <f>VLOOKUP(sales_tab[[#This Row],[Product ID]],product_tab[],4,FALSE)</f>
        <v>Hensley-Pratt</v>
      </c>
      <c r="N272" t="s">
        <v>19</v>
      </c>
      <c r="O272">
        <v>8.2458000000000009</v>
      </c>
      <c r="P272">
        <v>12.38</v>
      </c>
      <c r="Q272">
        <v>1</v>
      </c>
      <c r="R272">
        <v>0.09</v>
      </c>
      <c r="S272">
        <f>sales_tab[[#This Row],[Unit Price]]*sales_tab[[#This Row],[Quantity]]</f>
        <v>12.38</v>
      </c>
      <c r="T272">
        <f>sales_tab[[#This Row],[Sales Amount]]-sales_tab[[#This Row],[Cost Price]]</f>
        <v>4.1341999999999999</v>
      </c>
    </row>
    <row r="273" spans="1:20" x14ac:dyDescent="0.45">
      <c r="A273">
        <v>689169</v>
      </c>
      <c r="B273">
        <v>236399</v>
      </c>
      <c r="C273" t="str">
        <f>VLOOKUP(sales_tab[[#This Row],[Customer ID]],customer_tab[],2,FALSE)</f>
        <v>Brandon Stephens</v>
      </c>
      <c r="D273" t="str">
        <f>VLOOKUP(sales_tab[[#This Row],[Customer ID]],customer_tab[],9,FALSE)</f>
        <v>Female</v>
      </c>
      <c r="E273" t="str">
        <f>VLOOKUP(sales_tab[[#This Row],[Customer ID]],customer_tab[],5,FALSE)</f>
        <v>Texas</v>
      </c>
      <c r="F273" t="str">
        <f>VLOOKUP(sales_tab[[#This Row],[Customer ID]],customer_tab[],6,FALSE)</f>
        <v>Central</v>
      </c>
      <c r="G273" t="str">
        <f>VLOOKUP(sales_tab[[#This Row],[Customer ID]],customer_tab[],7,FALSE)</f>
        <v>Divorced</v>
      </c>
      <c r="H273" s="1">
        <v>45252</v>
      </c>
      <c r="I273" s="1" t="str">
        <f>TEXT(sales_tab[[#This Row],[Order Date]],"YYYY")</f>
        <v>2023</v>
      </c>
      <c r="J273" s="1" t="str">
        <f>TEXT(sales_tab[[#This Row],[Order Date]],"MMM")</f>
        <v>Nov</v>
      </c>
      <c r="K273">
        <v>5039</v>
      </c>
      <c r="L273" t="str">
        <f>VLOOKUP(sales_tab[[#This Row],[Product ID]],product_tab[],2,FALSE)</f>
        <v>Jeans</v>
      </c>
      <c r="M273" t="str">
        <f>VLOOKUP(sales_tab[[#This Row],[Product ID]],product_tab[],4,FALSE)</f>
        <v>Sanchez, Medina and Golden</v>
      </c>
      <c r="N273" t="s">
        <v>15</v>
      </c>
      <c r="O273">
        <v>38.949400000000004</v>
      </c>
      <c r="P273">
        <v>70.03</v>
      </c>
      <c r="Q273">
        <v>1</v>
      </c>
      <c r="R273">
        <v>0.02</v>
      </c>
      <c r="S273">
        <f>sales_tab[[#This Row],[Unit Price]]*sales_tab[[#This Row],[Quantity]]</f>
        <v>70.03</v>
      </c>
      <c r="T273">
        <f>sales_tab[[#This Row],[Sales Amount]]-sales_tab[[#This Row],[Cost Price]]</f>
        <v>31.080599999999997</v>
      </c>
    </row>
    <row r="274" spans="1:20" x14ac:dyDescent="0.45">
      <c r="A274">
        <v>684129</v>
      </c>
      <c r="B274">
        <v>938452</v>
      </c>
      <c r="C274" t="str">
        <f>VLOOKUP(sales_tab[[#This Row],[Customer ID]],customer_tab[],2,FALSE)</f>
        <v>Bobby Davis</v>
      </c>
      <c r="D274" t="str">
        <f>VLOOKUP(sales_tab[[#This Row],[Customer ID]],customer_tab[],9,FALSE)</f>
        <v>Female</v>
      </c>
      <c r="E274" t="str">
        <f>VLOOKUP(sales_tab[[#This Row],[Customer ID]],customer_tab[],5,FALSE)</f>
        <v>California</v>
      </c>
      <c r="F274" t="str">
        <f>VLOOKUP(sales_tab[[#This Row],[Customer ID]],customer_tab[],6,FALSE)</f>
        <v>West</v>
      </c>
      <c r="G274" t="str">
        <f>VLOOKUP(sales_tab[[#This Row],[Customer ID]],customer_tab[],7,FALSE)</f>
        <v>Divorced</v>
      </c>
      <c r="H274" s="1">
        <v>45410</v>
      </c>
      <c r="I274" s="1" t="str">
        <f>TEXT(sales_tab[[#This Row],[Order Date]],"YYYY")</f>
        <v>2024</v>
      </c>
      <c r="J274" s="1" t="str">
        <f>TEXT(sales_tab[[#This Row],[Order Date]],"MMM")</f>
        <v>Apr</v>
      </c>
      <c r="K274">
        <v>5842</v>
      </c>
      <c r="L274" t="str">
        <f>VLOOKUP(sales_tab[[#This Row],[Product ID]],product_tab[],2,FALSE)</f>
        <v>Chair</v>
      </c>
      <c r="M274" t="str">
        <f>VLOOKUP(sales_tab[[#This Row],[Product ID]],product_tab[],4,FALSE)</f>
        <v>Cook, Hall and Miller</v>
      </c>
      <c r="N274" t="s">
        <v>11</v>
      </c>
      <c r="O274">
        <v>544.1502999999999</v>
      </c>
      <c r="P274">
        <v>268.19</v>
      </c>
      <c r="Q274">
        <v>3</v>
      </c>
      <c r="R274">
        <v>0.21</v>
      </c>
      <c r="S274">
        <f>sales_tab[[#This Row],[Unit Price]]*sales_tab[[#This Row],[Quantity]]</f>
        <v>804.56999999999994</v>
      </c>
      <c r="T274">
        <f>sales_tab[[#This Row],[Sales Amount]]-sales_tab[[#This Row],[Cost Price]]</f>
        <v>260.41970000000003</v>
      </c>
    </row>
    <row r="275" spans="1:20" x14ac:dyDescent="0.45">
      <c r="A275">
        <v>730136</v>
      </c>
      <c r="B275">
        <v>167737</v>
      </c>
      <c r="C275" t="str">
        <f>VLOOKUP(sales_tab[[#This Row],[Customer ID]],customer_tab[],2,FALSE)</f>
        <v>Meagan Lee</v>
      </c>
      <c r="D275" t="str">
        <f>VLOOKUP(sales_tab[[#This Row],[Customer ID]],customer_tab[],9,FALSE)</f>
        <v>Female</v>
      </c>
      <c r="E275" t="str">
        <f>VLOOKUP(sales_tab[[#This Row],[Customer ID]],customer_tab[],5,FALSE)</f>
        <v>California</v>
      </c>
      <c r="F275" t="str">
        <f>VLOOKUP(sales_tab[[#This Row],[Customer ID]],customer_tab[],6,FALSE)</f>
        <v>West</v>
      </c>
      <c r="G275" t="str">
        <f>VLOOKUP(sales_tab[[#This Row],[Customer ID]],customer_tab[],7,FALSE)</f>
        <v>Single</v>
      </c>
      <c r="H275" s="1">
        <v>45283</v>
      </c>
      <c r="I275" s="1" t="str">
        <f>TEXT(sales_tab[[#This Row],[Order Date]],"YYYY")</f>
        <v>2023</v>
      </c>
      <c r="J275" s="1" t="str">
        <f>TEXT(sales_tab[[#This Row],[Order Date]],"MMM")</f>
        <v>Dec</v>
      </c>
      <c r="K275">
        <v>2914</v>
      </c>
      <c r="L275" t="str">
        <f>VLOOKUP(sales_tab[[#This Row],[Product ID]],product_tab[],2,FALSE)</f>
        <v>Bookshelf</v>
      </c>
      <c r="M275" t="str">
        <f>VLOOKUP(sales_tab[[#This Row],[Product ID]],product_tab[],4,FALSE)</f>
        <v>Davis-Ramirez</v>
      </c>
      <c r="N275" t="s">
        <v>11</v>
      </c>
      <c r="O275">
        <v>70.154999999999973</v>
      </c>
      <c r="P275">
        <v>30.65</v>
      </c>
      <c r="Q275">
        <v>5</v>
      </c>
      <c r="R275">
        <v>0.06</v>
      </c>
      <c r="S275">
        <f>sales_tab[[#This Row],[Unit Price]]*sales_tab[[#This Row],[Quantity]]</f>
        <v>153.25</v>
      </c>
      <c r="T275">
        <f>sales_tab[[#This Row],[Sales Amount]]-sales_tab[[#This Row],[Cost Price]]</f>
        <v>83.095000000000027</v>
      </c>
    </row>
    <row r="276" spans="1:20" x14ac:dyDescent="0.45">
      <c r="A276">
        <v>982169</v>
      </c>
      <c r="B276">
        <v>195642</v>
      </c>
      <c r="C276" t="str">
        <f>VLOOKUP(sales_tab[[#This Row],[Customer ID]],customer_tab[],2,FALSE)</f>
        <v>Christina Jenkins</v>
      </c>
      <c r="D276" t="str">
        <f>VLOOKUP(sales_tab[[#This Row],[Customer ID]],customer_tab[],9,FALSE)</f>
        <v>Male</v>
      </c>
      <c r="E276" t="str">
        <f>VLOOKUP(sales_tab[[#This Row],[Customer ID]],customer_tab[],5,FALSE)</f>
        <v>California</v>
      </c>
      <c r="F276" t="str">
        <f>VLOOKUP(sales_tab[[#This Row],[Customer ID]],customer_tab[],6,FALSE)</f>
        <v>West</v>
      </c>
      <c r="G276" t="str">
        <f>VLOOKUP(sales_tab[[#This Row],[Customer ID]],customer_tab[],7,FALSE)</f>
        <v>Widowed</v>
      </c>
      <c r="H276" s="1">
        <v>45464</v>
      </c>
      <c r="I276" s="1" t="str">
        <f>TEXT(sales_tab[[#This Row],[Order Date]],"YYYY")</f>
        <v>2024</v>
      </c>
      <c r="J276" s="1" t="str">
        <f>TEXT(sales_tab[[#This Row],[Order Date]],"MMM")</f>
        <v>Jun</v>
      </c>
      <c r="K276">
        <v>9614</v>
      </c>
      <c r="L276" t="str">
        <f>VLOOKUP(sales_tab[[#This Row],[Product ID]],product_tab[],2,FALSE)</f>
        <v>Table</v>
      </c>
      <c r="M276" t="str">
        <f>VLOOKUP(sales_tab[[#This Row],[Product ID]],product_tab[],4,FALSE)</f>
        <v>Peters Ltd</v>
      </c>
      <c r="N276" t="s">
        <v>11</v>
      </c>
      <c r="O276">
        <v>574.92649999999992</v>
      </c>
      <c r="P276">
        <v>129.47</v>
      </c>
      <c r="Q276">
        <v>5</v>
      </c>
      <c r="R276">
        <v>0.01</v>
      </c>
      <c r="S276">
        <f>sales_tab[[#This Row],[Unit Price]]*sales_tab[[#This Row],[Quantity]]</f>
        <v>647.35</v>
      </c>
      <c r="T276">
        <f>sales_tab[[#This Row],[Sales Amount]]-sales_tab[[#This Row],[Cost Price]]</f>
        <v>72.423500000000104</v>
      </c>
    </row>
    <row r="277" spans="1:20" x14ac:dyDescent="0.45">
      <c r="A277">
        <v>760250</v>
      </c>
      <c r="B277">
        <v>110888</v>
      </c>
      <c r="C277" t="str">
        <f>VLOOKUP(sales_tab[[#This Row],[Customer ID]],customer_tab[],2,FALSE)</f>
        <v>Perry Wells</v>
      </c>
      <c r="D277" t="str">
        <f>VLOOKUP(sales_tab[[#This Row],[Customer ID]],customer_tab[],9,FALSE)</f>
        <v>Male</v>
      </c>
      <c r="E277" t="str">
        <f>VLOOKUP(sales_tab[[#This Row],[Customer ID]],customer_tab[],5,FALSE)</f>
        <v>California</v>
      </c>
      <c r="F277" t="str">
        <f>VLOOKUP(sales_tab[[#This Row],[Customer ID]],customer_tab[],6,FALSE)</f>
        <v>West</v>
      </c>
      <c r="G277" t="str">
        <f>VLOOKUP(sales_tab[[#This Row],[Customer ID]],customer_tab[],7,FALSE)</f>
        <v>Widowed</v>
      </c>
      <c r="H277" s="1">
        <v>45390</v>
      </c>
      <c r="I277" s="1" t="str">
        <f>TEXT(sales_tab[[#This Row],[Order Date]],"YYYY")</f>
        <v>2024</v>
      </c>
      <c r="J277" s="1" t="str">
        <f>TEXT(sales_tab[[#This Row],[Order Date]],"MMM")</f>
        <v>Apr</v>
      </c>
      <c r="K277">
        <v>2834</v>
      </c>
      <c r="L277" t="str">
        <f>VLOOKUP(sales_tab[[#This Row],[Product ID]],product_tab[],2,FALSE)</f>
        <v>Tablet</v>
      </c>
      <c r="M277" t="str">
        <f>VLOOKUP(sales_tab[[#This Row],[Product ID]],product_tab[],4,FALSE)</f>
        <v>Anderson-Jackson</v>
      </c>
      <c r="N277" t="s">
        <v>19</v>
      </c>
      <c r="O277">
        <v>505.89079999999996</v>
      </c>
      <c r="P277">
        <v>222.26</v>
      </c>
      <c r="Q277">
        <v>3</v>
      </c>
      <c r="R277">
        <v>0.14000000000000001</v>
      </c>
      <c r="S277">
        <f>sales_tab[[#This Row],[Unit Price]]*sales_tab[[#This Row],[Quantity]]</f>
        <v>666.78</v>
      </c>
      <c r="T277">
        <f>sales_tab[[#This Row],[Sales Amount]]-sales_tab[[#This Row],[Cost Price]]</f>
        <v>160.88920000000002</v>
      </c>
    </row>
    <row r="278" spans="1:20" x14ac:dyDescent="0.45">
      <c r="A278">
        <v>894754</v>
      </c>
      <c r="B278">
        <v>155470</v>
      </c>
      <c r="C278" t="str">
        <f>VLOOKUP(sales_tab[[#This Row],[Customer ID]],customer_tab[],2,FALSE)</f>
        <v>Austin Frazier</v>
      </c>
      <c r="D278" t="str">
        <f>VLOOKUP(sales_tab[[#This Row],[Customer ID]],customer_tab[],9,FALSE)</f>
        <v>Female</v>
      </c>
      <c r="E278" t="str">
        <f>VLOOKUP(sales_tab[[#This Row],[Customer ID]],customer_tab[],5,FALSE)</f>
        <v>Pennsylvania</v>
      </c>
      <c r="F278" t="str">
        <f>VLOOKUP(sales_tab[[#This Row],[Customer ID]],customer_tab[],6,FALSE)</f>
        <v>East</v>
      </c>
      <c r="G278" t="str">
        <f>VLOOKUP(sales_tab[[#This Row],[Customer ID]],customer_tab[],7,FALSE)</f>
        <v>Single</v>
      </c>
      <c r="H278" s="1">
        <v>45302</v>
      </c>
      <c r="I278" s="1" t="str">
        <f>TEXT(sales_tab[[#This Row],[Order Date]],"YYYY")</f>
        <v>2024</v>
      </c>
      <c r="J278" s="1" t="str">
        <f>TEXT(sales_tab[[#This Row],[Order Date]],"MMM")</f>
        <v>Jan</v>
      </c>
      <c r="K278">
        <v>1440</v>
      </c>
      <c r="L278" t="str">
        <f>VLOOKUP(sales_tab[[#This Row],[Product ID]],product_tab[],2,FALSE)</f>
        <v>Action Figure</v>
      </c>
      <c r="M278" t="str">
        <f>VLOOKUP(sales_tab[[#This Row],[Product ID]],product_tab[],4,FALSE)</f>
        <v>Barker-Baker</v>
      </c>
      <c r="N278" t="s">
        <v>13</v>
      </c>
      <c r="O278">
        <v>615.97199999999998</v>
      </c>
      <c r="P278">
        <v>242.72</v>
      </c>
      <c r="Q278">
        <v>3</v>
      </c>
      <c r="R278">
        <v>0.05</v>
      </c>
      <c r="S278">
        <f>sales_tab[[#This Row],[Unit Price]]*sales_tab[[#This Row],[Quantity]]</f>
        <v>728.16</v>
      </c>
      <c r="T278">
        <f>sales_tab[[#This Row],[Sales Amount]]-sales_tab[[#This Row],[Cost Price]]</f>
        <v>112.18799999999999</v>
      </c>
    </row>
    <row r="279" spans="1:20" x14ac:dyDescent="0.45">
      <c r="A279">
        <v>812425</v>
      </c>
      <c r="B279">
        <v>918541</v>
      </c>
      <c r="C279" t="str">
        <f>VLOOKUP(sales_tab[[#This Row],[Customer ID]],customer_tab[],2,FALSE)</f>
        <v>Dawn Chan</v>
      </c>
      <c r="D279" t="str">
        <f>VLOOKUP(sales_tab[[#This Row],[Customer ID]],customer_tab[],9,FALSE)</f>
        <v>Non-Binary</v>
      </c>
      <c r="E279" t="str">
        <f>VLOOKUP(sales_tab[[#This Row],[Customer ID]],customer_tab[],5,FALSE)</f>
        <v>Pennsylvania</v>
      </c>
      <c r="F279" t="str">
        <f>VLOOKUP(sales_tab[[#This Row],[Customer ID]],customer_tab[],6,FALSE)</f>
        <v>East</v>
      </c>
      <c r="G279" t="str">
        <f>VLOOKUP(sales_tab[[#This Row],[Customer ID]],customer_tab[],7,FALSE)</f>
        <v>Single</v>
      </c>
      <c r="H279" s="1">
        <v>45387</v>
      </c>
      <c r="I279" s="1" t="str">
        <f>TEXT(sales_tab[[#This Row],[Order Date]],"YYYY")</f>
        <v>2024</v>
      </c>
      <c r="J279" s="1" t="str">
        <f>TEXT(sales_tab[[#This Row],[Order Date]],"MMM")</f>
        <v>Apr</v>
      </c>
      <c r="K279">
        <v>5942</v>
      </c>
      <c r="L279" t="str">
        <f>VLOOKUP(sales_tab[[#This Row],[Product ID]],product_tab[],2,FALSE)</f>
        <v>Stapler</v>
      </c>
      <c r="M279" t="str">
        <f>VLOOKUP(sales_tab[[#This Row],[Product ID]],product_tab[],4,FALSE)</f>
        <v>Jones-Henderson</v>
      </c>
      <c r="N279" t="s">
        <v>17</v>
      </c>
      <c r="O279">
        <v>30.497599999999995</v>
      </c>
      <c r="P279">
        <v>12.83</v>
      </c>
      <c r="Q279">
        <v>4</v>
      </c>
      <c r="R279">
        <v>7.0000000000000007E-2</v>
      </c>
      <c r="S279">
        <f>sales_tab[[#This Row],[Unit Price]]*sales_tab[[#This Row],[Quantity]]</f>
        <v>51.32</v>
      </c>
      <c r="T279">
        <f>sales_tab[[#This Row],[Sales Amount]]-sales_tab[[#This Row],[Cost Price]]</f>
        <v>20.822400000000005</v>
      </c>
    </row>
    <row r="280" spans="1:20" x14ac:dyDescent="0.45">
      <c r="A280">
        <v>164665</v>
      </c>
      <c r="B280">
        <v>195290</v>
      </c>
      <c r="C280" t="str">
        <f>VLOOKUP(sales_tab[[#This Row],[Customer ID]],customer_tab[],2,FALSE)</f>
        <v>Jeffrey Gonzalez</v>
      </c>
      <c r="D280" t="str">
        <f>VLOOKUP(sales_tab[[#This Row],[Customer ID]],customer_tab[],9,FALSE)</f>
        <v>Female</v>
      </c>
      <c r="E280" t="str">
        <f>VLOOKUP(sales_tab[[#This Row],[Customer ID]],customer_tab[],5,FALSE)</f>
        <v>Washington</v>
      </c>
      <c r="F280" t="str">
        <f>VLOOKUP(sales_tab[[#This Row],[Customer ID]],customer_tab[],6,FALSE)</f>
        <v>West</v>
      </c>
      <c r="G280" t="str">
        <f>VLOOKUP(sales_tab[[#This Row],[Customer ID]],customer_tab[],7,FALSE)</f>
        <v>Single</v>
      </c>
      <c r="H280" s="1">
        <v>45459</v>
      </c>
      <c r="I280" s="1" t="str">
        <f>TEXT(sales_tab[[#This Row],[Order Date]],"YYYY")</f>
        <v>2024</v>
      </c>
      <c r="J280" s="1" t="str">
        <f>TEXT(sales_tab[[#This Row],[Order Date]],"MMM")</f>
        <v>Jun</v>
      </c>
      <c r="K280">
        <v>1440</v>
      </c>
      <c r="L280" t="str">
        <f>VLOOKUP(sales_tab[[#This Row],[Product ID]],product_tab[],2,FALSE)</f>
        <v>Action Figure</v>
      </c>
      <c r="M280" t="str">
        <f>VLOOKUP(sales_tab[[#This Row],[Product ID]],product_tab[],4,FALSE)</f>
        <v>Barker-Baker</v>
      </c>
      <c r="N280" t="s">
        <v>13</v>
      </c>
      <c r="O280">
        <v>526.41</v>
      </c>
      <c r="P280">
        <v>242.72</v>
      </c>
      <c r="Q280">
        <v>5</v>
      </c>
      <c r="R280">
        <v>0.1</v>
      </c>
      <c r="S280">
        <f>sales_tab[[#This Row],[Unit Price]]*sales_tab[[#This Row],[Quantity]]</f>
        <v>1213.5999999999999</v>
      </c>
      <c r="T280">
        <f>sales_tab[[#This Row],[Sales Amount]]-sales_tab[[#This Row],[Cost Price]]</f>
        <v>687.18999999999994</v>
      </c>
    </row>
    <row r="281" spans="1:20" x14ac:dyDescent="0.45">
      <c r="A281">
        <v>909336</v>
      </c>
      <c r="B281">
        <v>548130</v>
      </c>
      <c r="C281" t="str">
        <f>VLOOKUP(sales_tab[[#This Row],[Customer ID]],customer_tab[],2,FALSE)</f>
        <v>Sharon Hill</v>
      </c>
      <c r="D281" t="str">
        <f>VLOOKUP(sales_tab[[#This Row],[Customer ID]],customer_tab[],9,FALSE)</f>
        <v>Female</v>
      </c>
      <c r="E281" t="str">
        <f>VLOOKUP(sales_tab[[#This Row],[Customer ID]],customer_tab[],5,FALSE)</f>
        <v>Pennsylvania</v>
      </c>
      <c r="F281" t="str">
        <f>VLOOKUP(sales_tab[[#This Row],[Customer ID]],customer_tab[],6,FALSE)</f>
        <v>East</v>
      </c>
      <c r="G281" t="str">
        <f>VLOOKUP(sales_tab[[#This Row],[Customer ID]],customer_tab[],7,FALSE)</f>
        <v>Widowed</v>
      </c>
      <c r="H281" s="1">
        <v>45385</v>
      </c>
      <c r="I281" s="1" t="str">
        <f>TEXT(sales_tab[[#This Row],[Order Date]],"YYYY")</f>
        <v>2024</v>
      </c>
      <c r="J281" s="1" t="str">
        <f>TEXT(sales_tab[[#This Row],[Order Date]],"MMM")</f>
        <v>Apr</v>
      </c>
      <c r="K281">
        <v>9961</v>
      </c>
      <c r="L281" t="str">
        <f>VLOOKUP(sales_tab[[#This Row],[Product ID]],product_tab[],2,FALSE)</f>
        <v>Cap</v>
      </c>
      <c r="M281" t="str">
        <f>VLOOKUP(sales_tab[[#This Row],[Product ID]],product_tab[],4,FALSE)</f>
        <v>Rogers and Sons</v>
      </c>
      <c r="N281" t="s">
        <v>15</v>
      </c>
      <c r="O281">
        <v>9.6731999999999996</v>
      </c>
      <c r="P281">
        <v>6.92</v>
      </c>
      <c r="Q281">
        <v>3</v>
      </c>
      <c r="R281">
        <v>0.18</v>
      </c>
      <c r="S281">
        <f>sales_tab[[#This Row],[Unit Price]]*sales_tab[[#This Row],[Quantity]]</f>
        <v>20.759999999999998</v>
      </c>
      <c r="T281">
        <f>sales_tab[[#This Row],[Sales Amount]]-sales_tab[[#This Row],[Cost Price]]</f>
        <v>11.086799999999998</v>
      </c>
    </row>
    <row r="282" spans="1:20" x14ac:dyDescent="0.45">
      <c r="A282">
        <v>962881</v>
      </c>
      <c r="B282">
        <v>834744</v>
      </c>
      <c r="C282" t="str">
        <f>VLOOKUP(sales_tab[[#This Row],[Customer ID]],customer_tab[],2,FALSE)</f>
        <v>Mary Bates</v>
      </c>
      <c r="D282" t="str">
        <f>VLOOKUP(sales_tab[[#This Row],[Customer ID]],customer_tab[],9,FALSE)</f>
        <v>Male</v>
      </c>
      <c r="E282" t="str">
        <f>VLOOKUP(sales_tab[[#This Row],[Customer ID]],customer_tab[],5,FALSE)</f>
        <v>Ohio</v>
      </c>
      <c r="F282" t="str">
        <f>VLOOKUP(sales_tab[[#This Row],[Customer ID]],customer_tab[],6,FALSE)</f>
        <v>East</v>
      </c>
      <c r="G282" t="str">
        <f>VLOOKUP(sales_tab[[#This Row],[Customer ID]],customer_tab[],7,FALSE)</f>
        <v>Married</v>
      </c>
      <c r="H282" s="1">
        <v>45347</v>
      </c>
      <c r="I282" s="1" t="str">
        <f>TEXT(sales_tab[[#This Row],[Order Date]],"YYYY")</f>
        <v>2024</v>
      </c>
      <c r="J282" s="1" t="str">
        <f>TEXT(sales_tab[[#This Row],[Order Date]],"MMM")</f>
        <v>Feb</v>
      </c>
      <c r="K282">
        <v>5842</v>
      </c>
      <c r="L282" t="str">
        <f>VLOOKUP(sales_tab[[#This Row],[Product ID]],product_tab[],2,FALSE)</f>
        <v>Chair</v>
      </c>
      <c r="M282" t="str">
        <f>VLOOKUP(sales_tab[[#This Row],[Product ID]],product_tab[],4,FALSE)</f>
        <v>Cook, Hall and Miller</v>
      </c>
      <c r="N282" t="s">
        <v>11</v>
      </c>
      <c r="O282">
        <v>178.30439999999999</v>
      </c>
      <c r="P282">
        <v>268.19</v>
      </c>
      <c r="Q282">
        <v>1</v>
      </c>
      <c r="R282">
        <v>0.24</v>
      </c>
      <c r="S282">
        <f>sales_tab[[#This Row],[Unit Price]]*sales_tab[[#This Row],[Quantity]]</f>
        <v>268.19</v>
      </c>
      <c r="T282">
        <f>sales_tab[[#This Row],[Sales Amount]]-sales_tab[[#This Row],[Cost Price]]</f>
        <v>89.885600000000011</v>
      </c>
    </row>
    <row r="283" spans="1:20" x14ac:dyDescent="0.45">
      <c r="A283">
        <v>371941</v>
      </c>
      <c r="B283">
        <v>992926</v>
      </c>
      <c r="C283" t="str">
        <f>VLOOKUP(sales_tab[[#This Row],[Customer ID]],customer_tab[],2,FALSE)</f>
        <v>Austin Jones</v>
      </c>
      <c r="D283" t="str">
        <f>VLOOKUP(sales_tab[[#This Row],[Customer ID]],customer_tab[],9,FALSE)</f>
        <v>Female</v>
      </c>
      <c r="E283" t="str">
        <f>VLOOKUP(sales_tab[[#This Row],[Customer ID]],customer_tab[],5,FALSE)</f>
        <v>Illinois</v>
      </c>
      <c r="F283" t="str">
        <f>VLOOKUP(sales_tab[[#This Row],[Customer ID]],customer_tab[],6,FALSE)</f>
        <v>Central</v>
      </c>
      <c r="G283" t="str">
        <f>VLOOKUP(sales_tab[[#This Row],[Customer ID]],customer_tab[],7,FALSE)</f>
        <v>Divorced</v>
      </c>
      <c r="H283" s="1">
        <v>45203</v>
      </c>
      <c r="I283" s="1" t="str">
        <f>TEXT(sales_tab[[#This Row],[Order Date]],"YYYY")</f>
        <v>2023</v>
      </c>
      <c r="J283" s="1" t="str">
        <f>TEXT(sales_tab[[#This Row],[Order Date]],"MMM")</f>
        <v>Oct</v>
      </c>
      <c r="K283">
        <v>5842</v>
      </c>
      <c r="L283" t="str">
        <f>VLOOKUP(sales_tab[[#This Row],[Product ID]],product_tab[],2,FALSE)</f>
        <v>Chair</v>
      </c>
      <c r="M283" t="str">
        <f>VLOOKUP(sales_tab[[#This Row],[Product ID]],product_tab[],4,FALSE)</f>
        <v>Cook, Hall and Miller</v>
      </c>
      <c r="N283" t="s">
        <v>11</v>
      </c>
      <c r="O283">
        <v>762.10479999999984</v>
      </c>
      <c r="P283">
        <v>268.19</v>
      </c>
      <c r="Q283">
        <v>4</v>
      </c>
      <c r="R283">
        <v>0.02</v>
      </c>
      <c r="S283">
        <f>sales_tab[[#This Row],[Unit Price]]*sales_tab[[#This Row],[Quantity]]</f>
        <v>1072.76</v>
      </c>
      <c r="T283">
        <f>sales_tab[[#This Row],[Sales Amount]]-sales_tab[[#This Row],[Cost Price]]</f>
        <v>310.65520000000015</v>
      </c>
    </row>
    <row r="284" spans="1:20" x14ac:dyDescent="0.45">
      <c r="A284">
        <v>567891</v>
      </c>
      <c r="B284">
        <v>384227</v>
      </c>
      <c r="C284" t="str">
        <f>VLOOKUP(sales_tab[[#This Row],[Customer ID]],customer_tab[],2,FALSE)</f>
        <v>Lee Rodriguez</v>
      </c>
      <c r="D284" t="str">
        <f>VLOOKUP(sales_tab[[#This Row],[Customer ID]],customer_tab[],9,FALSE)</f>
        <v>Female</v>
      </c>
      <c r="E284" t="str">
        <f>VLOOKUP(sales_tab[[#This Row],[Customer ID]],customer_tab[],5,FALSE)</f>
        <v>California</v>
      </c>
      <c r="F284" t="str">
        <f>VLOOKUP(sales_tab[[#This Row],[Customer ID]],customer_tab[],6,FALSE)</f>
        <v>West</v>
      </c>
      <c r="G284" t="str">
        <f>VLOOKUP(sales_tab[[#This Row],[Customer ID]],customer_tab[],7,FALSE)</f>
        <v>Married</v>
      </c>
      <c r="H284" s="1">
        <v>45199</v>
      </c>
      <c r="I284" s="1" t="str">
        <f>TEXT(sales_tab[[#This Row],[Order Date]],"YYYY")</f>
        <v>2023</v>
      </c>
      <c r="J284" s="1" t="str">
        <f>TEXT(sales_tab[[#This Row],[Order Date]],"MMM")</f>
        <v>Sep</v>
      </c>
      <c r="K284">
        <v>9251</v>
      </c>
      <c r="L284" t="str">
        <f>VLOOKUP(sales_tab[[#This Row],[Product ID]],product_tab[],2,FALSE)</f>
        <v>Headphones</v>
      </c>
      <c r="M284" t="str">
        <f>VLOOKUP(sales_tab[[#This Row],[Product ID]],product_tab[],4,FALSE)</f>
        <v>Yates Group</v>
      </c>
      <c r="N284" t="s">
        <v>19</v>
      </c>
      <c r="O284">
        <v>201.75499999999997</v>
      </c>
      <c r="P284">
        <v>86.13</v>
      </c>
      <c r="Q284">
        <v>5</v>
      </c>
      <c r="R284">
        <v>0.1</v>
      </c>
      <c r="S284">
        <f>sales_tab[[#This Row],[Unit Price]]*sales_tab[[#This Row],[Quantity]]</f>
        <v>430.65</v>
      </c>
      <c r="T284">
        <f>sales_tab[[#This Row],[Sales Amount]]-sales_tab[[#This Row],[Cost Price]]</f>
        <v>228.89500000000001</v>
      </c>
    </row>
    <row r="285" spans="1:20" x14ac:dyDescent="0.45">
      <c r="A285">
        <v>879825</v>
      </c>
      <c r="B285">
        <v>483746</v>
      </c>
      <c r="C285" t="str">
        <f>VLOOKUP(sales_tab[[#This Row],[Customer ID]],customer_tab[],2,FALSE)</f>
        <v>Tricia Evans</v>
      </c>
      <c r="D285" t="str">
        <f>VLOOKUP(sales_tab[[#This Row],[Customer ID]],customer_tab[],9,FALSE)</f>
        <v>Male</v>
      </c>
      <c r="E285" t="str">
        <f>VLOOKUP(sales_tab[[#This Row],[Customer ID]],customer_tab[],5,FALSE)</f>
        <v>Oregon</v>
      </c>
      <c r="F285" t="str">
        <f>VLOOKUP(sales_tab[[#This Row],[Customer ID]],customer_tab[],6,FALSE)</f>
        <v>West</v>
      </c>
      <c r="G285" t="str">
        <f>VLOOKUP(sales_tab[[#This Row],[Customer ID]],customer_tab[],7,FALSE)</f>
        <v>Widowed</v>
      </c>
      <c r="H285" s="1">
        <v>45471</v>
      </c>
      <c r="I285" s="1" t="str">
        <f>TEXT(sales_tab[[#This Row],[Order Date]],"YYYY")</f>
        <v>2024</v>
      </c>
      <c r="J285" s="1" t="str">
        <f>TEXT(sales_tab[[#This Row],[Order Date]],"MMM")</f>
        <v>Jun</v>
      </c>
      <c r="K285">
        <v>8348</v>
      </c>
      <c r="L285" t="str">
        <f>VLOOKUP(sales_tab[[#This Row],[Product ID]],product_tab[],2,FALSE)</f>
        <v>Laptop</v>
      </c>
      <c r="M285" t="str">
        <f>VLOOKUP(sales_tab[[#This Row],[Product ID]],product_tab[],4,FALSE)</f>
        <v>Jackson, Stewart and Jenkins</v>
      </c>
      <c r="N285" t="s">
        <v>19</v>
      </c>
      <c r="O285">
        <v>105.13399999999999</v>
      </c>
      <c r="P285">
        <v>193.63</v>
      </c>
      <c r="Q285">
        <v>1</v>
      </c>
      <c r="R285">
        <v>0.2</v>
      </c>
      <c r="S285">
        <f>sales_tab[[#This Row],[Unit Price]]*sales_tab[[#This Row],[Quantity]]</f>
        <v>193.63</v>
      </c>
      <c r="T285">
        <f>sales_tab[[#This Row],[Sales Amount]]-sales_tab[[#This Row],[Cost Price]]</f>
        <v>88.496000000000009</v>
      </c>
    </row>
    <row r="286" spans="1:20" x14ac:dyDescent="0.45">
      <c r="A286">
        <v>399153</v>
      </c>
      <c r="B286">
        <v>333164</v>
      </c>
      <c r="C286" t="str">
        <f>VLOOKUP(sales_tab[[#This Row],[Customer ID]],customer_tab[],2,FALSE)</f>
        <v>Scott Chapman</v>
      </c>
      <c r="D286" t="str">
        <f>VLOOKUP(sales_tab[[#This Row],[Customer ID]],customer_tab[],9,FALSE)</f>
        <v>Female</v>
      </c>
      <c r="E286" t="str">
        <f>VLOOKUP(sales_tab[[#This Row],[Customer ID]],customer_tab[],5,FALSE)</f>
        <v>Oregon</v>
      </c>
      <c r="F286" t="str">
        <f>VLOOKUP(sales_tab[[#This Row],[Customer ID]],customer_tab[],6,FALSE)</f>
        <v>West</v>
      </c>
      <c r="G286" t="str">
        <f>VLOOKUP(sales_tab[[#This Row],[Customer ID]],customer_tab[],7,FALSE)</f>
        <v>Widowed</v>
      </c>
      <c r="H286" s="1">
        <v>45295</v>
      </c>
      <c r="I286" s="1" t="str">
        <f>TEXT(sales_tab[[#This Row],[Order Date]],"YYYY")</f>
        <v>2024</v>
      </c>
      <c r="J286" s="1" t="str">
        <f>TEXT(sales_tab[[#This Row],[Order Date]],"MMM")</f>
        <v>Jan</v>
      </c>
      <c r="K286">
        <v>6681</v>
      </c>
      <c r="L286" t="str">
        <f>VLOOKUP(sales_tab[[#This Row],[Product ID]],product_tab[],2,FALSE)</f>
        <v>Desk</v>
      </c>
      <c r="M286" t="str">
        <f>VLOOKUP(sales_tab[[#This Row],[Product ID]],product_tab[],4,FALSE)</f>
        <v>Fernandez, Willis and Potter</v>
      </c>
      <c r="N286" t="s">
        <v>11</v>
      </c>
      <c r="O286">
        <v>219.6576</v>
      </c>
      <c r="P286">
        <v>204.63</v>
      </c>
      <c r="Q286">
        <v>2</v>
      </c>
      <c r="R286">
        <v>0.24</v>
      </c>
      <c r="S286">
        <f>sales_tab[[#This Row],[Unit Price]]*sales_tab[[#This Row],[Quantity]]</f>
        <v>409.26</v>
      </c>
      <c r="T286">
        <f>sales_tab[[#This Row],[Sales Amount]]-sales_tab[[#This Row],[Cost Price]]</f>
        <v>189.60239999999999</v>
      </c>
    </row>
    <row r="287" spans="1:20" x14ac:dyDescent="0.45">
      <c r="A287">
        <v>543078</v>
      </c>
      <c r="B287">
        <v>263918</v>
      </c>
      <c r="C287" t="str">
        <f>VLOOKUP(sales_tab[[#This Row],[Customer ID]],customer_tab[],2,FALSE)</f>
        <v>Alexander Price</v>
      </c>
      <c r="D287" t="str">
        <f>VLOOKUP(sales_tab[[#This Row],[Customer ID]],customer_tab[],9,FALSE)</f>
        <v>Female</v>
      </c>
      <c r="E287" t="str">
        <f>VLOOKUP(sales_tab[[#This Row],[Customer ID]],customer_tab[],5,FALSE)</f>
        <v>Oregon</v>
      </c>
      <c r="F287" t="str">
        <f>VLOOKUP(sales_tab[[#This Row],[Customer ID]],customer_tab[],6,FALSE)</f>
        <v>West</v>
      </c>
      <c r="G287" t="str">
        <f>VLOOKUP(sales_tab[[#This Row],[Customer ID]],customer_tab[],7,FALSE)</f>
        <v>Widowed</v>
      </c>
      <c r="H287" s="1">
        <v>45511</v>
      </c>
      <c r="I287" s="1" t="str">
        <f>TEXT(sales_tab[[#This Row],[Order Date]],"YYYY")</f>
        <v>2024</v>
      </c>
      <c r="J287" s="1" t="str">
        <f>TEXT(sales_tab[[#This Row],[Order Date]],"MMM")</f>
        <v>Aug</v>
      </c>
      <c r="K287">
        <v>9614</v>
      </c>
      <c r="L287" t="str">
        <f>VLOOKUP(sales_tab[[#This Row],[Product ID]],product_tab[],2,FALSE)</f>
        <v>Table</v>
      </c>
      <c r="M287" t="str">
        <f>VLOOKUP(sales_tab[[#This Row],[Product ID]],product_tab[],4,FALSE)</f>
        <v>Peters Ltd</v>
      </c>
      <c r="N287" t="s">
        <v>11</v>
      </c>
      <c r="O287">
        <v>422.90300000000002</v>
      </c>
      <c r="P287">
        <v>129.47</v>
      </c>
      <c r="Q287">
        <v>5</v>
      </c>
      <c r="R287">
        <v>0.02</v>
      </c>
      <c r="S287">
        <f>sales_tab[[#This Row],[Unit Price]]*sales_tab[[#This Row],[Quantity]]</f>
        <v>647.35</v>
      </c>
      <c r="T287">
        <f>sales_tab[[#This Row],[Sales Amount]]-sales_tab[[#This Row],[Cost Price]]</f>
        <v>224.447</v>
      </c>
    </row>
    <row r="288" spans="1:20" x14ac:dyDescent="0.45">
      <c r="A288">
        <v>975283</v>
      </c>
      <c r="B288">
        <v>149212</v>
      </c>
      <c r="C288" t="str">
        <f>VLOOKUP(sales_tab[[#This Row],[Customer ID]],customer_tab[],2,FALSE)</f>
        <v>Barbara Crawford</v>
      </c>
      <c r="D288" t="str">
        <f>VLOOKUP(sales_tab[[#This Row],[Customer ID]],customer_tab[],9,FALSE)</f>
        <v>Non-Binary</v>
      </c>
      <c r="E288" t="str">
        <f>VLOOKUP(sales_tab[[#This Row],[Customer ID]],customer_tab[],5,FALSE)</f>
        <v>Pennsylvania</v>
      </c>
      <c r="F288" t="str">
        <f>VLOOKUP(sales_tab[[#This Row],[Customer ID]],customer_tab[],6,FALSE)</f>
        <v>East</v>
      </c>
      <c r="G288" t="str">
        <f>VLOOKUP(sales_tab[[#This Row],[Customer ID]],customer_tab[],7,FALSE)</f>
        <v>Divorced</v>
      </c>
      <c r="H288" s="1">
        <v>45396</v>
      </c>
      <c r="I288" s="1" t="str">
        <f>TEXT(sales_tab[[#This Row],[Order Date]],"YYYY")</f>
        <v>2024</v>
      </c>
      <c r="J288" s="1" t="str">
        <f>TEXT(sales_tab[[#This Row],[Order Date]],"MMM")</f>
        <v>Apr</v>
      </c>
      <c r="K288">
        <v>8348</v>
      </c>
      <c r="L288" t="str">
        <f>VLOOKUP(sales_tab[[#This Row],[Product ID]],product_tab[],2,FALSE)</f>
        <v>Laptop</v>
      </c>
      <c r="M288" t="str">
        <f>VLOOKUP(sales_tab[[#This Row],[Product ID]],product_tab[],4,FALSE)</f>
        <v>Jackson, Stewart and Jenkins</v>
      </c>
      <c r="N288" t="s">
        <v>19</v>
      </c>
      <c r="O288">
        <v>323.6848</v>
      </c>
      <c r="P288">
        <v>193.63</v>
      </c>
      <c r="Q288">
        <v>2</v>
      </c>
      <c r="R288">
        <v>0.02</v>
      </c>
      <c r="S288">
        <f>sales_tab[[#This Row],[Unit Price]]*sales_tab[[#This Row],[Quantity]]</f>
        <v>387.26</v>
      </c>
      <c r="T288">
        <f>sales_tab[[#This Row],[Sales Amount]]-sales_tab[[#This Row],[Cost Price]]</f>
        <v>63.575199999999995</v>
      </c>
    </row>
    <row r="289" spans="1:20" x14ac:dyDescent="0.45">
      <c r="A289">
        <v>811719</v>
      </c>
      <c r="B289">
        <v>954106</v>
      </c>
      <c r="C289" t="str">
        <f>VLOOKUP(sales_tab[[#This Row],[Customer ID]],customer_tab[],2,FALSE)</f>
        <v>Anthony Rowland</v>
      </c>
      <c r="D289" t="str">
        <f>VLOOKUP(sales_tab[[#This Row],[Customer ID]],customer_tab[],9,FALSE)</f>
        <v>Male</v>
      </c>
      <c r="E289" t="str">
        <f>VLOOKUP(sales_tab[[#This Row],[Customer ID]],customer_tab[],5,FALSE)</f>
        <v>Florida</v>
      </c>
      <c r="F289" t="str">
        <f>VLOOKUP(sales_tab[[#This Row],[Customer ID]],customer_tab[],6,FALSE)</f>
        <v>South</v>
      </c>
      <c r="G289" t="str">
        <f>VLOOKUP(sales_tab[[#This Row],[Customer ID]],customer_tab[],7,FALSE)</f>
        <v>Divorced</v>
      </c>
      <c r="H289" s="1">
        <v>45481</v>
      </c>
      <c r="I289" s="1" t="str">
        <f>TEXT(sales_tab[[#This Row],[Order Date]],"YYYY")</f>
        <v>2024</v>
      </c>
      <c r="J289" s="1" t="str">
        <f>TEXT(sales_tab[[#This Row],[Order Date]],"MMM")</f>
        <v>Jul</v>
      </c>
      <c r="K289">
        <v>8348</v>
      </c>
      <c r="L289" t="str">
        <f>VLOOKUP(sales_tab[[#This Row],[Product ID]],product_tab[],2,FALSE)</f>
        <v>Laptop</v>
      </c>
      <c r="M289" t="str">
        <f>VLOOKUP(sales_tab[[#This Row],[Product ID]],product_tab[],4,FALSE)</f>
        <v>Jackson, Stewart and Jenkins</v>
      </c>
      <c r="N289" t="s">
        <v>19</v>
      </c>
      <c r="O289">
        <v>307.48919999999998</v>
      </c>
      <c r="P289">
        <v>193.63</v>
      </c>
      <c r="Q289">
        <v>2</v>
      </c>
      <c r="R289">
        <v>0.08</v>
      </c>
      <c r="S289">
        <f>sales_tab[[#This Row],[Unit Price]]*sales_tab[[#This Row],[Quantity]]</f>
        <v>387.26</v>
      </c>
      <c r="T289">
        <f>sales_tab[[#This Row],[Sales Amount]]-sales_tab[[#This Row],[Cost Price]]</f>
        <v>79.770800000000008</v>
      </c>
    </row>
    <row r="290" spans="1:20" x14ac:dyDescent="0.45">
      <c r="A290">
        <v>642406</v>
      </c>
      <c r="B290">
        <v>548299</v>
      </c>
      <c r="C290" t="str">
        <f>VLOOKUP(sales_tab[[#This Row],[Customer ID]],customer_tab[],2,FALSE)</f>
        <v>Madison Carr</v>
      </c>
      <c r="D290" t="str">
        <f>VLOOKUP(sales_tab[[#This Row],[Customer ID]],customer_tab[],9,FALSE)</f>
        <v>Non-Binary</v>
      </c>
      <c r="E290" t="str">
        <f>VLOOKUP(sales_tab[[#This Row],[Customer ID]],customer_tab[],5,FALSE)</f>
        <v>Florida</v>
      </c>
      <c r="F290" t="str">
        <f>VLOOKUP(sales_tab[[#This Row],[Customer ID]],customer_tab[],6,FALSE)</f>
        <v>South</v>
      </c>
      <c r="G290" t="str">
        <f>VLOOKUP(sales_tab[[#This Row],[Customer ID]],customer_tab[],7,FALSE)</f>
        <v>Widowed</v>
      </c>
      <c r="H290" s="1">
        <v>45386</v>
      </c>
      <c r="I290" s="1" t="str">
        <f>TEXT(sales_tab[[#This Row],[Order Date]],"YYYY")</f>
        <v>2024</v>
      </c>
      <c r="J290" s="1" t="str">
        <f>TEXT(sales_tab[[#This Row],[Order Date]],"MMM")</f>
        <v>Apr</v>
      </c>
      <c r="K290">
        <v>2914</v>
      </c>
      <c r="L290" t="str">
        <f>VLOOKUP(sales_tab[[#This Row],[Product ID]],product_tab[],2,FALSE)</f>
        <v>Bookshelf</v>
      </c>
      <c r="M290" t="str">
        <f>VLOOKUP(sales_tab[[#This Row],[Product ID]],product_tab[],4,FALSE)</f>
        <v>Davis-Ramirez</v>
      </c>
      <c r="N290" t="s">
        <v>11</v>
      </c>
      <c r="O290">
        <v>14.268499999999998</v>
      </c>
      <c r="P290">
        <v>30.65</v>
      </c>
      <c r="Q290">
        <v>1</v>
      </c>
      <c r="R290">
        <v>0.11</v>
      </c>
      <c r="S290">
        <f>sales_tab[[#This Row],[Unit Price]]*sales_tab[[#This Row],[Quantity]]</f>
        <v>30.65</v>
      </c>
      <c r="T290">
        <f>sales_tab[[#This Row],[Sales Amount]]-sales_tab[[#This Row],[Cost Price]]</f>
        <v>16.381500000000003</v>
      </c>
    </row>
    <row r="291" spans="1:20" x14ac:dyDescent="0.45">
      <c r="A291">
        <v>131128</v>
      </c>
      <c r="B291">
        <v>309528</v>
      </c>
      <c r="C291" t="str">
        <f>VLOOKUP(sales_tab[[#This Row],[Customer ID]],customer_tab[],2,FALSE)</f>
        <v>Eileen Edwards</v>
      </c>
      <c r="D291" t="str">
        <f>VLOOKUP(sales_tab[[#This Row],[Customer ID]],customer_tab[],9,FALSE)</f>
        <v>Female</v>
      </c>
      <c r="E291" t="str">
        <f>VLOOKUP(sales_tab[[#This Row],[Customer ID]],customer_tab[],5,FALSE)</f>
        <v>Ohio</v>
      </c>
      <c r="F291" t="str">
        <f>VLOOKUP(sales_tab[[#This Row],[Customer ID]],customer_tab[],6,FALSE)</f>
        <v>East</v>
      </c>
      <c r="G291" t="str">
        <f>VLOOKUP(sales_tab[[#This Row],[Customer ID]],customer_tab[],7,FALSE)</f>
        <v>Single</v>
      </c>
      <c r="H291" s="1">
        <v>45213</v>
      </c>
      <c r="I291" s="1" t="str">
        <f>TEXT(sales_tab[[#This Row],[Order Date]],"YYYY")</f>
        <v>2023</v>
      </c>
      <c r="J291" s="1" t="str">
        <f>TEXT(sales_tab[[#This Row],[Order Date]],"MMM")</f>
        <v>Oct</v>
      </c>
      <c r="K291">
        <v>2034</v>
      </c>
      <c r="L291" t="str">
        <f>VLOOKUP(sales_tab[[#This Row],[Product ID]],product_tab[],2,FALSE)</f>
        <v>Camera</v>
      </c>
      <c r="M291" t="str">
        <f>VLOOKUP(sales_tab[[#This Row],[Product ID]],product_tab[],4,FALSE)</f>
        <v>Johns and Sons</v>
      </c>
      <c r="N291" t="s">
        <v>19</v>
      </c>
      <c r="O291">
        <v>52.607499999999987</v>
      </c>
      <c r="P291">
        <v>70.849999999999994</v>
      </c>
      <c r="Q291">
        <v>1</v>
      </c>
      <c r="R291">
        <v>0.05</v>
      </c>
      <c r="S291">
        <f>sales_tab[[#This Row],[Unit Price]]*sales_tab[[#This Row],[Quantity]]</f>
        <v>70.849999999999994</v>
      </c>
      <c r="T291">
        <f>sales_tab[[#This Row],[Sales Amount]]-sales_tab[[#This Row],[Cost Price]]</f>
        <v>18.242500000000007</v>
      </c>
    </row>
    <row r="292" spans="1:20" x14ac:dyDescent="0.45">
      <c r="A292">
        <v>866856</v>
      </c>
      <c r="B292">
        <v>294591</v>
      </c>
      <c r="C292" t="str">
        <f>VLOOKUP(sales_tab[[#This Row],[Customer ID]],customer_tab[],2,FALSE)</f>
        <v>Jacqueline Ho</v>
      </c>
      <c r="D292" t="str">
        <f>VLOOKUP(sales_tab[[#This Row],[Customer ID]],customer_tab[],9,FALSE)</f>
        <v>Male</v>
      </c>
      <c r="E292" t="str">
        <f>VLOOKUP(sales_tab[[#This Row],[Customer ID]],customer_tab[],5,FALSE)</f>
        <v>Ohio</v>
      </c>
      <c r="F292" t="str">
        <f>VLOOKUP(sales_tab[[#This Row],[Customer ID]],customer_tab[],6,FALSE)</f>
        <v>East</v>
      </c>
      <c r="G292" t="str">
        <f>VLOOKUP(sales_tab[[#This Row],[Customer ID]],customer_tab[],7,FALSE)</f>
        <v>Married</v>
      </c>
      <c r="H292" s="1">
        <v>45525</v>
      </c>
      <c r="I292" s="1" t="str">
        <f>TEXT(sales_tab[[#This Row],[Order Date]],"YYYY")</f>
        <v>2024</v>
      </c>
      <c r="J292" s="1" t="str">
        <f>TEXT(sales_tab[[#This Row],[Order Date]],"MMM")</f>
        <v>Aug</v>
      </c>
      <c r="K292">
        <v>5039</v>
      </c>
      <c r="L292" t="str">
        <f>VLOOKUP(sales_tab[[#This Row],[Product ID]],product_tab[],2,FALSE)</f>
        <v>Jeans</v>
      </c>
      <c r="M292" t="str">
        <f>VLOOKUP(sales_tab[[#This Row],[Product ID]],product_tab[],4,FALSE)</f>
        <v>Sanchez, Medina and Golden</v>
      </c>
      <c r="N292" t="s">
        <v>15</v>
      </c>
      <c r="O292">
        <v>301.42549999999994</v>
      </c>
      <c r="P292">
        <v>70.03</v>
      </c>
      <c r="Q292">
        <v>5</v>
      </c>
      <c r="R292">
        <v>0.03</v>
      </c>
      <c r="S292">
        <f>sales_tab[[#This Row],[Unit Price]]*sales_tab[[#This Row],[Quantity]]</f>
        <v>350.15</v>
      </c>
      <c r="T292">
        <f>sales_tab[[#This Row],[Sales Amount]]-sales_tab[[#This Row],[Cost Price]]</f>
        <v>48.724500000000035</v>
      </c>
    </row>
    <row r="293" spans="1:20" x14ac:dyDescent="0.45">
      <c r="A293">
        <v>773995</v>
      </c>
      <c r="B293">
        <v>381608</v>
      </c>
      <c r="C293" t="str">
        <f>VLOOKUP(sales_tab[[#This Row],[Customer ID]],customer_tab[],2,FALSE)</f>
        <v>Zachary Hendrix</v>
      </c>
      <c r="D293" t="str">
        <f>VLOOKUP(sales_tab[[#This Row],[Customer ID]],customer_tab[],9,FALSE)</f>
        <v>Male</v>
      </c>
      <c r="E293" t="str">
        <f>VLOOKUP(sales_tab[[#This Row],[Customer ID]],customer_tab[],5,FALSE)</f>
        <v>Ohio</v>
      </c>
      <c r="F293" t="str">
        <f>VLOOKUP(sales_tab[[#This Row],[Customer ID]],customer_tab[],6,FALSE)</f>
        <v>East</v>
      </c>
      <c r="G293" t="str">
        <f>VLOOKUP(sales_tab[[#This Row],[Customer ID]],customer_tab[],7,FALSE)</f>
        <v>Single</v>
      </c>
      <c r="H293" s="1">
        <v>45372</v>
      </c>
      <c r="I293" s="1" t="str">
        <f>TEXT(sales_tab[[#This Row],[Order Date]],"YYYY")</f>
        <v>2024</v>
      </c>
      <c r="J293" s="1" t="str">
        <f>TEXT(sales_tab[[#This Row],[Order Date]],"MMM")</f>
        <v>Mar</v>
      </c>
      <c r="K293">
        <v>5942</v>
      </c>
      <c r="L293" t="str">
        <f>VLOOKUP(sales_tab[[#This Row],[Product ID]],product_tab[],2,FALSE)</f>
        <v>Stapler</v>
      </c>
      <c r="M293" t="str">
        <f>VLOOKUP(sales_tab[[#This Row],[Product ID]],product_tab[],4,FALSE)</f>
        <v>Jones-Henderson</v>
      </c>
      <c r="N293" t="s">
        <v>17</v>
      </c>
      <c r="O293">
        <v>43.967500000000001</v>
      </c>
      <c r="P293">
        <v>12.83</v>
      </c>
      <c r="Q293">
        <v>5</v>
      </c>
      <c r="R293">
        <v>0.15</v>
      </c>
      <c r="S293">
        <f>sales_tab[[#This Row],[Unit Price]]*sales_tab[[#This Row],[Quantity]]</f>
        <v>64.150000000000006</v>
      </c>
      <c r="T293">
        <f>sales_tab[[#This Row],[Sales Amount]]-sales_tab[[#This Row],[Cost Price]]</f>
        <v>20.182500000000005</v>
      </c>
    </row>
    <row r="294" spans="1:20" x14ac:dyDescent="0.45">
      <c r="A294">
        <v>962635</v>
      </c>
      <c r="B294">
        <v>605580</v>
      </c>
      <c r="C294" t="str">
        <f>VLOOKUP(sales_tab[[#This Row],[Customer ID]],customer_tab[],2,FALSE)</f>
        <v>Christian Bell</v>
      </c>
      <c r="D294" t="str">
        <f>VLOOKUP(sales_tab[[#This Row],[Customer ID]],customer_tab[],9,FALSE)</f>
        <v>Female</v>
      </c>
      <c r="E294" t="str">
        <f>VLOOKUP(sales_tab[[#This Row],[Customer ID]],customer_tab[],5,FALSE)</f>
        <v>Arizona</v>
      </c>
      <c r="F294" t="str">
        <f>VLOOKUP(sales_tab[[#This Row],[Customer ID]],customer_tab[],6,FALSE)</f>
        <v>West</v>
      </c>
      <c r="G294" t="str">
        <f>VLOOKUP(sales_tab[[#This Row],[Customer ID]],customer_tab[],7,FALSE)</f>
        <v>Divorced</v>
      </c>
      <c r="H294" s="1">
        <v>45339</v>
      </c>
      <c r="I294" s="1" t="str">
        <f>TEXT(sales_tab[[#This Row],[Order Date]],"YYYY")</f>
        <v>2024</v>
      </c>
      <c r="J294" s="1" t="str">
        <f>TEXT(sales_tab[[#This Row],[Order Date]],"MMM")</f>
        <v>Feb</v>
      </c>
      <c r="K294">
        <v>2834</v>
      </c>
      <c r="L294" t="str">
        <f>VLOOKUP(sales_tab[[#This Row],[Product ID]],product_tab[],2,FALSE)</f>
        <v>Tablet</v>
      </c>
      <c r="M294" t="str">
        <f>VLOOKUP(sales_tab[[#This Row],[Product ID]],product_tab[],4,FALSE)</f>
        <v>Anderson-Jackson</v>
      </c>
      <c r="N294" t="s">
        <v>19</v>
      </c>
      <c r="O294">
        <v>537.36599999999999</v>
      </c>
      <c r="P294">
        <v>222.26</v>
      </c>
      <c r="Q294">
        <v>4</v>
      </c>
      <c r="R294">
        <v>0.1</v>
      </c>
      <c r="S294">
        <f>sales_tab[[#This Row],[Unit Price]]*sales_tab[[#This Row],[Quantity]]</f>
        <v>889.04</v>
      </c>
      <c r="T294">
        <f>sales_tab[[#This Row],[Sales Amount]]-sales_tab[[#This Row],[Cost Price]]</f>
        <v>351.67399999999998</v>
      </c>
    </row>
    <row r="295" spans="1:20" x14ac:dyDescent="0.45">
      <c r="A295">
        <v>368734</v>
      </c>
      <c r="B295">
        <v>723655</v>
      </c>
      <c r="C295" t="str">
        <f>VLOOKUP(sales_tab[[#This Row],[Customer ID]],customer_tab[],2,FALSE)</f>
        <v>James Pearson</v>
      </c>
      <c r="D295" t="str">
        <f>VLOOKUP(sales_tab[[#This Row],[Customer ID]],customer_tab[],9,FALSE)</f>
        <v>Male</v>
      </c>
      <c r="E295" t="str">
        <f>VLOOKUP(sales_tab[[#This Row],[Customer ID]],customer_tab[],5,FALSE)</f>
        <v>Colorado</v>
      </c>
      <c r="F295" t="str">
        <f>VLOOKUP(sales_tab[[#This Row],[Customer ID]],customer_tab[],6,FALSE)</f>
        <v>West</v>
      </c>
      <c r="G295" t="str">
        <f>VLOOKUP(sales_tab[[#This Row],[Customer ID]],customer_tab[],7,FALSE)</f>
        <v>Married</v>
      </c>
      <c r="H295" s="1">
        <v>45188</v>
      </c>
      <c r="I295" s="1" t="str">
        <f>TEXT(sales_tab[[#This Row],[Order Date]],"YYYY")</f>
        <v>2023</v>
      </c>
      <c r="J295" s="1" t="str">
        <f>TEXT(sales_tab[[#This Row],[Order Date]],"MMM")</f>
        <v>Sep</v>
      </c>
      <c r="K295">
        <v>2834</v>
      </c>
      <c r="L295" t="str">
        <f>VLOOKUP(sales_tab[[#This Row],[Product ID]],product_tab[],2,FALSE)</f>
        <v>Tablet</v>
      </c>
      <c r="M295" t="str">
        <f>VLOOKUP(sales_tab[[#This Row],[Product ID]],product_tab[],4,FALSE)</f>
        <v>Anderson-Jackson</v>
      </c>
      <c r="N295" t="s">
        <v>19</v>
      </c>
      <c r="O295">
        <v>470.73799999999994</v>
      </c>
      <c r="P295">
        <v>222.26</v>
      </c>
      <c r="Q295">
        <v>5</v>
      </c>
      <c r="R295">
        <v>0.24</v>
      </c>
      <c r="S295">
        <f>sales_tab[[#This Row],[Unit Price]]*sales_tab[[#This Row],[Quantity]]</f>
        <v>1111.3</v>
      </c>
      <c r="T295">
        <f>sales_tab[[#This Row],[Sales Amount]]-sales_tab[[#This Row],[Cost Price]]</f>
        <v>640.56200000000001</v>
      </c>
    </row>
    <row r="296" spans="1:20" x14ac:dyDescent="0.45">
      <c r="A296">
        <v>222410</v>
      </c>
      <c r="B296">
        <v>355419</v>
      </c>
      <c r="C296" t="str">
        <f>VLOOKUP(sales_tab[[#This Row],[Customer ID]],customer_tab[],2,FALSE)</f>
        <v>Crystal Jones</v>
      </c>
      <c r="D296" t="str">
        <f>VLOOKUP(sales_tab[[#This Row],[Customer ID]],customer_tab[],9,FALSE)</f>
        <v>Male</v>
      </c>
      <c r="E296" t="str">
        <f>VLOOKUP(sales_tab[[#This Row],[Customer ID]],customer_tab[],5,FALSE)</f>
        <v>Florida</v>
      </c>
      <c r="F296" t="str">
        <f>VLOOKUP(sales_tab[[#This Row],[Customer ID]],customer_tab[],6,FALSE)</f>
        <v>South</v>
      </c>
      <c r="G296" t="str">
        <f>VLOOKUP(sales_tab[[#This Row],[Customer ID]],customer_tab[],7,FALSE)</f>
        <v>Married</v>
      </c>
      <c r="H296" s="1">
        <v>45207</v>
      </c>
      <c r="I296" s="1" t="str">
        <f>TEXT(sales_tab[[#This Row],[Order Date]],"YYYY")</f>
        <v>2023</v>
      </c>
      <c r="J296" s="1" t="str">
        <f>TEXT(sales_tab[[#This Row],[Order Date]],"MMM")</f>
        <v>Oct</v>
      </c>
      <c r="K296">
        <v>1440</v>
      </c>
      <c r="L296" t="str">
        <f>VLOOKUP(sales_tab[[#This Row],[Product ID]],product_tab[],2,FALSE)</f>
        <v>Action Figure</v>
      </c>
      <c r="M296" t="str">
        <f>VLOOKUP(sales_tab[[#This Row],[Product ID]],product_tab[],4,FALSE)</f>
        <v>Barker-Baker</v>
      </c>
      <c r="N296" t="s">
        <v>13</v>
      </c>
      <c r="O296">
        <v>374.33240000000001</v>
      </c>
      <c r="P296">
        <v>242.72</v>
      </c>
      <c r="Q296">
        <v>2</v>
      </c>
      <c r="R296">
        <v>0.04</v>
      </c>
      <c r="S296">
        <f>sales_tab[[#This Row],[Unit Price]]*sales_tab[[#This Row],[Quantity]]</f>
        <v>485.44</v>
      </c>
      <c r="T296">
        <f>sales_tab[[#This Row],[Sales Amount]]-sales_tab[[#This Row],[Cost Price]]</f>
        <v>111.10759999999999</v>
      </c>
    </row>
    <row r="297" spans="1:20" x14ac:dyDescent="0.45">
      <c r="A297">
        <v>638383</v>
      </c>
      <c r="B297">
        <v>298351</v>
      </c>
      <c r="C297" t="str">
        <f>VLOOKUP(sales_tab[[#This Row],[Customer ID]],customer_tab[],2,FALSE)</f>
        <v>Rebecca Hall</v>
      </c>
      <c r="D297" t="str">
        <f>VLOOKUP(sales_tab[[#This Row],[Customer ID]],customer_tab[],9,FALSE)</f>
        <v>Non-Binary</v>
      </c>
      <c r="E297" t="str">
        <f>VLOOKUP(sales_tab[[#This Row],[Customer ID]],customer_tab[],5,FALSE)</f>
        <v>Ohio</v>
      </c>
      <c r="F297" t="str">
        <f>VLOOKUP(sales_tab[[#This Row],[Customer ID]],customer_tab[],6,FALSE)</f>
        <v>East</v>
      </c>
      <c r="G297" t="str">
        <f>VLOOKUP(sales_tab[[#This Row],[Customer ID]],customer_tab[],7,FALSE)</f>
        <v>Married</v>
      </c>
      <c r="H297" s="1">
        <v>45232</v>
      </c>
      <c r="I297" s="1" t="str">
        <f>TEXT(sales_tab[[#This Row],[Order Date]],"YYYY")</f>
        <v>2023</v>
      </c>
      <c r="J297" s="1" t="str">
        <f>TEXT(sales_tab[[#This Row],[Order Date]],"MMM")</f>
        <v>Nov</v>
      </c>
      <c r="K297">
        <v>5035</v>
      </c>
      <c r="L297" t="str">
        <f>VLOOKUP(sales_tab[[#This Row],[Product ID]],product_tab[],2,FALSE)</f>
        <v>Paper</v>
      </c>
      <c r="M297" t="str">
        <f>VLOOKUP(sales_tab[[#This Row],[Product ID]],product_tab[],4,FALSE)</f>
        <v>Clayton, Robertson and Wolfe</v>
      </c>
      <c r="N297" t="s">
        <v>17</v>
      </c>
      <c r="O297">
        <v>438.28679999999991</v>
      </c>
      <c r="P297">
        <v>196.72</v>
      </c>
      <c r="Q297">
        <v>3</v>
      </c>
      <c r="R297">
        <v>0.02</v>
      </c>
      <c r="S297">
        <f>sales_tab[[#This Row],[Unit Price]]*sales_tab[[#This Row],[Quantity]]</f>
        <v>590.16</v>
      </c>
      <c r="T297">
        <f>sales_tab[[#This Row],[Sales Amount]]-sales_tab[[#This Row],[Cost Price]]</f>
        <v>151.87320000000005</v>
      </c>
    </row>
    <row r="298" spans="1:20" x14ac:dyDescent="0.45">
      <c r="A298">
        <v>307014</v>
      </c>
      <c r="B298">
        <v>517374</v>
      </c>
      <c r="C298" t="str">
        <f>VLOOKUP(sales_tab[[#This Row],[Customer ID]],customer_tab[],2,FALSE)</f>
        <v>Keith Gutierrez</v>
      </c>
      <c r="D298" t="str">
        <f>VLOOKUP(sales_tab[[#This Row],[Customer ID]],customer_tab[],9,FALSE)</f>
        <v>Non-Binary</v>
      </c>
      <c r="E298" t="str">
        <f>VLOOKUP(sales_tab[[#This Row],[Customer ID]],customer_tab[],5,FALSE)</f>
        <v>California</v>
      </c>
      <c r="F298" t="str">
        <f>VLOOKUP(sales_tab[[#This Row],[Customer ID]],customer_tab[],6,FALSE)</f>
        <v>West</v>
      </c>
      <c r="G298" t="str">
        <f>VLOOKUP(sales_tab[[#This Row],[Customer ID]],customer_tab[],7,FALSE)</f>
        <v>Married</v>
      </c>
      <c r="H298" s="1">
        <v>45408</v>
      </c>
      <c r="I298" s="1" t="str">
        <f>TEXT(sales_tab[[#This Row],[Order Date]],"YYYY")</f>
        <v>2024</v>
      </c>
      <c r="J298" s="1" t="str">
        <f>TEXT(sales_tab[[#This Row],[Order Date]],"MMM")</f>
        <v>Apr</v>
      </c>
      <c r="K298">
        <v>9961</v>
      </c>
      <c r="L298" t="str">
        <f>VLOOKUP(sales_tab[[#This Row],[Product ID]],product_tab[],2,FALSE)</f>
        <v>Cap</v>
      </c>
      <c r="M298" t="str">
        <f>VLOOKUP(sales_tab[[#This Row],[Product ID]],product_tab[],4,FALSE)</f>
        <v>Rogers and Sons</v>
      </c>
      <c r="N298" t="s">
        <v>15</v>
      </c>
      <c r="O298">
        <v>16.784000000000002</v>
      </c>
      <c r="P298">
        <v>6.92</v>
      </c>
      <c r="Q298">
        <v>4</v>
      </c>
      <c r="R298">
        <v>0.2</v>
      </c>
      <c r="S298">
        <f>sales_tab[[#This Row],[Unit Price]]*sales_tab[[#This Row],[Quantity]]</f>
        <v>27.68</v>
      </c>
      <c r="T298">
        <f>sales_tab[[#This Row],[Sales Amount]]-sales_tab[[#This Row],[Cost Price]]</f>
        <v>10.895999999999997</v>
      </c>
    </row>
    <row r="299" spans="1:20" x14ac:dyDescent="0.45">
      <c r="A299">
        <v>790879</v>
      </c>
      <c r="B299">
        <v>301389</v>
      </c>
      <c r="C299" t="str">
        <f>VLOOKUP(sales_tab[[#This Row],[Customer ID]],customer_tab[],2,FALSE)</f>
        <v>Cynthia Cummings</v>
      </c>
      <c r="D299" t="str">
        <f>VLOOKUP(sales_tab[[#This Row],[Customer ID]],customer_tab[],9,FALSE)</f>
        <v>Male</v>
      </c>
      <c r="E299" t="str">
        <f>VLOOKUP(sales_tab[[#This Row],[Customer ID]],customer_tab[],5,FALSE)</f>
        <v>Colorado</v>
      </c>
      <c r="F299" t="str">
        <f>VLOOKUP(sales_tab[[#This Row],[Customer ID]],customer_tab[],6,FALSE)</f>
        <v>West</v>
      </c>
      <c r="G299" t="str">
        <f>VLOOKUP(sales_tab[[#This Row],[Customer ID]],customer_tab[],7,FALSE)</f>
        <v>Married</v>
      </c>
      <c r="H299" s="1">
        <v>45441</v>
      </c>
      <c r="I299" s="1" t="str">
        <f>TEXT(sales_tab[[#This Row],[Order Date]],"YYYY")</f>
        <v>2024</v>
      </c>
      <c r="J299" s="1" t="str">
        <f>TEXT(sales_tab[[#This Row],[Order Date]],"MMM")</f>
        <v>May</v>
      </c>
      <c r="K299">
        <v>3592</v>
      </c>
      <c r="L299" t="str">
        <f>VLOOKUP(sales_tab[[#This Row],[Product ID]],product_tab[],2,FALSE)</f>
        <v>Shoes</v>
      </c>
      <c r="M299" t="str">
        <f>VLOOKUP(sales_tab[[#This Row],[Product ID]],product_tab[],4,FALSE)</f>
        <v>Hamilton, Kirby and Taylor</v>
      </c>
      <c r="N299" t="s">
        <v>15</v>
      </c>
      <c r="O299">
        <v>266.5428</v>
      </c>
      <c r="P299">
        <v>243.78</v>
      </c>
      <c r="Q299">
        <v>2</v>
      </c>
      <c r="R299">
        <v>0.12</v>
      </c>
      <c r="S299">
        <f>sales_tab[[#This Row],[Unit Price]]*sales_tab[[#This Row],[Quantity]]</f>
        <v>487.56</v>
      </c>
      <c r="T299">
        <f>sales_tab[[#This Row],[Sales Amount]]-sales_tab[[#This Row],[Cost Price]]</f>
        <v>221.0172</v>
      </c>
    </row>
    <row r="300" spans="1:20" x14ac:dyDescent="0.45">
      <c r="A300">
        <v>365863</v>
      </c>
      <c r="B300">
        <v>668356</v>
      </c>
      <c r="C300" t="str">
        <f>VLOOKUP(sales_tab[[#This Row],[Customer ID]],customer_tab[],2,FALSE)</f>
        <v>William Spencer</v>
      </c>
      <c r="D300" t="str">
        <f>VLOOKUP(sales_tab[[#This Row],[Customer ID]],customer_tab[],9,FALSE)</f>
        <v>Male</v>
      </c>
      <c r="E300" t="str">
        <f>VLOOKUP(sales_tab[[#This Row],[Customer ID]],customer_tab[],5,FALSE)</f>
        <v>New Jersey</v>
      </c>
      <c r="F300" t="str">
        <f>VLOOKUP(sales_tab[[#This Row],[Customer ID]],customer_tab[],6,FALSE)</f>
        <v>East</v>
      </c>
      <c r="G300" t="str">
        <f>VLOOKUP(sales_tab[[#This Row],[Customer ID]],customer_tab[],7,FALSE)</f>
        <v>Widowed</v>
      </c>
      <c r="H300" s="1">
        <v>45515</v>
      </c>
      <c r="I300" s="1" t="str">
        <f>TEXT(sales_tab[[#This Row],[Order Date]],"YYYY")</f>
        <v>2024</v>
      </c>
      <c r="J300" s="1" t="str">
        <f>TEXT(sales_tab[[#This Row],[Order Date]],"MMM")</f>
        <v>Aug</v>
      </c>
      <c r="K300">
        <v>7085</v>
      </c>
      <c r="L300" t="str">
        <f>VLOOKUP(sales_tab[[#This Row],[Product ID]],product_tab[],2,FALSE)</f>
        <v>Jacket</v>
      </c>
      <c r="M300" t="str">
        <f>VLOOKUP(sales_tab[[#This Row],[Product ID]],product_tab[],4,FALSE)</f>
        <v>Myers-Barber</v>
      </c>
      <c r="N300" t="s">
        <v>15</v>
      </c>
      <c r="O300">
        <v>398.37440000000004</v>
      </c>
      <c r="P300">
        <v>178.83</v>
      </c>
      <c r="Q300">
        <v>4</v>
      </c>
      <c r="R300">
        <v>0.08</v>
      </c>
      <c r="S300">
        <f>sales_tab[[#This Row],[Unit Price]]*sales_tab[[#This Row],[Quantity]]</f>
        <v>715.32</v>
      </c>
      <c r="T300">
        <f>sales_tab[[#This Row],[Sales Amount]]-sales_tab[[#This Row],[Cost Price]]</f>
        <v>316.94560000000001</v>
      </c>
    </row>
    <row r="301" spans="1:20" x14ac:dyDescent="0.45">
      <c r="A301">
        <v>275625</v>
      </c>
      <c r="B301">
        <v>519251</v>
      </c>
      <c r="C301" t="str">
        <f>VLOOKUP(sales_tab[[#This Row],[Customer ID]],customer_tab[],2,FALSE)</f>
        <v>Joshua Nelson</v>
      </c>
      <c r="D301" t="str">
        <f>VLOOKUP(sales_tab[[#This Row],[Customer ID]],customer_tab[],9,FALSE)</f>
        <v>Non-Binary</v>
      </c>
      <c r="E301" t="str">
        <f>VLOOKUP(sales_tab[[#This Row],[Customer ID]],customer_tab[],5,FALSE)</f>
        <v>Tennessee</v>
      </c>
      <c r="F301" t="str">
        <f>VLOOKUP(sales_tab[[#This Row],[Customer ID]],customer_tab[],6,FALSE)</f>
        <v>South</v>
      </c>
      <c r="G301" t="str">
        <f>VLOOKUP(sales_tab[[#This Row],[Customer ID]],customer_tab[],7,FALSE)</f>
        <v>Single</v>
      </c>
      <c r="H301" s="1">
        <v>45287</v>
      </c>
      <c r="I301" s="1" t="str">
        <f>TEXT(sales_tab[[#This Row],[Order Date]],"YYYY")</f>
        <v>2023</v>
      </c>
      <c r="J301" s="1" t="str">
        <f>TEXT(sales_tab[[#This Row],[Order Date]],"MMM")</f>
        <v>Dec</v>
      </c>
      <c r="K301">
        <v>9240</v>
      </c>
      <c r="L301" t="str">
        <f>VLOOKUP(sales_tab[[#This Row],[Product ID]],product_tab[],2,FALSE)</f>
        <v>Doll</v>
      </c>
      <c r="M301" t="str">
        <f>VLOOKUP(sales_tab[[#This Row],[Product ID]],product_tab[],4,FALSE)</f>
        <v>Clark, Scott and Miller</v>
      </c>
      <c r="N301" t="s">
        <v>13</v>
      </c>
      <c r="O301">
        <v>144.5401</v>
      </c>
      <c r="P301">
        <v>105.37</v>
      </c>
      <c r="Q301">
        <v>3</v>
      </c>
      <c r="R301">
        <v>0.09</v>
      </c>
      <c r="S301">
        <f>sales_tab[[#This Row],[Unit Price]]*sales_tab[[#This Row],[Quantity]]</f>
        <v>316.11</v>
      </c>
      <c r="T301">
        <f>sales_tab[[#This Row],[Sales Amount]]-sales_tab[[#This Row],[Cost Price]]</f>
        <v>171.56990000000002</v>
      </c>
    </row>
    <row r="302" spans="1:20" x14ac:dyDescent="0.45">
      <c r="A302">
        <v>664643</v>
      </c>
      <c r="B302">
        <v>660210</v>
      </c>
      <c r="C302" t="str">
        <f>VLOOKUP(sales_tab[[#This Row],[Customer ID]],customer_tab[],2,FALSE)</f>
        <v>Jennifer Davis</v>
      </c>
      <c r="D302" t="str">
        <f>VLOOKUP(sales_tab[[#This Row],[Customer ID]],customer_tab[],9,FALSE)</f>
        <v>Male</v>
      </c>
      <c r="E302" t="str">
        <f>VLOOKUP(sales_tab[[#This Row],[Customer ID]],customer_tab[],5,FALSE)</f>
        <v>Illinois</v>
      </c>
      <c r="F302" t="str">
        <f>VLOOKUP(sales_tab[[#This Row],[Customer ID]],customer_tab[],6,FALSE)</f>
        <v>Central</v>
      </c>
      <c r="G302" t="str">
        <f>VLOOKUP(sales_tab[[#This Row],[Customer ID]],customer_tab[],7,FALSE)</f>
        <v>Widowed</v>
      </c>
      <c r="H302" s="1">
        <v>45291</v>
      </c>
      <c r="I302" s="1" t="str">
        <f>TEXT(sales_tab[[#This Row],[Order Date]],"YYYY")</f>
        <v>2023</v>
      </c>
      <c r="J302" s="1" t="str">
        <f>TEXT(sales_tab[[#This Row],[Order Date]],"MMM")</f>
        <v>Dec</v>
      </c>
      <c r="K302">
        <v>3312</v>
      </c>
      <c r="L302" t="str">
        <f>VLOOKUP(sales_tab[[#This Row],[Product ID]],product_tab[],2,FALSE)</f>
        <v>Toy Car</v>
      </c>
      <c r="M302" t="str">
        <f>VLOOKUP(sales_tab[[#This Row],[Product ID]],product_tab[],4,FALSE)</f>
        <v>West LLC</v>
      </c>
      <c r="N302" t="s">
        <v>13</v>
      </c>
      <c r="O302">
        <v>493.08600000000001</v>
      </c>
      <c r="P302">
        <v>287.38</v>
      </c>
      <c r="Q302">
        <v>4</v>
      </c>
      <c r="R302">
        <v>0.2</v>
      </c>
      <c r="S302">
        <f>sales_tab[[#This Row],[Unit Price]]*sales_tab[[#This Row],[Quantity]]</f>
        <v>1149.52</v>
      </c>
      <c r="T302">
        <f>sales_tab[[#This Row],[Sales Amount]]-sales_tab[[#This Row],[Cost Price]]</f>
        <v>656.43399999999997</v>
      </c>
    </row>
    <row r="303" spans="1:20" x14ac:dyDescent="0.45">
      <c r="A303">
        <v>539907</v>
      </c>
      <c r="B303">
        <v>710462</v>
      </c>
      <c r="C303" t="str">
        <f>VLOOKUP(sales_tab[[#This Row],[Customer ID]],customer_tab[],2,FALSE)</f>
        <v>Amanda Sanchez</v>
      </c>
      <c r="D303" t="str">
        <f>VLOOKUP(sales_tab[[#This Row],[Customer ID]],customer_tab[],9,FALSE)</f>
        <v>Non-Binary</v>
      </c>
      <c r="E303" t="str">
        <f>VLOOKUP(sales_tab[[#This Row],[Customer ID]],customer_tab[],5,FALSE)</f>
        <v>California</v>
      </c>
      <c r="F303" t="str">
        <f>VLOOKUP(sales_tab[[#This Row],[Customer ID]],customer_tab[],6,FALSE)</f>
        <v>West</v>
      </c>
      <c r="G303" t="str">
        <f>VLOOKUP(sales_tab[[#This Row],[Customer ID]],customer_tab[],7,FALSE)</f>
        <v>Married</v>
      </c>
      <c r="H303" s="1">
        <v>45527</v>
      </c>
      <c r="I303" s="1" t="str">
        <f>TEXT(sales_tab[[#This Row],[Order Date]],"YYYY")</f>
        <v>2024</v>
      </c>
      <c r="J303" s="1" t="str">
        <f>TEXT(sales_tab[[#This Row],[Order Date]],"MMM")</f>
        <v>Aug</v>
      </c>
      <c r="K303">
        <v>1794</v>
      </c>
      <c r="L303" t="str">
        <f>VLOOKUP(sales_tab[[#This Row],[Product ID]],product_tab[],2,FALSE)</f>
        <v>Board Game</v>
      </c>
      <c r="M303" t="str">
        <f>VLOOKUP(sales_tab[[#This Row],[Product ID]],product_tab[],4,FALSE)</f>
        <v>Reese LLC</v>
      </c>
      <c r="N303" t="s">
        <v>13</v>
      </c>
      <c r="O303">
        <v>582.63</v>
      </c>
      <c r="P303">
        <v>210.95</v>
      </c>
      <c r="Q303">
        <v>5</v>
      </c>
      <c r="R303">
        <v>0.08</v>
      </c>
      <c r="S303">
        <f>sales_tab[[#This Row],[Unit Price]]*sales_tab[[#This Row],[Quantity]]</f>
        <v>1054.75</v>
      </c>
      <c r="T303">
        <f>sales_tab[[#This Row],[Sales Amount]]-sales_tab[[#This Row],[Cost Price]]</f>
        <v>472.12</v>
      </c>
    </row>
    <row r="304" spans="1:20" x14ac:dyDescent="0.45">
      <c r="A304">
        <v>688825</v>
      </c>
      <c r="B304">
        <v>598146</v>
      </c>
      <c r="C304" t="str">
        <f>VLOOKUP(sales_tab[[#This Row],[Customer ID]],customer_tab[],2,FALSE)</f>
        <v>David Matthews</v>
      </c>
      <c r="D304" t="str">
        <f>VLOOKUP(sales_tab[[#This Row],[Customer ID]],customer_tab[],9,FALSE)</f>
        <v>Non-Binary</v>
      </c>
      <c r="E304" t="str">
        <f>VLOOKUP(sales_tab[[#This Row],[Customer ID]],customer_tab[],5,FALSE)</f>
        <v>New Jersey</v>
      </c>
      <c r="F304" t="str">
        <f>VLOOKUP(sales_tab[[#This Row],[Customer ID]],customer_tab[],6,FALSE)</f>
        <v>East</v>
      </c>
      <c r="G304" t="str">
        <f>VLOOKUP(sales_tab[[#This Row],[Customer ID]],customer_tab[],7,FALSE)</f>
        <v>Married</v>
      </c>
      <c r="H304" s="1">
        <v>45465</v>
      </c>
      <c r="I304" s="1" t="str">
        <f>TEXT(sales_tab[[#This Row],[Order Date]],"YYYY")</f>
        <v>2024</v>
      </c>
      <c r="J304" s="1" t="str">
        <f>TEXT(sales_tab[[#This Row],[Order Date]],"MMM")</f>
        <v>Jun</v>
      </c>
      <c r="K304">
        <v>2034</v>
      </c>
      <c r="L304" t="str">
        <f>VLOOKUP(sales_tab[[#This Row],[Product ID]],product_tab[],2,FALSE)</f>
        <v>Camera</v>
      </c>
      <c r="M304" t="str">
        <f>VLOOKUP(sales_tab[[#This Row],[Product ID]],product_tab[],4,FALSE)</f>
        <v>Johns and Sons</v>
      </c>
      <c r="N304" t="s">
        <v>19</v>
      </c>
      <c r="O304">
        <v>104.51199999999999</v>
      </c>
      <c r="P304">
        <v>70.849999999999994</v>
      </c>
      <c r="Q304">
        <v>2</v>
      </c>
      <c r="R304">
        <v>0.04</v>
      </c>
      <c r="S304">
        <f>sales_tab[[#This Row],[Unit Price]]*sales_tab[[#This Row],[Quantity]]</f>
        <v>141.69999999999999</v>
      </c>
      <c r="T304">
        <f>sales_tab[[#This Row],[Sales Amount]]-sales_tab[[#This Row],[Cost Price]]</f>
        <v>37.188000000000002</v>
      </c>
    </row>
    <row r="305" spans="1:20" x14ac:dyDescent="0.45">
      <c r="A305">
        <v>913024</v>
      </c>
      <c r="B305">
        <v>158801</v>
      </c>
      <c r="C305" t="str">
        <f>VLOOKUP(sales_tab[[#This Row],[Customer ID]],customer_tab[],2,FALSE)</f>
        <v>Andrea Jones</v>
      </c>
      <c r="D305" t="str">
        <f>VLOOKUP(sales_tab[[#This Row],[Customer ID]],customer_tab[],9,FALSE)</f>
        <v>Non-Binary</v>
      </c>
      <c r="E305" t="str">
        <f>VLOOKUP(sales_tab[[#This Row],[Customer ID]],customer_tab[],5,FALSE)</f>
        <v>Texas</v>
      </c>
      <c r="F305" t="str">
        <f>VLOOKUP(sales_tab[[#This Row],[Customer ID]],customer_tab[],6,FALSE)</f>
        <v>Central</v>
      </c>
      <c r="G305" t="str">
        <f>VLOOKUP(sales_tab[[#This Row],[Customer ID]],customer_tab[],7,FALSE)</f>
        <v>Single</v>
      </c>
      <c r="H305" s="1">
        <v>45428</v>
      </c>
      <c r="I305" s="1" t="str">
        <f>TEXT(sales_tab[[#This Row],[Order Date]],"YYYY")</f>
        <v>2024</v>
      </c>
      <c r="J305" s="1" t="str">
        <f>TEXT(sales_tab[[#This Row],[Order Date]],"MMM")</f>
        <v>May</v>
      </c>
      <c r="K305">
        <v>9614</v>
      </c>
      <c r="L305" t="str">
        <f>VLOOKUP(sales_tab[[#This Row],[Product ID]],product_tab[],2,FALSE)</f>
        <v>Table</v>
      </c>
      <c r="M305" t="str">
        <f>VLOOKUP(sales_tab[[#This Row],[Product ID]],product_tab[],4,FALSE)</f>
        <v>Peters Ltd</v>
      </c>
      <c r="N305" t="s">
        <v>11</v>
      </c>
      <c r="O305">
        <v>230.13029999999998</v>
      </c>
      <c r="P305">
        <v>129.47</v>
      </c>
      <c r="Q305">
        <v>3</v>
      </c>
      <c r="R305">
        <v>0.17</v>
      </c>
      <c r="S305">
        <f>sales_tab[[#This Row],[Unit Price]]*sales_tab[[#This Row],[Quantity]]</f>
        <v>388.40999999999997</v>
      </c>
      <c r="T305">
        <f>sales_tab[[#This Row],[Sales Amount]]-sales_tab[[#This Row],[Cost Price]]</f>
        <v>158.27969999999999</v>
      </c>
    </row>
    <row r="306" spans="1:20" x14ac:dyDescent="0.45">
      <c r="A306">
        <v>162924</v>
      </c>
      <c r="B306">
        <v>821977</v>
      </c>
      <c r="C306" t="str">
        <f>VLOOKUP(sales_tab[[#This Row],[Customer ID]],customer_tab[],2,FALSE)</f>
        <v>Brandi Rogers</v>
      </c>
      <c r="D306" t="str">
        <f>VLOOKUP(sales_tab[[#This Row],[Customer ID]],customer_tab[],9,FALSE)</f>
        <v>Male</v>
      </c>
      <c r="E306" t="str">
        <f>VLOOKUP(sales_tab[[#This Row],[Customer ID]],customer_tab[],5,FALSE)</f>
        <v>Ohio</v>
      </c>
      <c r="F306" t="str">
        <f>VLOOKUP(sales_tab[[#This Row],[Customer ID]],customer_tab[],6,FALSE)</f>
        <v>East</v>
      </c>
      <c r="G306" t="str">
        <f>VLOOKUP(sales_tab[[#This Row],[Customer ID]],customer_tab[],7,FALSE)</f>
        <v>Divorced</v>
      </c>
      <c r="H306" s="1">
        <v>45367</v>
      </c>
      <c r="I306" s="1" t="str">
        <f>TEXT(sales_tab[[#This Row],[Order Date]],"YYYY")</f>
        <v>2024</v>
      </c>
      <c r="J306" s="1" t="str">
        <f>TEXT(sales_tab[[#This Row],[Order Date]],"MMM")</f>
        <v>Mar</v>
      </c>
      <c r="K306">
        <v>9504</v>
      </c>
      <c r="L306" t="str">
        <f>VLOOKUP(sales_tab[[#This Row],[Product ID]],product_tab[],2,FALSE)</f>
        <v>Puzzle</v>
      </c>
      <c r="M306" t="str">
        <f>VLOOKUP(sales_tab[[#This Row],[Product ID]],product_tab[],4,FALSE)</f>
        <v>Bailey, Fowler and Butler</v>
      </c>
      <c r="N306" t="s">
        <v>13</v>
      </c>
      <c r="O306">
        <v>183.02200000000002</v>
      </c>
      <c r="P306">
        <v>50.87</v>
      </c>
      <c r="Q306">
        <v>5</v>
      </c>
      <c r="R306">
        <v>0.08</v>
      </c>
      <c r="S306">
        <f>sales_tab[[#This Row],[Unit Price]]*sales_tab[[#This Row],[Quantity]]</f>
        <v>254.35</v>
      </c>
      <c r="T306">
        <f>sales_tab[[#This Row],[Sales Amount]]-sales_tab[[#This Row],[Cost Price]]</f>
        <v>71.327999999999975</v>
      </c>
    </row>
    <row r="307" spans="1:20" x14ac:dyDescent="0.45">
      <c r="A307">
        <v>583891</v>
      </c>
      <c r="B307">
        <v>649517</v>
      </c>
      <c r="C307" t="str">
        <f>VLOOKUP(sales_tab[[#This Row],[Customer ID]],customer_tab[],2,FALSE)</f>
        <v>Shane Smith</v>
      </c>
      <c r="D307" t="str">
        <f>VLOOKUP(sales_tab[[#This Row],[Customer ID]],customer_tab[],9,FALSE)</f>
        <v>Female</v>
      </c>
      <c r="E307" t="str">
        <f>VLOOKUP(sales_tab[[#This Row],[Customer ID]],customer_tab[],5,FALSE)</f>
        <v>Michigan</v>
      </c>
      <c r="F307" t="str">
        <f>VLOOKUP(sales_tab[[#This Row],[Customer ID]],customer_tab[],6,FALSE)</f>
        <v>Central</v>
      </c>
      <c r="G307" t="str">
        <f>VLOOKUP(sales_tab[[#This Row],[Customer ID]],customer_tab[],7,FALSE)</f>
        <v>Divorced</v>
      </c>
      <c r="H307" s="1">
        <v>45386</v>
      </c>
      <c r="I307" s="1" t="str">
        <f>TEXT(sales_tab[[#This Row],[Order Date]],"YYYY")</f>
        <v>2024</v>
      </c>
      <c r="J307" s="1" t="str">
        <f>TEXT(sales_tab[[#This Row],[Order Date]],"MMM")</f>
        <v>Apr</v>
      </c>
      <c r="K307">
        <v>4541</v>
      </c>
      <c r="L307" t="str">
        <f>VLOOKUP(sales_tab[[#This Row],[Product ID]],product_tab[],2,FALSE)</f>
        <v>Pen</v>
      </c>
      <c r="M307" t="str">
        <f>VLOOKUP(sales_tab[[#This Row],[Product ID]],product_tab[],4,FALSE)</f>
        <v>Mccall Inc</v>
      </c>
      <c r="N307" t="s">
        <v>17</v>
      </c>
      <c r="O307">
        <v>174.63</v>
      </c>
      <c r="P307">
        <v>69.5</v>
      </c>
      <c r="Q307">
        <v>4</v>
      </c>
      <c r="R307">
        <v>0.23</v>
      </c>
      <c r="S307">
        <f>sales_tab[[#This Row],[Unit Price]]*sales_tab[[#This Row],[Quantity]]</f>
        <v>278</v>
      </c>
      <c r="T307">
        <f>sales_tab[[#This Row],[Sales Amount]]-sales_tab[[#This Row],[Cost Price]]</f>
        <v>103.37</v>
      </c>
    </row>
    <row r="308" spans="1:20" x14ac:dyDescent="0.45">
      <c r="A308">
        <v>305282</v>
      </c>
      <c r="B308">
        <v>815203</v>
      </c>
      <c r="C308" t="str">
        <f>VLOOKUP(sales_tab[[#This Row],[Customer ID]],customer_tab[],2,FALSE)</f>
        <v>Johnny Potter</v>
      </c>
      <c r="D308" t="str">
        <f>VLOOKUP(sales_tab[[#This Row],[Customer ID]],customer_tab[],9,FALSE)</f>
        <v>Female</v>
      </c>
      <c r="E308" t="str">
        <f>VLOOKUP(sales_tab[[#This Row],[Customer ID]],customer_tab[],5,FALSE)</f>
        <v>California</v>
      </c>
      <c r="F308" t="str">
        <f>VLOOKUP(sales_tab[[#This Row],[Customer ID]],customer_tab[],6,FALSE)</f>
        <v>West</v>
      </c>
      <c r="G308" t="str">
        <f>VLOOKUP(sales_tab[[#This Row],[Customer ID]],customer_tab[],7,FALSE)</f>
        <v>Widowed</v>
      </c>
      <c r="H308" s="1">
        <v>45227</v>
      </c>
      <c r="I308" s="1" t="str">
        <f>TEXT(sales_tab[[#This Row],[Order Date]],"YYYY")</f>
        <v>2023</v>
      </c>
      <c r="J308" s="1" t="str">
        <f>TEXT(sales_tab[[#This Row],[Order Date]],"MMM")</f>
        <v>Oct</v>
      </c>
      <c r="K308">
        <v>2117</v>
      </c>
      <c r="L308" t="str">
        <f>VLOOKUP(sales_tab[[#This Row],[Product ID]],product_tab[],2,FALSE)</f>
        <v>Sofa</v>
      </c>
      <c r="M308" t="str">
        <f>VLOOKUP(sales_tab[[#This Row],[Product ID]],product_tab[],4,FALSE)</f>
        <v>Holden Inc</v>
      </c>
      <c r="N308" t="s">
        <v>11</v>
      </c>
      <c r="O308">
        <v>50.729499999999994</v>
      </c>
      <c r="P308">
        <v>13.79</v>
      </c>
      <c r="Q308">
        <v>5</v>
      </c>
      <c r="R308">
        <v>0.19</v>
      </c>
      <c r="S308">
        <f>sales_tab[[#This Row],[Unit Price]]*sales_tab[[#This Row],[Quantity]]</f>
        <v>68.949999999999989</v>
      </c>
      <c r="T308">
        <f>sales_tab[[#This Row],[Sales Amount]]-sales_tab[[#This Row],[Cost Price]]</f>
        <v>18.220499999999994</v>
      </c>
    </row>
    <row r="309" spans="1:20" x14ac:dyDescent="0.45">
      <c r="A309">
        <v>752520</v>
      </c>
      <c r="B309">
        <v>298336</v>
      </c>
      <c r="C309" t="str">
        <f>VLOOKUP(sales_tab[[#This Row],[Customer ID]],customer_tab[],2,FALSE)</f>
        <v>Randy Rios</v>
      </c>
      <c r="D309" t="str">
        <f>VLOOKUP(sales_tab[[#This Row],[Customer ID]],customer_tab[],9,FALSE)</f>
        <v>Non-Binary</v>
      </c>
      <c r="E309" t="str">
        <f>VLOOKUP(sales_tab[[#This Row],[Customer ID]],customer_tab[],5,FALSE)</f>
        <v>New Jersey</v>
      </c>
      <c r="F309" t="str">
        <f>VLOOKUP(sales_tab[[#This Row],[Customer ID]],customer_tab[],6,FALSE)</f>
        <v>East</v>
      </c>
      <c r="G309" t="str">
        <f>VLOOKUP(sales_tab[[#This Row],[Customer ID]],customer_tab[],7,FALSE)</f>
        <v>Married</v>
      </c>
      <c r="H309" s="1">
        <v>45525</v>
      </c>
      <c r="I309" s="1" t="str">
        <f>TEXT(sales_tab[[#This Row],[Order Date]],"YYYY")</f>
        <v>2024</v>
      </c>
      <c r="J309" s="1" t="str">
        <f>TEXT(sales_tab[[#This Row],[Order Date]],"MMM")</f>
        <v>Aug</v>
      </c>
      <c r="K309">
        <v>5035</v>
      </c>
      <c r="L309" t="str">
        <f>VLOOKUP(sales_tab[[#This Row],[Product ID]],product_tab[],2,FALSE)</f>
        <v>Paper</v>
      </c>
      <c r="M309" t="str">
        <f>VLOOKUP(sales_tab[[#This Row],[Product ID]],product_tab[],4,FALSE)</f>
        <v>Clayton, Robertson and Wolfe</v>
      </c>
      <c r="N309" t="s">
        <v>17</v>
      </c>
      <c r="O309">
        <v>400.97599999999994</v>
      </c>
      <c r="P309">
        <v>196.72</v>
      </c>
      <c r="Q309">
        <v>4</v>
      </c>
      <c r="R309">
        <v>0.05</v>
      </c>
      <c r="S309">
        <f>sales_tab[[#This Row],[Unit Price]]*sales_tab[[#This Row],[Quantity]]</f>
        <v>786.88</v>
      </c>
      <c r="T309">
        <f>sales_tab[[#This Row],[Sales Amount]]-sales_tab[[#This Row],[Cost Price]]</f>
        <v>385.90400000000005</v>
      </c>
    </row>
    <row r="310" spans="1:20" x14ac:dyDescent="0.45">
      <c r="A310">
        <v>275447</v>
      </c>
      <c r="B310">
        <v>269749</v>
      </c>
      <c r="C310" t="str">
        <f>VLOOKUP(sales_tab[[#This Row],[Customer ID]],customer_tab[],2,FALSE)</f>
        <v>William Williams</v>
      </c>
      <c r="D310" t="str">
        <f>VLOOKUP(sales_tab[[#This Row],[Customer ID]],customer_tab[],9,FALSE)</f>
        <v>Male</v>
      </c>
      <c r="E310" t="str">
        <f>VLOOKUP(sales_tab[[#This Row],[Customer ID]],customer_tab[],5,FALSE)</f>
        <v>Virginia</v>
      </c>
      <c r="F310" t="str">
        <f>VLOOKUP(sales_tab[[#This Row],[Customer ID]],customer_tab[],6,FALSE)</f>
        <v>South</v>
      </c>
      <c r="G310" t="str">
        <f>VLOOKUP(sales_tab[[#This Row],[Customer ID]],customer_tab[],7,FALSE)</f>
        <v>Single</v>
      </c>
      <c r="H310" s="1">
        <v>45521</v>
      </c>
      <c r="I310" s="1" t="str">
        <f>TEXT(sales_tab[[#This Row],[Order Date]],"YYYY")</f>
        <v>2024</v>
      </c>
      <c r="J310" s="1" t="str">
        <f>TEXT(sales_tab[[#This Row],[Order Date]],"MMM")</f>
        <v>Aug</v>
      </c>
      <c r="K310">
        <v>5842</v>
      </c>
      <c r="L310" t="str">
        <f>VLOOKUP(sales_tab[[#This Row],[Product ID]],product_tab[],2,FALSE)</f>
        <v>Chair</v>
      </c>
      <c r="M310" t="str">
        <f>VLOOKUP(sales_tab[[#This Row],[Product ID]],product_tab[],4,FALSE)</f>
        <v>Cook, Hall and Miller</v>
      </c>
      <c r="N310" t="s">
        <v>11</v>
      </c>
      <c r="O310">
        <v>145.47200000000004</v>
      </c>
      <c r="P310">
        <v>268.19</v>
      </c>
      <c r="Q310">
        <v>1</v>
      </c>
      <c r="R310">
        <v>0.2</v>
      </c>
      <c r="S310">
        <f>sales_tab[[#This Row],[Unit Price]]*sales_tab[[#This Row],[Quantity]]</f>
        <v>268.19</v>
      </c>
      <c r="T310">
        <f>sales_tab[[#This Row],[Sales Amount]]-sales_tab[[#This Row],[Cost Price]]</f>
        <v>122.71799999999996</v>
      </c>
    </row>
    <row r="311" spans="1:20" x14ac:dyDescent="0.45">
      <c r="A311">
        <v>382706</v>
      </c>
      <c r="B311">
        <v>534527</v>
      </c>
      <c r="C311" t="str">
        <f>VLOOKUP(sales_tab[[#This Row],[Customer ID]],customer_tab[],2,FALSE)</f>
        <v>Cody Anderson</v>
      </c>
      <c r="D311" t="str">
        <f>VLOOKUP(sales_tab[[#This Row],[Customer ID]],customer_tab[],9,FALSE)</f>
        <v>Non-Binary</v>
      </c>
      <c r="E311" t="str">
        <f>VLOOKUP(sales_tab[[#This Row],[Customer ID]],customer_tab[],5,FALSE)</f>
        <v>California</v>
      </c>
      <c r="F311" t="str">
        <f>VLOOKUP(sales_tab[[#This Row],[Customer ID]],customer_tab[],6,FALSE)</f>
        <v>West</v>
      </c>
      <c r="G311" t="str">
        <f>VLOOKUP(sales_tab[[#This Row],[Customer ID]],customer_tab[],7,FALSE)</f>
        <v>Divorced</v>
      </c>
      <c r="H311" s="1">
        <v>45397</v>
      </c>
      <c r="I311" s="1" t="str">
        <f>TEXT(sales_tab[[#This Row],[Order Date]],"YYYY")</f>
        <v>2024</v>
      </c>
      <c r="J311" s="1" t="str">
        <f>TEXT(sales_tab[[#This Row],[Order Date]],"MMM")</f>
        <v>Apr</v>
      </c>
      <c r="K311">
        <v>5035</v>
      </c>
      <c r="L311" t="str">
        <f>VLOOKUP(sales_tab[[#This Row],[Product ID]],product_tab[],2,FALSE)</f>
        <v>Paper</v>
      </c>
      <c r="M311" t="str">
        <f>VLOOKUP(sales_tab[[#This Row],[Product ID]],product_tab[],4,FALSE)</f>
        <v>Clayton, Robertson and Wolfe</v>
      </c>
      <c r="N311" t="s">
        <v>17</v>
      </c>
      <c r="O311">
        <v>609.6296000000001</v>
      </c>
      <c r="P311">
        <v>196.72</v>
      </c>
      <c r="Q311">
        <v>4</v>
      </c>
      <c r="R311">
        <v>0.08</v>
      </c>
      <c r="S311">
        <f>sales_tab[[#This Row],[Unit Price]]*sales_tab[[#This Row],[Quantity]]</f>
        <v>786.88</v>
      </c>
      <c r="T311">
        <f>sales_tab[[#This Row],[Sales Amount]]-sales_tab[[#This Row],[Cost Price]]</f>
        <v>177.2503999999999</v>
      </c>
    </row>
    <row r="312" spans="1:20" x14ac:dyDescent="0.45">
      <c r="A312">
        <v>519771</v>
      </c>
      <c r="B312">
        <v>531502</v>
      </c>
      <c r="C312" t="str">
        <f>VLOOKUP(sales_tab[[#This Row],[Customer ID]],customer_tab[],2,FALSE)</f>
        <v>Ronald Moore</v>
      </c>
      <c r="D312" t="str">
        <f>VLOOKUP(sales_tab[[#This Row],[Customer ID]],customer_tab[],9,FALSE)</f>
        <v>Non-Binary</v>
      </c>
      <c r="E312" t="str">
        <f>VLOOKUP(sales_tab[[#This Row],[Customer ID]],customer_tab[],5,FALSE)</f>
        <v>Colorado</v>
      </c>
      <c r="F312" t="str">
        <f>VLOOKUP(sales_tab[[#This Row],[Customer ID]],customer_tab[],6,FALSE)</f>
        <v>West</v>
      </c>
      <c r="G312" t="str">
        <f>VLOOKUP(sales_tab[[#This Row],[Customer ID]],customer_tab[],7,FALSE)</f>
        <v>Divorced</v>
      </c>
      <c r="H312" s="1">
        <v>45198</v>
      </c>
      <c r="I312" s="1" t="str">
        <f>TEXT(sales_tab[[#This Row],[Order Date]],"YYYY")</f>
        <v>2023</v>
      </c>
      <c r="J312" s="1" t="str">
        <f>TEXT(sales_tab[[#This Row],[Order Date]],"MMM")</f>
        <v>Sep</v>
      </c>
      <c r="K312">
        <v>8522</v>
      </c>
      <c r="L312" t="str">
        <f>VLOOKUP(sales_tab[[#This Row],[Product ID]],product_tab[],2,FALSE)</f>
        <v>Notebook</v>
      </c>
      <c r="M312" t="str">
        <f>VLOOKUP(sales_tab[[#This Row],[Product ID]],product_tab[],4,FALSE)</f>
        <v>Estrada LLC</v>
      </c>
      <c r="N312" t="s">
        <v>17</v>
      </c>
      <c r="O312">
        <v>212.13800000000003</v>
      </c>
      <c r="P312">
        <v>154.08000000000001</v>
      </c>
      <c r="Q312">
        <v>2</v>
      </c>
      <c r="R312">
        <v>0.2</v>
      </c>
      <c r="S312">
        <f>sales_tab[[#This Row],[Unit Price]]*sales_tab[[#This Row],[Quantity]]</f>
        <v>308.16000000000003</v>
      </c>
      <c r="T312">
        <f>sales_tab[[#This Row],[Sales Amount]]-sales_tab[[#This Row],[Cost Price]]</f>
        <v>96.021999999999991</v>
      </c>
    </row>
    <row r="313" spans="1:20" x14ac:dyDescent="0.45">
      <c r="A313">
        <v>591778</v>
      </c>
      <c r="B313">
        <v>484235</v>
      </c>
      <c r="C313" t="str">
        <f>VLOOKUP(sales_tab[[#This Row],[Customer ID]],customer_tab[],2,FALSE)</f>
        <v>Jeffrey Hawkins</v>
      </c>
      <c r="D313" t="str">
        <f>VLOOKUP(sales_tab[[#This Row],[Customer ID]],customer_tab[],9,FALSE)</f>
        <v>Female</v>
      </c>
      <c r="E313" t="str">
        <f>VLOOKUP(sales_tab[[#This Row],[Customer ID]],customer_tab[],5,FALSE)</f>
        <v>Colorado</v>
      </c>
      <c r="F313" t="str">
        <f>VLOOKUP(sales_tab[[#This Row],[Customer ID]],customer_tab[],6,FALSE)</f>
        <v>West</v>
      </c>
      <c r="G313" t="str">
        <f>VLOOKUP(sales_tab[[#This Row],[Customer ID]],customer_tab[],7,FALSE)</f>
        <v>Single</v>
      </c>
      <c r="H313" s="1">
        <v>45454</v>
      </c>
      <c r="I313" s="1" t="str">
        <f>TEXT(sales_tab[[#This Row],[Order Date]],"YYYY")</f>
        <v>2024</v>
      </c>
      <c r="J313" s="1" t="str">
        <f>TEXT(sales_tab[[#This Row],[Order Date]],"MMM")</f>
        <v>Jun</v>
      </c>
      <c r="K313">
        <v>8522</v>
      </c>
      <c r="L313" t="str">
        <f>VLOOKUP(sales_tab[[#This Row],[Product ID]],product_tab[],2,FALSE)</f>
        <v>Notebook</v>
      </c>
      <c r="M313" t="str">
        <f>VLOOKUP(sales_tab[[#This Row],[Product ID]],product_tab[],4,FALSE)</f>
        <v>Estrada LLC</v>
      </c>
      <c r="N313" t="s">
        <v>17</v>
      </c>
      <c r="O313">
        <v>490.92000000000013</v>
      </c>
      <c r="P313">
        <v>154.08000000000001</v>
      </c>
      <c r="Q313">
        <v>5</v>
      </c>
      <c r="R313">
        <v>0.1</v>
      </c>
      <c r="S313">
        <f>sales_tab[[#This Row],[Unit Price]]*sales_tab[[#This Row],[Quantity]]</f>
        <v>770.40000000000009</v>
      </c>
      <c r="T313">
        <f>sales_tab[[#This Row],[Sales Amount]]-sales_tab[[#This Row],[Cost Price]]</f>
        <v>279.47999999999996</v>
      </c>
    </row>
    <row r="314" spans="1:20" x14ac:dyDescent="0.45">
      <c r="A314">
        <v>177361</v>
      </c>
      <c r="B314">
        <v>381608</v>
      </c>
      <c r="C314" t="str">
        <f>VLOOKUP(sales_tab[[#This Row],[Customer ID]],customer_tab[],2,FALSE)</f>
        <v>Zachary Hendrix</v>
      </c>
      <c r="D314" t="str">
        <f>VLOOKUP(sales_tab[[#This Row],[Customer ID]],customer_tab[],9,FALSE)</f>
        <v>Male</v>
      </c>
      <c r="E314" t="str">
        <f>VLOOKUP(sales_tab[[#This Row],[Customer ID]],customer_tab[],5,FALSE)</f>
        <v>Ohio</v>
      </c>
      <c r="F314" t="str">
        <f>VLOOKUP(sales_tab[[#This Row],[Customer ID]],customer_tab[],6,FALSE)</f>
        <v>East</v>
      </c>
      <c r="G314" t="str">
        <f>VLOOKUP(sales_tab[[#This Row],[Customer ID]],customer_tab[],7,FALSE)</f>
        <v>Single</v>
      </c>
      <c r="H314" s="1">
        <v>45186</v>
      </c>
      <c r="I314" s="1" t="str">
        <f>TEXT(sales_tab[[#This Row],[Order Date]],"YYYY")</f>
        <v>2023</v>
      </c>
      <c r="J314" s="1" t="str">
        <f>TEXT(sales_tab[[#This Row],[Order Date]],"MMM")</f>
        <v>Sep</v>
      </c>
      <c r="K314">
        <v>4971</v>
      </c>
      <c r="L314" t="str">
        <f>VLOOKUP(sales_tab[[#This Row],[Product ID]],product_tab[],2,FALSE)</f>
        <v>Marker</v>
      </c>
      <c r="M314" t="str">
        <f>VLOOKUP(sales_tab[[#This Row],[Product ID]],product_tab[],4,FALSE)</f>
        <v>Perez LLC</v>
      </c>
      <c r="N314" t="s">
        <v>17</v>
      </c>
      <c r="O314">
        <v>149.35199999999998</v>
      </c>
      <c r="P314">
        <v>63.66</v>
      </c>
      <c r="Q314">
        <v>4</v>
      </c>
      <c r="R314">
        <v>0.2</v>
      </c>
      <c r="S314">
        <f>sales_tab[[#This Row],[Unit Price]]*sales_tab[[#This Row],[Quantity]]</f>
        <v>254.64</v>
      </c>
      <c r="T314">
        <f>sales_tab[[#This Row],[Sales Amount]]-sales_tab[[#This Row],[Cost Price]]</f>
        <v>105.28800000000001</v>
      </c>
    </row>
    <row r="315" spans="1:20" x14ac:dyDescent="0.45">
      <c r="A315">
        <v>179150</v>
      </c>
      <c r="B315">
        <v>149975</v>
      </c>
      <c r="C315" t="str">
        <f>VLOOKUP(sales_tab[[#This Row],[Customer ID]],customer_tab[],2,FALSE)</f>
        <v>Steven Mendoza</v>
      </c>
      <c r="D315" t="str">
        <f>VLOOKUP(sales_tab[[#This Row],[Customer ID]],customer_tab[],9,FALSE)</f>
        <v>Non-Binary</v>
      </c>
      <c r="E315" t="str">
        <f>VLOOKUP(sales_tab[[#This Row],[Customer ID]],customer_tab[],5,FALSE)</f>
        <v>Virginia</v>
      </c>
      <c r="F315" t="str">
        <f>VLOOKUP(sales_tab[[#This Row],[Customer ID]],customer_tab[],6,FALSE)</f>
        <v>South</v>
      </c>
      <c r="G315" t="str">
        <f>VLOOKUP(sales_tab[[#This Row],[Customer ID]],customer_tab[],7,FALSE)</f>
        <v>Divorced</v>
      </c>
      <c r="H315" s="1">
        <v>45191</v>
      </c>
      <c r="I315" s="1" t="str">
        <f>TEXT(sales_tab[[#This Row],[Order Date]],"YYYY")</f>
        <v>2023</v>
      </c>
      <c r="J315" s="1" t="str">
        <f>TEXT(sales_tab[[#This Row],[Order Date]],"MMM")</f>
        <v>Sep</v>
      </c>
      <c r="K315">
        <v>2914</v>
      </c>
      <c r="L315" t="str">
        <f>VLOOKUP(sales_tab[[#This Row],[Product ID]],product_tab[],2,FALSE)</f>
        <v>Bookshelf</v>
      </c>
      <c r="M315" t="str">
        <f>VLOOKUP(sales_tab[[#This Row],[Product ID]],product_tab[],4,FALSE)</f>
        <v>Davis-Ramirez</v>
      </c>
      <c r="N315" t="s">
        <v>11</v>
      </c>
      <c r="O315">
        <v>99.552499999999995</v>
      </c>
      <c r="P315">
        <v>30.65</v>
      </c>
      <c r="Q315">
        <v>5</v>
      </c>
      <c r="R315">
        <v>0.23</v>
      </c>
      <c r="S315">
        <f>sales_tab[[#This Row],[Unit Price]]*sales_tab[[#This Row],[Quantity]]</f>
        <v>153.25</v>
      </c>
      <c r="T315">
        <f>sales_tab[[#This Row],[Sales Amount]]-sales_tab[[#This Row],[Cost Price]]</f>
        <v>53.697500000000005</v>
      </c>
    </row>
    <row r="316" spans="1:20" x14ac:dyDescent="0.45">
      <c r="A316">
        <v>251785</v>
      </c>
      <c r="B316">
        <v>790952</v>
      </c>
      <c r="C316" t="str">
        <f>VLOOKUP(sales_tab[[#This Row],[Customer ID]],customer_tab[],2,FALSE)</f>
        <v>Jeff Sanchez</v>
      </c>
      <c r="D316" t="str">
        <f>VLOOKUP(sales_tab[[#This Row],[Customer ID]],customer_tab[],9,FALSE)</f>
        <v>Male</v>
      </c>
      <c r="E316" t="str">
        <f>VLOOKUP(sales_tab[[#This Row],[Customer ID]],customer_tab[],5,FALSE)</f>
        <v>North Carolina</v>
      </c>
      <c r="F316" t="str">
        <f>VLOOKUP(sales_tab[[#This Row],[Customer ID]],customer_tab[],6,FALSE)</f>
        <v>South</v>
      </c>
      <c r="G316" t="str">
        <f>VLOOKUP(sales_tab[[#This Row],[Customer ID]],customer_tab[],7,FALSE)</f>
        <v>Divorced</v>
      </c>
      <c r="H316" s="1">
        <v>45265</v>
      </c>
      <c r="I316" s="1" t="str">
        <f>TEXT(sales_tab[[#This Row],[Order Date]],"YYYY")</f>
        <v>2023</v>
      </c>
      <c r="J316" s="1" t="str">
        <f>TEXT(sales_tab[[#This Row],[Order Date]],"MMM")</f>
        <v>Dec</v>
      </c>
      <c r="K316">
        <v>4971</v>
      </c>
      <c r="L316" t="str">
        <f>VLOOKUP(sales_tab[[#This Row],[Product ID]],product_tab[],2,FALSE)</f>
        <v>Marker</v>
      </c>
      <c r="M316" t="str">
        <f>VLOOKUP(sales_tab[[#This Row],[Product ID]],product_tab[],4,FALSE)</f>
        <v>Perez LLC</v>
      </c>
      <c r="N316" t="s">
        <v>17</v>
      </c>
      <c r="O316">
        <v>72.871199999999988</v>
      </c>
      <c r="P316">
        <v>63.66</v>
      </c>
      <c r="Q316">
        <v>2</v>
      </c>
      <c r="R316">
        <v>0.09</v>
      </c>
      <c r="S316">
        <f>sales_tab[[#This Row],[Unit Price]]*sales_tab[[#This Row],[Quantity]]</f>
        <v>127.32</v>
      </c>
      <c r="T316">
        <f>sales_tab[[#This Row],[Sales Amount]]-sales_tab[[#This Row],[Cost Price]]</f>
        <v>54.448800000000006</v>
      </c>
    </row>
    <row r="317" spans="1:20" x14ac:dyDescent="0.45">
      <c r="A317">
        <v>143343</v>
      </c>
      <c r="B317">
        <v>652987</v>
      </c>
      <c r="C317" t="str">
        <f>VLOOKUP(sales_tab[[#This Row],[Customer ID]],customer_tab[],2,FALSE)</f>
        <v>Kenneth Jones</v>
      </c>
      <c r="D317" t="str">
        <f>VLOOKUP(sales_tab[[#This Row],[Customer ID]],customer_tab[],9,FALSE)</f>
        <v>Male</v>
      </c>
      <c r="E317" t="str">
        <f>VLOOKUP(sales_tab[[#This Row],[Customer ID]],customer_tab[],5,FALSE)</f>
        <v>Indiana</v>
      </c>
      <c r="F317" t="str">
        <f>VLOOKUP(sales_tab[[#This Row],[Customer ID]],customer_tab[],6,FALSE)</f>
        <v>Central</v>
      </c>
      <c r="G317" t="str">
        <f>VLOOKUP(sales_tab[[#This Row],[Customer ID]],customer_tab[],7,FALSE)</f>
        <v>Married</v>
      </c>
      <c r="H317" s="1">
        <v>45477</v>
      </c>
      <c r="I317" s="1" t="str">
        <f>TEXT(sales_tab[[#This Row],[Order Date]],"YYYY")</f>
        <v>2024</v>
      </c>
      <c r="J317" s="1" t="str">
        <f>TEXT(sales_tab[[#This Row],[Order Date]],"MMM")</f>
        <v>Jul</v>
      </c>
      <c r="K317">
        <v>5942</v>
      </c>
      <c r="L317" t="str">
        <f>VLOOKUP(sales_tab[[#This Row],[Product ID]],product_tab[],2,FALSE)</f>
        <v>Stapler</v>
      </c>
      <c r="M317" t="str">
        <f>VLOOKUP(sales_tab[[#This Row],[Product ID]],product_tab[],4,FALSE)</f>
        <v>Jones-Henderson</v>
      </c>
      <c r="N317" t="s">
        <v>17</v>
      </c>
      <c r="O317">
        <v>6.5971999999999991</v>
      </c>
      <c r="P317">
        <v>12.83</v>
      </c>
      <c r="Q317">
        <v>1</v>
      </c>
      <c r="R317">
        <v>0.16</v>
      </c>
      <c r="S317">
        <f>sales_tab[[#This Row],[Unit Price]]*sales_tab[[#This Row],[Quantity]]</f>
        <v>12.83</v>
      </c>
      <c r="T317">
        <f>sales_tab[[#This Row],[Sales Amount]]-sales_tab[[#This Row],[Cost Price]]</f>
        <v>6.232800000000001</v>
      </c>
    </row>
    <row r="318" spans="1:20" x14ac:dyDescent="0.45">
      <c r="A318">
        <v>385280</v>
      </c>
      <c r="B318">
        <v>639211</v>
      </c>
      <c r="C318" t="str">
        <f>VLOOKUP(sales_tab[[#This Row],[Customer ID]],customer_tab[],2,FALSE)</f>
        <v>Jeremy Dickerson</v>
      </c>
      <c r="D318" t="str">
        <f>VLOOKUP(sales_tab[[#This Row],[Customer ID]],customer_tab[],9,FALSE)</f>
        <v>Non-Binary</v>
      </c>
      <c r="E318" t="str">
        <f>VLOOKUP(sales_tab[[#This Row],[Customer ID]],customer_tab[],5,FALSE)</f>
        <v>Delaware</v>
      </c>
      <c r="F318" t="str">
        <f>VLOOKUP(sales_tab[[#This Row],[Customer ID]],customer_tab[],6,FALSE)</f>
        <v>East</v>
      </c>
      <c r="G318" t="str">
        <f>VLOOKUP(sales_tab[[#This Row],[Customer ID]],customer_tab[],7,FALSE)</f>
        <v>Married</v>
      </c>
      <c r="H318" s="1">
        <v>45529</v>
      </c>
      <c r="I318" s="1" t="str">
        <f>TEXT(sales_tab[[#This Row],[Order Date]],"YYYY")</f>
        <v>2024</v>
      </c>
      <c r="J318" s="1" t="str">
        <f>TEXT(sales_tab[[#This Row],[Order Date]],"MMM")</f>
        <v>Aug</v>
      </c>
      <c r="K318">
        <v>5039</v>
      </c>
      <c r="L318" t="str">
        <f>VLOOKUP(sales_tab[[#This Row],[Product ID]],product_tab[],2,FALSE)</f>
        <v>Jeans</v>
      </c>
      <c r="M318" t="str">
        <f>VLOOKUP(sales_tab[[#This Row],[Product ID]],product_tab[],4,FALSE)</f>
        <v>Sanchez, Medina and Golden</v>
      </c>
      <c r="N318" t="s">
        <v>15</v>
      </c>
      <c r="O318">
        <v>167.30009999999999</v>
      </c>
      <c r="P318">
        <v>70.03</v>
      </c>
      <c r="Q318">
        <v>3</v>
      </c>
      <c r="R318">
        <v>0.11</v>
      </c>
      <c r="S318">
        <f>sales_tab[[#This Row],[Unit Price]]*sales_tab[[#This Row],[Quantity]]</f>
        <v>210.09</v>
      </c>
      <c r="T318">
        <f>sales_tab[[#This Row],[Sales Amount]]-sales_tab[[#This Row],[Cost Price]]</f>
        <v>42.789900000000017</v>
      </c>
    </row>
    <row r="319" spans="1:20" x14ac:dyDescent="0.45">
      <c r="A319">
        <v>429720</v>
      </c>
      <c r="B319">
        <v>500239</v>
      </c>
      <c r="C319" t="str">
        <f>VLOOKUP(sales_tab[[#This Row],[Customer ID]],customer_tab[],2,FALSE)</f>
        <v>Kendra Evans</v>
      </c>
      <c r="D319" t="str">
        <f>VLOOKUP(sales_tab[[#This Row],[Customer ID]],customer_tab[],9,FALSE)</f>
        <v>Non-Binary</v>
      </c>
      <c r="E319" t="str">
        <f>VLOOKUP(sales_tab[[#This Row],[Customer ID]],customer_tab[],5,FALSE)</f>
        <v>New York</v>
      </c>
      <c r="F319" t="str">
        <f>VLOOKUP(sales_tab[[#This Row],[Customer ID]],customer_tab[],6,FALSE)</f>
        <v>East</v>
      </c>
      <c r="G319" t="str">
        <f>VLOOKUP(sales_tab[[#This Row],[Customer ID]],customer_tab[],7,FALSE)</f>
        <v>Widowed</v>
      </c>
      <c r="H319" s="1">
        <v>45206</v>
      </c>
      <c r="I319" s="1" t="str">
        <f>TEXT(sales_tab[[#This Row],[Order Date]],"YYYY")</f>
        <v>2023</v>
      </c>
      <c r="J319" s="1" t="str">
        <f>TEXT(sales_tab[[#This Row],[Order Date]],"MMM")</f>
        <v>Oct</v>
      </c>
      <c r="K319">
        <v>4971</v>
      </c>
      <c r="L319" t="str">
        <f>VLOOKUP(sales_tab[[#This Row],[Product ID]],product_tab[],2,FALSE)</f>
        <v>Marker</v>
      </c>
      <c r="M319" t="str">
        <f>VLOOKUP(sales_tab[[#This Row],[Product ID]],product_tab[],4,FALSE)</f>
        <v>Perez LLC</v>
      </c>
      <c r="N319" t="s">
        <v>17</v>
      </c>
      <c r="O319">
        <v>106.44380000000001</v>
      </c>
      <c r="P319">
        <v>63.66</v>
      </c>
      <c r="Q319">
        <v>3</v>
      </c>
      <c r="R319">
        <v>0.19</v>
      </c>
      <c r="S319">
        <f>sales_tab[[#This Row],[Unit Price]]*sales_tab[[#This Row],[Quantity]]</f>
        <v>190.98</v>
      </c>
      <c r="T319">
        <f>sales_tab[[#This Row],[Sales Amount]]-sales_tab[[#This Row],[Cost Price]]</f>
        <v>84.53619999999998</v>
      </c>
    </row>
    <row r="320" spans="1:20" x14ac:dyDescent="0.45">
      <c r="A320">
        <v>899707</v>
      </c>
      <c r="B320">
        <v>958839</v>
      </c>
      <c r="C320" t="str">
        <f>VLOOKUP(sales_tab[[#This Row],[Customer ID]],customer_tab[],2,FALSE)</f>
        <v>William Sims</v>
      </c>
      <c r="D320" t="str">
        <f>VLOOKUP(sales_tab[[#This Row],[Customer ID]],customer_tab[],9,FALSE)</f>
        <v>Male</v>
      </c>
      <c r="E320" t="str">
        <f>VLOOKUP(sales_tab[[#This Row],[Customer ID]],customer_tab[],5,FALSE)</f>
        <v>California</v>
      </c>
      <c r="F320" t="str">
        <f>VLOOKUP(sales_tab[[#This Row],[Customer ID]],customer_tab[],6,FALSE)</f>
        <v>West</v>
      </c>
      <c r="G320" t="str">
        <f>VLOOKUP(sales_tab[[#This Row],[Customer ID]],customer_tab[],7,FALSE)</f>
        <v>Divorced</v>
      </c>
      <c r="H320" s="1">
        <v>45370</v>
      </c>
      <c r="I320" s="1" t="str">
        <f>TEXT(sales_tab[[#This Row],[Order Date]],"YYYY")</f>
        <v>2024</v>
      </c>
      <c r="J320" s="1" t="str">
        <f>TEXT(sales_tab[[#This Row],[Order Date]],"MMM")</f>
        <v>Mar</v>
      </c>
      <c r="K320">
        <v>7085</v>
      </c>
      <c r="L320" t="str">
        <f>VLOOKUP(sales_tab[[#This Row],[Product ID]],product_tab[],2,FALSE)</f>
        <v>Jacket</v>
      </c>
      <c r="M320" t="str">
        <f>VLOOKUP(sales_tab[[#This Row],[Product ID]],product_tab[],4,FALSE)</f>
        <v>Myers-Barber</v>
      </c>
      <c r="N320" t="s">
        <v>15</v>
      </c>
      <c r="O320">
        <v>616.15650000000016</v>
      </c>
      <c r="P320">
        <v>178.83</v>
      </c>
      <c r="Q320">
        <v>5</v>
      </c>
      <c r="R320">
        <v>0.09</v>
      </c>
      <c r="S320">
        <f>sales_tab[[#This Row],[Unit Price]]*sales_tab[[#This Row],[Quantity]]</f>
        <v>894.15000000000009</v>
      </c>
      <c r="T320">
        <f>sales_tab[[#This Row],[Sales Amount]]-sales_tab[[#This Row],[Cost Price]]</f>
        <v>277.99349999999993</v>
      </c>
    </row>
    <row r="321" spans="1:20" x14ac:dyDescent="0.45">
      <c r="A321">
        <v>831010</v>
      </c>
      <c r="B321">
        <v>375609</v>
      </c>
      <c r="C321" t="str">
        <f>VLOOKUP(sales_tab[[#This Row],[Customer ID]],customer_tab[],2,FALSE)</f>
        <v>Phillip Smith</v>
      </c>
      <c r="D321" t="str">
        <f>VLOOKUP(sales_tab[[#This Row],[Customer ID]],customer_tab[],9,FALSE)</f>
        <v>Non-Binary</v>
      </c>
      <c r="E321" t="str">
        <f>VLOOKUP(sales_tab[[#This Row],[Customer ID]],customer_tab[],5,FALSE)</f>
        <v>New York</v>
      </c>
      <c r="F321" t="str">
        <f>VLOOKUP(sales_tab[[#This Row],[Customer ID]],customer_tab[],6,FALSE)</f>
        <v>East</v>
      </c>
      <c r="G321" t="str">
        <f>VLOOKUP(sales_tab[[#This Row],[Customer ID]],customer_tab[],7,FALSE)</f>
        <v>Married</v>
      </c>
      <c r="H321" s="1">
        <v>45264</v>
      </c>
      <c r="I321" s="1" t="str">
        <f>TEXT(sales_tab[[#This Row],[Order Date]],"YYYY")</f>
        <v>2023</v>
      </c>
      <c r="J321" s="1" t="str">
        <f>TEXT(sales_tab[[#This Row],[Order Date]],"MMM")</f>
        <v>Dec</v>
      </c>
      <c r="K321">
        <v>6233</v>
      </c>
      <c r="L321" t="str">
        <f>VLOOKUP(sales_tab[[#This Row],[Product ID]],product_tab[],2,FALSE)</f>
        <v>Smartphone</v>
      </c>
      <c r="M321" t="str">
        <f>VLOOKUP(sales_tab[[#This Row],[Product ID]],product_tab[],4,FALSE)</f>
        <v>Hensley-Pratt</v>
      </c>
      <c r="N321" t="s">
        <v>19</v>
      </c>
      <c r="O321">
        <v>29.504000000000005</v>
      </c>
      <c r="P321">
        <v>12.38</v>
      </c>
      <c r="Q321">
        <v>5</v>
      </c>
      <c r="R321">
        <v>0.04</v>
      </c>
      <c r="S321">
        <f>sales_tab[[#This Row],[Unit Price]]*sales_tab[[#This Row],[Quantity]]</f>
        <v>61.900000000000006</v>
      </c>
      <c r="T321">
        <f>sales_tab[[#This Row],[Sales Amount]]-sales_tab[[#This Row],[Cost Price]]</f>
        <v>32.396000000000001</v>
      </c>
    </row>
    <row r="322" spans="1:20" x14ac:dyDescent="0.45">
      <c r="A322">
        <v>231124</v>
      </c>
      <c r="B322">
        <v>381608</v>
      </c>
      <c r="C322" t="str">
        <f>VLOOKUP(sales_tab[[#This Row],[Customer ID]],customer_tab[],2,FALSE)</f>
        <v>Zachary Hendrix</v>
      </c>
      <c r="D322" t="str">
        <f>VLOOKUP(sales_tab[[#This Row],[Customer ID]],customer_tab[],9,FALSE)</f>
        <v>Male</v>
      </c>
      <c r="E322" t="str">
        <f>VLOOKUP(sales_tab[[#This Row],[Customer ID]],customer_tab[],5,FALSE)</f>
        <v>Ohio</v>
      </c>
      <c r="F322" t="str">
        <f>VLOOKUP(sales_tab[[#This Row],[Customer ID]],customer_tab[],6,FALSE)</f>
        <v>East</v>
      </c>
      <c r="G322" t="str">
        <f>VLOOKUP(sales_tab[[#This Row],[Customer ID]],customer_tab[],7,FALSE)</f>
        <v>Single</v>
      </c>
      <c r="H322" s="1">
        <v>45253</v>
      </c>
      <c r="I322" s="1" t="str">
        <f>TEXT(sales_tab[[#This Row],[Order Date]],"YYYY")</f>
        <v>2023</v>
      </c>
      <c r="J322" s="1" t="str">
        <f>TEXT(sales_tab[[#This Row],[Order Date]],"MMM")</f>
        <v>Nov</v>
      </c>
      <c r="K322">
        <v>7085</v>
      </c>
      <c r="L322" t="str">
        <f>VLOOKUP(sales_tab[[#This Row],[Product ID]],product_tab[],2,FALSE)</f>
        <v>Jacket</v>
      </c>
      <c r="M322" t="str">
        <f>VLOOKUP(sales_tab[[#This Row],[Product ID]],product_tab[],4,FALSE)</f>
        <v>Myers-Barber</v>
      </c>
      <c r="N322" t="s">
        <v>15</v>
      </c>
      <c r="O322">
        <v>381.44800000000004</v>
      </c>
      <c r="P322">
        <v>178.83</v>
      </c>
      <c r="Q322">
        <v>4</v>
      </c>
      <c r="R322">
        <v>0.1</v>
      </c>
      <c r="S322">
        <f>sales_tab[[#This Row],[Unit Price]]*sales_tab[[#This Row],[Quantity]]</f>
        <v>715.32</v>
      </c>
      <c r="T322">
        <f>sales_tab[[#This Row],[Sales Amount]]-sales_tab[[#This Row],[Cost Price]]</f>
        <v>333.87200000000001</v>
      </c>
    </row>
    <row r="323" spans="1:20" x14ac:dyDescent="0.45">
      <c r="A323">
        <v>378780</v>
      </c>
      <c r="B323">
        <v>161172</v>
      </c>
      <c r="C323" t="str">
        <f>VLOOKUP(sales_tab[[#This Row],[Customer ID]],customer_tab[],2,FALSE)</f>
        <v>Christopher Perkins</v>
      </c>
      <c r="D323" t="str">
        <f>VLOOKUP(sales_tab[[#This Row],[Customer ID]],customer_tab[],9,FALSE)</f>
        <v>Non-Binary</v>
      </c>
      <c r="E323" t="str">
        <f>VLOOKUP(sales_tab[[#This Row],[Customer ID]],customer_tab[],5,FALSE)</f>
        <v>New York</v>
      </c>
      <c r="F323" t="str">
        <f>VLOOKUP(sales_tab[[#This Row],[Customer ID]],customer_tab[],6,FALSE)</f>
        <v>East</v>
      </c>
      <c r="G323" t="str">
        <f>VLOOKUP(sales_tab[[#This Row],[Customer ID]],customer_tab[],7,FALSE)</f>
        <v>Married</v>
      </c>
      <c r="H323" s="1">
        <v>45342</v>
      </c>
      <c r="I323" s="1" t="str">
        <f>TEXT(sales_tab[[#This Row],[Order Date]],"YYYY")</f>
        <v>2024</v>
      </c>
      <c r="J323" s="1" t="str">
        <f>TEXT(sales_tab[[#This Row],[Order Date]],"MMM")</f>
        <v>Feb</v>
      </c>
      <c r="K323">
        <v>2914</v>
      </c>
      <c r="L323" t="str">
        <f>VLOOKUP(sales_tab[[#This Row],[Product ID]],product_tab[],2,FALSE)</f>
        <v>Bookshelf</v>
      </c>
      <c r="M323" t="str">
        <f>VLOOKUP(sales_tab[[#This Row],[Product ID]],product_tab[],4,FALSE)</f>
        <v>Davis-Ramirez</v>
      </c>
      <c r="N323" t="s">
        <v>11</v>
      </c>
      <c r="O323">
        <v>17.992999999999999</v>
      </c>
      <c r="P323">
        <v>30.65</v>
      </c>
      <c r="Q323">
        <v>1</v>
      </c>
      <c r="R323">
        <v>0.18</v>
      </c>
      <c r="S323">
        <f>sales_tab[[#This Row],[Unit Price]]*sales_tab[[#This Row],[Quantity]]</f>
        <v>30.65</v>
      </c>
      <c r="T323">
        <f>sales_tab[[#This Row],[Sales Amount]]-sales_tab[[#This Row],[Cost Price]]</f>
        <v>12.657</v>
      </c>
    </row>
    <row r="324" spans="1:20" x14ac:dyDescent="0.45">
      <c r="A324">
        <v>145940</v>
      </c>
      <c r="B324">
        <v>858692</v>
      </c>
      <c r="C324" t="str">
        <f>VLOOKUP(sales_tab[[#This Row],[Customer ID]],customer_tab[],2,FALSE)</f>
        <v>Edward Anderson</v>
      </c>
      <c r="D324" t="str">
        <f>VLOOKUP(sales_tab[[#This Row],[Customer ID]],customer_tab[],9,FALSE)</f>
        <v>Male</v>
      </c>
      <c r="E324" t="str">
        <f>VLOOKUP(sales_tab[[#This Row],[Customer ID]],customer_tab[],5,FALSE)</f>
        <v>California</v>
      </c>
      <c r="F324" t="str">
        <f>VLOOKUP(sales_tab[[#This Row],[Customer ID]],customer_tab[],6,FALSE)</f>
        <v>West</v>
      </c>
      <c r="G324" t="str">
        <f>VLOOKUP(sales_tab[[#This Row],[Customer ID]],customer_tab[],7,FALSE)</f>
        <v>Single</v>
      </c>
      <c r="H324" s="1">
        <v>45175</v>
      </c>
      <c r="I324" s="1" t="str">
        <f>TEXT(sales_tab[[#This Row],[Order Date]],"YYYY")</f>
        <v>2023</v>
      </c>
      <c r="J324" s="1" t="str">
        <f>TEXT(sales_tab[[#This Row],[Order Date]],"MMM")</f>
        <v>Sep</v>
      </c>
      <c r="K324">
        <v>9251</v>
      </c>
      <c r="L324" t="str">
        <f>VLOOKUP(sales_tab[[#This Row],[Product ID]],product_tab[],2,FALSE)</f>
        <v>Headphones</v>
      </c>
      <c r="M324" t="str">
        <f>VLOOKUP(sales_tab[[#This Row],[Product ID]],product_tab[],4,FALSE)</f>
        <v>Yates Group</v>
      </c>
      <c r="N324" t="s">
        <v>19</v>
      </c>
      <c r="O324">
        <v>180.48050000000001</v>
      </c>
      <c r="P324">
        <v>86.13</v>
      </c>
      <c r="Q324">
        <v>3</v>
      </c>
      <c r="R324">
        <v>0.05</v>
      </c>
      <c r="S324">
        <f>sales_tab[[#This Row],[Unit Price]]*sales_tab[[#This Row],[Quantity]]</f>
        <v>258.39</v>
      </c>
      <c r="T324">
        <f>sales_tab[[#This Row],[Sales Amount]]-sales_tab[[#This Row],[Cost Price]]</f>
        <v>77.90949999999998</v>
      </c>
    </row>
    <row r="325" spans="1:20" x14ac:dyDescent="0.45">
      <c r="A325">
        <v>422757</v>
      </c>
      <c r="B325">
        <v>893776</v>
      </c>
      <c r="C325" t="str">
        <f>VLOOKUP(sales_tab[[#This Row],[Customer ID]],customer_tab[],2,FALSE)</f>
        <v>Mark Arnold</v>
      </c>
      <c r="D325" t="str">
        <f>VLOOKUP(sales_tab[[#This Row],[Customer ID]],customer_tab[],9,FALSE)</f>
        <v>Female</v>
      </c>
      <c r="E325" t="str">
        <f>VLOOKUP(sales_tab[[#This Row],[Customer ID]],customer_tab[],5,FALSE)</f>
        <v>California</v>
      </c>
      <c r="F325" t="str">
        <f>VLOOKUP(sales_tab[[#This Row],[Customer ID]],customer_tab[],6,FALSE)</f>
        <v>West</v>
      </c>
      <c r="G325" t="str">
        <f>VLOOKUP(sales_tab[[#This Row],[Customer ID]],customer_tab[],7,FALSE)</f>
        <v>Divorced</v>
      </c>
      <c r="H325" s="1">
        <v>45439</v>
      </c>
      <c r="I325" s="1" t="str">
        <f>TEXT(sales_tab[[#This Row],[Order Date]],"YYYY")</f>
        <v>2024</v>
      </c>
      <c r="J325" s="1" t="str">
        <f>TEXT(sales_tab[[#This Row],[Order Date]],"MMM")</f>
        <v>May</v>
      </c>
      <c r="K325">
        <v>9961</v>
      </c>
      <c r="L325" t="str">
        <f>VLOOKUP(sales_tab[[#This Row],[Product ID]],product_tab[],2,FALSE)</f>
        <v>Cap</v>
      </c>
      <c r="M325" t="str">
        <f>VLOOKUP(sales_tab[[#This Row],[Product ID]],product_tab[],4,FALSE)</f>
        <v>Rogers and Sons</v>
      </c>
      <c r="N325" t="s">
        <v>15</v>
      </c>
      <c r="O325">
        <v>17.017600000000002</v>
      </c>
      <c r="P325">
        <v>6.92</v>
      </c>
      <c r="Q325">
        <v>4</v>
      </c>
      <c r="R325">
        <v>0.18</v>
      </c>
      <c r="S325">
        <f>sales_tab[[#This Row],[Unit Price]]*sales_tab[[#This Row],[Quantity]]</f>
        <v>27.68</v>
      </c>
      <c r="T325">
        <f>sales_tab[[#This Row],[Sales Amount]]-sales_tab[[#This Row],[Cost Price]]</f>
        <v>10.662399999999998</v>
      </c>
    </row>
    <row r="326" spans="1:20" x14ac:dyDescent="0.45">
      <c r="A326">
        <v>380555</v>
      </c>
      <c r="B326">
        <v>170951</v>
      </c>
      <c r="C326" t="str">
        <f>VLOOKUP(sales_tab[[#This Row],[Customer ID]],customer_tab[],2,FALSE)</f>
        <v>Tammy Barajas</v>
      </c>
      <c r="D326" t="str">
        <f>VLOOKUP(sales_tab[[#This Row],[Customer ID]],customer_tab[],9,FALSE)</f>
        <v>Non-Binary</v>
      </c>
      <c r="E326" t="str">
        <f>VLOOKUP(sales_tab[[#This Row],[Customer ID]],customer_tab[],5,FALSE)</f>
        <v>California</v>
      </c>
      <c r="F326" t="str">
        <f>VLOOKUP(sales_tab[[#This Row],[Customer ID]],customer_tab[],6,FALSE)</f>
        <v>West</v>
      </c>
      <c r="G326" t="str">
        <f>VLOOKUP(sales_tab[[#This Row],[Customer ID]],customer_tab[],7,FALSE)</f>
        <v>Divorced</v>
      </c>
      <c r="H326" s="1">
        <v>45448</v>
      </c>
      <c r="I326" s="1" t="str">
        <f>TEXT(sales_tab[[#This Row],[Order Date]],"YYYY")</f>
        <v>2024</v>
      </c>
      <c r="J326" s="1" t="str">
        <f>TEXT(sales_tab[[#This Row],[Order Date]],"MMM")</f>
        <v>Jun</v>
      </c>
      <c r="K326">
        <v>4971</v>
      </c>
      <c r="L326" t="str">
        <f>VLOOKUP(sales_tab[[#This Row],[Product ID]],product_tab[],2,FALSE)</f>
        <v>Marker</v>
      </c>
      <c r="M326" t="str">
        <f>VLOOKUP(sales_tab[[#This Row],[Product ID]],product_tab[],4,FALSE)</f>
        <v>Perez LLC</v>
      </c>
      <c r="N326" t="s">
        <v>17</v>
      </c>
      <c r="O326">
        <v>44.007999999999996</v>
      </c>
      <c r="P326">
        <v>63.66</v>
      </c>
      <c r="Q326">
        <v>1</v>
      </c>
      <c r="R326">
        <v>0.2</v>
      </c>
      <c r="S326">
        <f>sales_tab[[#This Row],[Unit Price]]*sales_tab[[#This Row],[Quantity]]</f>
        <v>63.66</v>
      </c>
      <c r="T326">
        <f>sales_tab[[#This Row],[Sales Amount]]-sales_tab[[#This Row],[Cost Price]]</f>
        <v>19.652000000000001</v>
      </c>
    </row>
    <row r="327" spans="1:20" x14ac:dyDescent="0.45">
      <c r="A327">
        <v>759311</v>
      </c>
      <c r="B327">
        <v>287950</v>
      </c>
      <c r="C327" t="str">
        <f>VLOOKUP(sales_tab[[#This Row],[Customer ID]],customer_tab[],2,FALSE)</f>
        <v>Kelly Bell</v>
      </c>
      <c r="D327" t="str">
        <f>VLOOKUP(sales_tab[[#This Row],[Customer ID]],customer_tab[],9,FALSE)</f>
        <v>Non-Binary</v>
      </c>
      <c r="E327" t="str">
        <f>VLOOKUP(sales_tab[[#This Row],[Customer ID]],customer_tab[],5,FALSE)</f>
        <v>Tennessee</v>
      </c>
      <c r="F327" t="str">
        <f>VLOOKUP(sales_tab[[#This Row],[Customer ID]],customer_tab[],6,FALSE)</f>
        <v>South</v>
      </c>
      <c r="G327" t="str">
        <f>VLOOKUP(sales_tab[[#This Row],[Customer ID]],customer_tab[],7,FALSE)</f>
        <v>Single</v>
      </c>
      <c r="H327" s="1">
        <v>45281</v>
      </c>
      <c r="I327" s="1" t="str">
        <f>TEXT(sales_tab[[#This Row],[Order Date]],"YYYY")</f>
        <v>2023</v>
      </c>
      <c r="J327" s="1" t="str">
        <f>TEXT(sales_tab[[#This Row],[Order Date]],"MMM")</f>
        <v>Dec</v>
      </c>
      <c r="K327">
        <v>3312</v>
      </c>
      <c r="L327" t="str">
        <f>VLOOKUP(sales_tab[[#This Row],[Product ID]],product_tab[],2,FALSE)</f>
        <v>Toy Car</v>
      </c>
      <c r="M327" t="str">
        <f>VLOOKUP(sales_tab[[#This Row],[Product ID]],product_tab[],4,FALSE)</f>
        <v>West LLC</v>
      </c>
      <c r="N327" t="s">
        <v>13</v>
      </c>
      <c r="O327">
        <v>590.80619999999999</v>
      </c>
      <c r="P327">
        <v>287.38</v>
      </c>
      <c r="Q327">
        <v>3</v>
      </c>
      <c r="R327">
        <v>0.17</v>
      </c>
      <c r="S327">
        <f>sales_tab[[#This Row],[Unit Price]]*sales_tab[[#This Row],[Quantity]]</f>
        <v>862.14</v>
      </c>
      <c r="T327">
        <f>sales_tab[[#This Row],[Sales Amount]]-sales_tab[[#This Row],[Cost Price]]</f>
        <v>271.3338</v>
      </c>
    </row>
    <row r="328" spans="1:20" x14ac:dyDescent="0.45">
      <c r="A328">
        <v>125299</v>
      </c>
      <c r="B328">
        <v>444347</v>
      </c>
      <c r="C328" t="str">
        <f>VLOOKUP(sales_tab[[#This Row],[Customer ID]],customer_tab[],2,FALSE)</f>
        <v>Paul Jordan</v>
      </c>
      <c r="D328" t="str">
        <f>VLOOKUP(sales_tab[[#This Row],[Customer ID]],customer_tab[],9,FALSE)</f>
        <v>Non-Binary</v>
      </c>
      <c r="E328" t="str">
        <f>VLOOKUP(sales_tab[[#This Row],[Customer ID]],customer_tab[],5,FALSE)</f>
        <v>Pennsylvania</v>
      </c>
      <c r="F328" t="str">
        <f>VLOOKUP(sales_tab[[#This Row],[Customer ID]],customer_tab[],6,FALSE)</f>
        <v>East</v>
      </c>
      <c r="G328" t="str">
        <f>VLOOKUP(sales_tab[[#This Row],[Customer ID]],customer_tab[],7,FALSE)</f>
        <v>Single</v>
      </c>
      <c r="H328" s="1">
        <v>45459</v>
      </c>
      <c r="I328" s="1" t="str">
        <f>TEXT(sales_tab[[#This Row],[Order Date]],"YYYY")</f>
        <v>2024</v>
      </c>
      <c r="J328" s="1" t="str">
        <f>TEXT(sales_tab[[#This Row],[Order Date]],"MMM")</f>
        <v>Jun</v>
      </c>
      <c r="K328">
        <v>7085</v>
      </c>
      <c r="L328" t="str">
        <f>VLOOKUP(sales_tab[[#This Row],[Product ID]],product_tab[],2,FALSE)</f>
        <v>Jacket</v>
      </c>
      <c r="M328" t="str">
        <f>VLOOKUP(sales_tab[[#This Row],[Product ID]],product_tab[],4,FALSE)</f>
        <v>Myers-Barber</v>
      </c>
      <c r="N328" t="s">
        <v>15</v>
      </c>
      <c r="O328">
        <v>235.91759999999999</v>
      </c>
      <c r="P328">
        <v>178.83</v>
      </c>
      <c r="Q328">
        <v>2</v>
      </c>
      <c r="R328">
        <v>0.14000000000000001</v>
      </c>
      <c r="S328">
        <f>sales_tab[[#This Row],[Unit Price]]*sales_tab[[#This Row],[Quantity]]</f>
        <v>357.66</v>
      </c>
      <c r="T328">
        <f>sales_tab[[#This Row],[Sales Amount]]-sales_tab[[#This Row],[Cost Price]]</f>
        <v>121.74240000000003</v>
      </c>
    </row>
    <row r="329" spans="1:20" x14ac:dyDescent="0.45">
      <c r="A329">
        <v>872039</v>
      </c>
      <c r="B329">
        <v>784996</v>
      </c>
      <c r="C329" t="str">
        <f>VLOOKUP(sales_tab[[#This Row],[Customer ID]],customer_tab[],2,FALSE)</f>
        <v>James Brown</v>
      </c>
      <c r="D329" t="str">
        <f>VLOOKUP(sales_tab[[#This Row],[Customer ID]],customer_tab[],9,FALSE)</f>
        <v>Non-Binary</v>
      </c>
      <c r="E329" t="str">
        <f>VLOOKUP(sales_tab[[#This Row],[Customer ID]],customer_tab[],5,FALSE)</f>
        <v>Texas</v>
      </c>
      <c r="F329" t="str">
        <f>VLOOKUP(sales_tab[[#This Row],[Customer ID]],customer_tab[],6,FALSE)</f>
        <v>Central</v>
      </c>
      <c r="G329" t="str">
        <f>VLOOKUP(sales_tab[[#This Row],[Customer ID]],customer_tab[],7,FALSE)</f>
        <v>Married</v>
      </c>
      <c r="H329" s="1">
        <v>45419</v>
      </c>
      <c r="I329" s="1" t="str">
        <f>TEXT(sales_tab[[#This Row],[Order Date]],"YYYY")</f>
        <v>2024</v>
      </c>
      <c r="J329" s="1" t="str">
        <f>TEXT(sales_tab[[#This Row],[Order Date]],"MMM")</f>
        <v>May</v>
      </c>
      <c r="K329">
        <v>4889</v>
      </c>
      <c r="L329" t="str">
        <f>VLOOKUP(sales_tab[[#This Row],[Product ID]],product_tab[],2,FALSE)</f>
        <v>T-shirt</v>
      </c>
      <c r="M329" t="str">
        <f>VLOOKUP(sales_tab[[#This Row],[Product ID]],product_tab[],4,FALSE)</f>
        <v>Davis Group</v>
      </c>
      <c r="N329" t="s">
        <v>15</v>
      </c>
      <c r="O329">
        <v>445.22759999999994</v>
      </c>
      <c r="P329">
        <v>165.76</v>
      </c>
      <c r="Q329">
        <v>4</v>
      </c>
      <c r="R329">
        <v>0.06</v>
      </c>
      <c r="S329">
        <f>sales_tab[[#This Row],[Unit Price]]*sales_tab[[#This Row],[Quantity]]</f>
        <v>663.04</v>
      </c>
      <c r="T329">
        <f>sales_tab[[#This Row],[Sales Amount]]-sales_tab[[#This Row],[Cost Price]]</f>
        <v>217.81240000000003</v>
      </c>
    </row>
    <row r="330" spans="1:20" x14ac:dyDescent="0.45">
      <c r="A330">
        <v>102621</v>
      </c>
      <c r="B330">
        <v>375609</v>
      </c>
      <c r="C330" t="str">
        <f>VLOOKUP(sales_tab[[#This Row],[Customer ID]],customer_tab[],2,FALSE)</f>
        <v>Phillip Smith</v>
      </c>
      <c r="D330" t="str">
        <f>VLOOKUP(sales_tab[[#This Row],[Customer ID]],customer_tab[],9,FALSE)</f>
        <v>Non-Binary</v>
      </c>
      <c r="E330" t="str">
        <f>VLOOKUP(sales_tab[[#This Row],[Customer ID]],customer_tab[],5,FALSE)</f>
        <v>New York</v>
      </c>
      <c r="F330" t="str">
        <f>VLOOKUP(sales_tab[[#This Row],[Customer ID]],customer_tab[],6,FALSE)</f>
        <v>East</v>
      </c>
      <c r="G330" t="str">
        <f>VLOOKUP(sales_tab[[#This Row],[Customer ID]],customer_tab[],7,FALSE)</f>
        <v>Married</v>
      </c>
      <c r="H330" s="1">
        <v>45414</v>
      </c>
      <c r="I330" s="1" t="str">
        <f>TEXT(sales_tab[[#This Row],[Order Date]],"YYYY")</f>
        <v>2024</v>
      </c>
      <c r="J330" s="1" t="str">
        <f>TEXT(sales_tab[[#This Row],[Order Date]],"MMM")</f>
        <v>May</v>
      </c>
      <c r="K330">
        <v>5035</v>
      </c>
      <c r="L330" t="str">
        <f>VLOOKUP(sales_tab[[#This Row],[Product ID]],product_tab[],2,FALSE)</f>
        <v>Paper</v>
      </c>
      <c r="M330" t="str">
        <f>VLOOKUP(sales_tab[[#This Row],[Product ID]],product_tab[],4,FALSE)</f>
        <v>Clayton, Robertson and Wolfe</v>
      </c>
      <c r="N330" t="s">
        <v>17</v>
      </c>
      <c r="O330">
        <v>253.6396</v>
      </c>
      <c r="P330">
        <v>196.72</v>
      </c>
      <c r="Q330">
        <v>2</v>
      </c>
      <c r="R330">
        <v>0.16</v>
      </c>
      <c r="S330">
        <f>sales_tab[[#This Row],[Unit Price]]*sales_tab[[#This Row],[Quantity]]</f>
        <v>393.44</v>
      </c>
      <c r="T330">
        <f>sales_tab[[#This Row],[Sales Amount]]-sales_tab[[#This Row],[Cost Price]]</f>
        <v>139.8004</v>
      </c>
    </row>
    <row r="331" spans="1:20" x14ac:dyDescent="0.45">
      <c r="A331">
        <v>372045</v>
      </c>
      <c r="B331">
        <v>247261</v>
      </c>
      <c r="C331" t="str">
        <f>VLOOKUP(sales_tab[[#This Row],[Customer ID]],customer_tab[],2,FALSE)</f>
        <v>Barbara Davis</v>
      </c>
      <c r="D331" t="str">
        <f>VLOOKUP(sales_tab[[#This Row],[Customer ID]],customer_tab[],9,FALSE)</f>
        <v>Female</v>
      </c>
      <c r="E331" t="str">
        <f>VLOOKUP(sales_tab[[#This Row],[Customer ID]],customer_tab[],5,FALSE)</f>
        <v>Pennsylvania</v>
      </c>
      <c r="F331" t="str">
        <f>VLOOKUP(sales_tab[[#This Row],[Customer ID]],customer_tab[],6,FALSE)</f>
        <v>East</v>
      </c>
      <c r="G331" t="str">
        <f>VLOOKUP(sales_tab[[#This Row],[Customer ID]],customer_tab[],7,FALSE)</f>
        <v>Widowed</v>
      </c>
      <c r="H331" s="1">
        <v>45358</v>
      </c>
      <c r="I331" s="1" t="str">
        <f>TEXT(sales_tab[[#This Row],[Order Date]],"YYYY")</f>
        <v>2024</v>
      </c>
      <c r="J331" s="1" t="str">
        <f>TEXT(sales_tab[[#This Row],[Order Date]],"MMM")</f>
        <v>Mar</v>
      </c>
      <c r="K331">
        <v>6681</v>
      </c>
      <c r="L331" t="str">
        <f>VLOOKUP(sales_tab[[#This Row],[Product ID]],product_tab[],2,FALSE)</f>
        <v>Desk</v>
      </c>
      <c r="M331" t="str">
        <f>VLOOKUP(sales_tab[[#This Row],[Product ID]],product_tab[],4,FALSE)</f>
        <v>Fernandez, Willis and Potter</v>
      </c>
      <c r="N331" t="s">
        <v>11</v>
      </c>
      <c r="O331">
        <v>632.04349999999999</v>
      </c>
      <c r="P331">
        <v>204.63</v>
      </c>
      <c r="Q331">
        <v>5</v>
      </c>
      <c r="R331">
        <v>0.11</v>
      </c>
      <c r="S331">
        <f>sales_tab[[#This Row],[Unit Price]]*sales_tab[[#This Row],[Quantity]]</f>
        <v>1023.15</v>
      </c>
      <c r="T331">
        <f>sales_tab[[#This Row],[Sales Amount]]-sales_tab[[#This Row],[Cost Price]]</f>
        <v>391.10649999999998</v>
      </c>
    </row>
    <row r="332" spans="1:20" x14ac:dyDescent="0.45">
      <c r="A332">
        <v>964797</v>
      </c>
      <c r="B332">
        <v>210380</v>
      </c>
      <c r="C332" t="str">
        <f>VLOOKUP(sales_tab[[#This Row],[Customer ID]],customer_tab[],2,FALSE)</f>
        <v>Michelle Garcia</v>
      </c>
      <c r="D332" t="str">
        <f>VLOOKUP(sales_tab[[#This Row],[Customer ID]],customer_tab[],9,FALSE)</f>
        <v>Non-Binary</v>
      </c>
      <c r="E332" t="str">
        <f>VLOOKUP(sales_tab[[#This Row],[Customer ID]],customer_tab[],5,FALSE)</f>
        <v>Pennsylvania</v>
      </c>
      <c r="F332" t="str">
        <f>VLOOKUP(sales_tab[[#This Row],[Customer ID]],customer_tab[],6,FALSE)</f>
        <v>East</v>
      </c>
      <c r="G332" t="str">
        <f>VLOOKUP(sales_tab[[#This Row],[Customer ID]],customer_tab[],7,FALSE)</f>
        <v>Single</v>
      </c>
      <c r="H332" s="1">
        <v>45335</v>
      </c>
      <c r="I332" s="1" t="str">
        <f>TEXT(sales_tab[[#This Row],[Order Date]],"YYYY")</f>
        <v>2024</v>
      </c>
      <c r="J332" s="1" t="str">
        <f>TEXT(sales_tab[[#This Row],[Order Date]],"MMM")</f>
        <v>Feb</v>
      </c>
      <c r="K332">
        <v>5842</v>
      </c>
      <c r="L332" t="str">
        <f>VLOOKUP(sales_tab[[#This Row],[Product ID]],product_tab[],2,FALSE)</f>
        <v>Chair</v>
      </c>
      <c r="M332" t="str">
        <f>VLOOKUP(sales_tab[[#This Row],[Product ID]],product_tab[],4,FALSE)</f>
        <v>Cook, Hall and Miller</v>
      </c>
      <c r="N332" t="s">
        <v>11</v>
      </c>
      <c r="O332">
        <v>151.16049999999998</v>
      </c>
      <c r="P332">
        <v>268.19</v>
      </c>
      <c r="Q332">
        <v>1</v>
      </c>
      <c r="R332">
        <v>0.05</v>
      </c>
      <c r="S332">
        <f>sales_tab[[#This Row],[Unit Price]]*sales_tab[[#This Row],[Quantity]]</f>
        <v>268.19</v>
      </c>
      <c r="T332">
        <f>sales_tab[[#This Row],[Sales Amount]]-sales_tab[[#This Row],[Cost Price]]</f>
        <v>117.02950000000001</v>
      </c>
    </row>
    <row r="333" spans="1:20" x14ac:dyDescent="0.45">
      <c r="A333">
        <v>753163</v>
      </c>
      <c r="B333">
        <v>177976</v>
      </c>
      <c r="C333" t="str">
        <f>VLOOKUP(sales_tab[[#This Row],[Customer ID]],customer_tab[],2,FALSE)</f>
        <v>Emily Howard</v>
      </c>
      <c r="D333" t="str">
        <f>VLOOKUP(sales_tab[[#This Row],[Customer ID]],customer_tab[],9,FALSE)</f>
        <v>Male</v>
      </c>
      <c r="E333" t="str">
        <f>VLOOKUP(sales_tab[[#This Row],[Customer ID]],customer_tab[],5,FALSE)</f>
        <v>Tennessee</v>
      </c>
      <c r="F333" t="str">
        <f>VLOOKUP(sales_tab[[#This Row],[Customer ID]],customer_tab[],6,FALSE)</f>
        <v>South</v>
      </c>
      <c r="G333" t="str">
        <f>VLOOKUP(sales_tab[[#This Row],[Customer ID]],customer_tab[],7,FALSE)</f>
        <v>Married</v>
      </c>
      <c r="H333" s="1">
        <v>45382</v>
      </c>
      <c r="I333" s="1" t="str">
        <f>TEXT(sales_tab[[#This Row],[Order Date]],"YYYY")</f>
        <v>2024</v>
      </c>
      <c r="J333" s="1" t="str">
        <f>TEXT(sales_tab[[#This Row],[Order Date]],"MMM")</f>
        <v>Mar</v>
      </c>
      <c r="K333">
        <v>9251</v>
      </c>
      <c r="L333" t="str">
        <f>VLOOKUP(sales_tab[[#This Row],[Product ID]],product_tab[],2,FALSE)</f>
        <v>Headphones</v>
      </c>
      <c r="M333" t="str">
        <f>VLOOKUP(sales_tab[[#This Row],[Product ID]],product_tab[],4,FALSE)</f>
        <v>Yates Group</v>
      </c>
      <c r="N333" t="s">
        <v>19</v>
      </c>
      <c r="O333">
        <v>44.363999999999997</v>
      </c>
      <c r="P333">
        <v>86.13</v>
      </c>
      <c r="Q333">
        <v>1</v>
      </c>
      <c r="R333">
        <v>0.2</v>
      </c>
      <c r="S333">
        <f>sales_tab[[#This Row],[Unit Price]]*sales_tab[[#This Row],[Quantity]]</f>
        <v>86.13</v>
      </c>
      <c r="T333">
        <f>sales_tab[[#This Row],[Sales Amount]]-sales_tab[[#This Row],[Cost Price]]</f>
        <v>41.765999999999998</v>
      </c>
    </row>
    <row r="334" spans="1:20" x14ac:dyDescent="0.45">
      <c r="A334">
        <v>738299</v>
      </c>
      <c r="B334">
        <v>134862</v>
      </c>
      <c r="C334" t="str">
        <f>VLOOKUP(sales_tab[[#This Row],[Customer ID]],customer_tab[],2,FALSE)</f>
        <v>Mark Mcmahon</v>
      </c>
      <c r="D334" t="str">
        <f>VLOOKUP(sales_tab[[#This Row],[Customer ID]],customer_tab[],9,FALSE)</f>
        <v>Female</v>
      </c>
      <c r="E334" t="str">
        <f>VLOOKUP(sales_tab[[#This Row],[Customer ID]],customer_tab[],5,FALSE)</f>
        <v>Pennsylvania</v>
      </c>
      <c r="F334" t="str">
        <f>VLOOKUP(sales_tab[[#This Row],[Customer ID]],customer_tab[],6,FALSE)</f>
        <v>East</v>
      </c>
      <c r="G334" t="str">
        <f>VLOOKUP(sales_tab[[#This Row],[Customer ID]],customer_tab[],7,FALSE)</f>
        <v>Divorced</v>
      </c>
      <c r="H334" s="1">
        <v>45175</v>
      </c>
      <c r="I334" s="1" t="str">
        <f>TEXT(sales_tab[[#This Row],[Order Date]],"YYYY")</f>
        <v>2023</v>
      </c>
      <c r="J334" s="1" t="str">
        <f>TEXT(sales_tab[[#This Row],[Order Date]],"MMM")</f>
        <v>Sep</v>
      </c>
      <c r="K334">
        <v>7085</v>
      </c>
      <c r="L334" t="str">
        <f>VLOOKUP(sales_tab[[#This Row],[Product ID]],product_tab[],2,FALSE)</f>
        <v>Jacket</v>
      </c>
      <c r="M334" t="str">
        <f>VLOOKUP(sales_tab[[#This Row],[Product ID]],product_tab[],4,FALSE)</f>
        <v>Myers-Barber</v>
      </c>
      <c r="N334" t="s">
        <v>15</v>
      </c>
      <c r="O334">
        <v>390.93610000000001</v>
      </c>
      <c r="P334">
        <v>178.83</v>
      </c>
      <c r="Q334">
        <v>3</v>
      </c>
      <c r="R334">
        <v>0.11</v>
      </c>
      <c r="S334">
        <f>sales_tab[[#This Row],[Unit Price]]*sales_tab[[#This Row],[Quantity]]</f>
        <v>536.49</v>
      </c>
      <c r="T334">
        <f>sales_tab[[#This Row],[Sales Amount]]-sales_tab[[#This Row],[Cost Price]]</f>
        <v>145.5539</v>
      </c>
    </row>
    <row r="335" spans="1:20" x14ac:dyDescent="0.45">
      <c r="A335">
        <v>158651</v>
      </c>
      <c r="B335">
        <v>581670</v>
      </c>
      <c r="C335" t="str">
        <f>VLOOKUP(sales_tab[[#This Row],[Customer ID]],customer_tab[],2,FALSE)</f>
        <v>Joe Vargas</v>
      </c>
      <c r="D335" t="str">
        <f>VLOOKUP(sales_tab[[#This Row],[Customer ID]],customer_tab[],9,FALSE)</f>
        <v>Female</v>
      </c>
      <c r="E335" t="str">
        <f>VLOOKUP(sales_tab[[#This Row],[Customer ID]],customer_tab[],5,FALSE)</f>
        <v>Pennsylvania</v>
      </c>
      <c r="F335" t="str">
        <f>VLOOKUP(sales_tab[[#This Row],[Customer ID]],customer_tab[],6,FALSE)</f>
        <v>East</v>
      </c>
      <c r="G335" t="str">
        <f>VLOOKUP(sales_tab[[#This Row],[Customer ID]],customer_tab[],7,FALSE)</f>
        <v>Widowed</v>
      </c>
      <c r="H335" s="1">
        <v>45436</v>
      </c>
      <c r="I335" s="1" t="str">
        <f>TEXT(sales_tab[[#This Row],[Order Date]],"YYYY")</f>
        <v>2024</v>
      </c>
      <c r="J335" s="1" t="str">
        <f>TEXT(sales_tab[[#This Row],[Order Date]],"MMM")</f>
        <v>May</v>
      </c>
      <c r="K335">
        <v>4971</v>
      </c>
      <c r="L335" t="str">
        <f>VLOOKUP(sales_tab[[#This Row],[Product ID]],product_tab[],2,FALSE)</f>
        <v>Marker</v>
      </c>
      <c r="M335" t="str">
        <f>VLOOKUP(sales_tab[[#This Row],[Product ID]],product_tab[],4,FALSE)</f>
        <v>Perez LLC</v>
      </c>
      <c r="N335" t="s">
        <v>17</v>
      </c>
      <c r="O335">
        <v>136.94759999999997</v>
      </c>
      <c r="P335">
        <v>63.66</v>
      </c>
      <c r="Q335">
        <v>4</v>
      </c>
      <c r="R335">
        <v>0.16</v>
      </c>
      <c r="S335">
        <f>sales_tab[[#This Row],[Unit Price]]*sales_tab[[#This Row],[Quantity]]</f>
        <v>254.64</v>
      </c>
      <c r="T335">
        <f>sales_tab[[#This Row],[Sales Amount]]-sales_tab[[#This Row],[Cost Price]]</f>
        <v>117.69240000000002</v>
      </c>
    </row>
    <row r="336" spans="1:20" x14ac:dyDescent="0.45">
      <c r="A336">
        <v>808465</v>
      </c>
      <c r="B336">
        <v>716497</v>
      </c>
      <c r="C336" t="str">
        <f>VLOOKUP(sales_tab[[#This Row],[Customer ID]],customer_tab[],2,FALSE)</f>
        <v>Jennifer Cervantes</v>
      </c>
      <c r="D336" t="str">
        <f>VLOOKUP(sales_tab[[#This Row],[Customer ID]],customer_tab[],9,FALSE)</f>
        <v>Non-Binary</v>
      </c>
      <c r="E336" t="str">
        <f>VLOOKUP(sales_tab[[#This Row],[Customer ID]],customer_tab[],5,FALSE)</f>
        <v>Tennessee</v>
      </c>
      <c r="F336" t="str">
        <f>VLOOKUP(sales_tab[[#This Row],[Customer ID]],customer_tab[],6,FALSE)</f>
        <v>South</v>
      </c>
      <c r="G336" t="str">
        <f>VLOOKUP(sales_tab[[#This Row],[Customer ID]],customer_tab[],7,FALSE)</f>
        <v>Divorced</v>
      </c>
      <c r="H336" s="1">
        <v>45518</v>
      </c>
      <c r="I336" s="1" t="str">
        <f>TEXT(sales_tab[[#This Row],[Order Date]],"YYYY")</f>
        <v>2024</v>
      </c>
      <c r="J336" s="1" t="str">
        <f>TEXT(sales_tab[[#This Row],[Order Date]],"MMM")</f>
        <v>Aug</v>
      </c>
      <c r="K336">
        <v>5942</v>
      </c>
      <c r="L336" t="str">
        <f>VLOOKUP(sales_tab[[#This Row],[Product ID]],product_tab[],2,FALSE)</f>
        <v>Stapler</v>
      </c>
      <c r="M336" t="str">
        <f>VLOOKUP(sales_tab[[#This Row],[Product ID]],product_tab[],4,FALSE)</f>
        <v>Jones-Henderson</v>
      </c>
      <c r="N336" t="s">
        <v>17</v>
      </c>
      <c r="O336">
        <v>49.515500000000003</v>
      </c>
      <c r="P336">
        <v>12.83</v>
      </c>
      <c r="Q336">
        <v>5</v>
      </c>
      <c r="R336">
        <v>0.03</v>
      </c>
      <c r="S336">
        <f>sales_tab[[#This Row],[Unit Price]]*sales_tab[[#This Row],[Quantity]]</f>
        <v>64.150000000000006</v>
      </c>
      <c r="T336">
        <f>sales_tab[[#This Row],[Sales Amount]]-sales_tab[[#This Row],[Cost Price]]</f>
        <v>14.634500000000003</v>
      </c>
    </row>
    <row r="337" spans="1:20" x14ac:dyDescent="0.45">
      <c r="A337">
        <v>209681</v>
      </c>
      <c r="B337">
        <v>800641</v>
      </c>
      <c r="C337" t="str">
        <f>VLOOKUP(sales_tab[[#This Row],[Customer ID]],customer_tab[],2,FALSE)</f>
        <v>Jesse Navarro</v>
      </c>
      <c r="D337" t="str">
        <f>VLOOKUP(sales_tab[[#This Row],[Customer ID]],customer_tab[],9,FALSE)</f>
        <v>Female</v>
      </c>
      <c r="E337" t="str">
        <f>VLOOKUP(sales_tab[[#This Row],[Customer ID]],customer_tab[],5,FALSE)</f>
        <v>California</v>
      </c>
      <c r="F337" t="str">
        <f>VLOOKUP(sales_tab[[#This Row],[Customer ID]],customer_tab[],6,FALSE)</f>
        <v>West</v>
      </c>
      <c r="G337" t="str">
        <f>VLOOKUP(sales_tab[[#This Row],[Customer ID]],customer_tab[],7,FALSE)</f>
        <v>Divorced</v>
      </c>
      <c r="H337" s="1">
        <v>45207</v>
      </c>
      <c r="I337" s="1" t="str">
        <f>TEXT(sales_tab[[#This Row],[Order Date]],"YYYY")</f>
        <v>2023</v>
      </c>
      <c r="J337" s="1" t="str">
        <f>TEXT(sales_tab[[#This Row],[Order Date]],"MMM")</f>
        <v>Oct</v>
      </c>
      <c r="K337">
        <v>7085</v>
      </c>
      <c r="L337" t="str">
        <f>VLOOKUP(sales_tab[[#This Row],[Product ID]],product_tab[],2,FALSE)</f>
        <v>Jacket</v>
      </c>
      <c r="M337" t="str">
        <f>VLOOKUP(sales_tab[[#This Row],[Product ID]],product_tab[],4,FALSE)</f>
        <v>Myers-Barber</v>
      </c>
      <c r="N337" t="s">
        <v>15</v>
      </c>
      <c r="O337">
        <v>317.81600000000009</v>
      </c>
      <c r="P337">
        <v>178.83</v>
      </c>
      <c r="Q337">
        <v>4</v>
      </c>
      <c r="R337">
        <v>0.2</v>
      </c>
      <c r="S337">
        <f>sales_tab[[#This Row],[Unit Price]]*sales_tab[[#This Row],[Quantity]]</f>
        <v>715.32</v>
      </c>
      <c r="T337">
        <f>sales_tab[[#This Row],[Sales Amount]]-sales_tab[[#This Row],[Cost Price]]</f>
        <v>397.50399999999996</v>
      </c>
    </row>
    <row r="338" spans="1:20" x14ac:dyDescent="0.45">
      <c r="A338">
        <v>995717</v>
      </c>
      <c r="B338">
        <v>813402</v>
      </c>
      <c r="C338" t="str">
        <f>VLOOKUP(sales_tab[[#This Row],[Customer ID]],customer_tab[],2,FALSE)</f>
        <v>Larry Fox</v>
      </c>
      <c r="D338" t="str">
        <f>VLOOKUP(sales_tab[[#This Row],[Customer ID]],customer_tab[],9,FALSE)</f>
        <v>Male</v>
      </c>
      <c r="E338" t="str">
        <f>VLOOKUP(sales_tab[[#This Row],[Customer ID]],customer_tab[],5,FALSE)</f>
        <v>California</v>
      </c>
      <c r="F338" t="str">
        <f>VLOOKUP(sales_tab[[#This Row],[Customer ID]],customer_tab[],6,FALSE)</f>
        <v>West</v>
      </c>
      <c r="G338" t="str">
        <f>VLOOKUP(sales_tab[[#This Row],[Customer ID]],customer_tab[],7,FALSE)</f>
        <v>Married</v>
      </c>
      <c r="H338" s="1">
        <v>45472</v>
      </c>
      <c r="I338" s="1" t="str">
        <f>TEXT(sales_tab[[#This Row],[Order Date]],"YYYY")</f>
        <v>2024</v>
      </c>
      <c r="J338" s="1" t="str">
        <f>TEXT(sales_tab[[#This Row],[Order Date]],"MMM")</f>
        <v>Jun</v>
      </c>
      <c r="K338">
        <v>3312</v>
      </c>
      <c r="L338" t="str">
        <f>VLOOKUP(sales_tab[[#This Row],[Product ID]],product_tab[],2,FALSE)</f>
        <v>Toy Car</v>
      </c>
      <c r="M338" t="str">
        <f>VLOOKUP(sales_tab[[#This Row],[Product ID]],product_tab[],4,FALSE)</f>
        <v>West LLC</v>
      </c>
      <c r="N338" t="s">
        <v>13</v>
      </c>
      <c r="O338">
        <v>403.63899999999995</v>
      </c>
      <c r="P338">
        <v>287.38</v>
      </c>
      <c r="Q338">
        <v>3</v>
      </c>
      <c r="R338">
        <v>0.15</v>
      </c>
      <c r="S338">
        <f>sales_tab[[#This Row],[Unit Price]]*sales_tab[[#This Row],[Quantity]]</f>
        <v>862.14</v>
      </c>
      <c r="T338">
        <f>sales_tab[[#This Row],[Sales Amount]]-sales_tab[[#This Row],[Cost Price]]</f>
        <v>458.50100000000003</v>
      </c>
    </row>
    <row r="339" spans="1:20" x14ac:dyDescent="0.45">
      <c r="A339">
        <v>691673</v>
      </c>
      <c r="B339">
        <v>348188</v>
      </c>
      <c r="C339" t="str">
        <f>VLOOKUP(sales_tab[[#This Row],[Customer ID]],customer_tab[],2,FALSE)</f>
        <v>Jason Green</v>
      </c>
      <c r="D339" t="str">
        <f>VLOOKUP(sales_tab[[#This Row],[Customer ID]],customer_tab[],9,FALSE)</f>
        <v>Non-Binary</v>
      </c>
      <c r="E339" t="str">
        <f>VLOOKUP(sales_tab[[#This Row],[Customer ID]],customer_tab[],5,FALSE)</f>
        <v>California</v>
      </c>
      <c r="F339" t="str">
        <f>VLOOKUP(sales_tab[[#This Row],[Customer ID]],customer_tab[],6,FALSE)</f>
        <v>West</v>
      </c>
      <c r="G339" t="str">
        <f>VLOOKUP(sales_tab[[#This Row],[Customer ID]],customer_tab[],7,FALSE)</f>
        <v>Divorced</v>
      </c>
      <c r="H339" s="1">
        <v>45492</v>
      </c>
      <c r="I339" s="1" t="str">
        <f>TEXT(sales_tab[[#This Row],[Order Date]],"YYYY")</f>
        <v>2024</v>
      </c>
      <c r="J339" s="1" t="str">
        <f>TEXT(sales_tab[[#This Row],[Order Date]],"MMM")</f>
        <v>Jul</v>
      </c>
      <c r="K339">
        <v>9961</v>
      </c>
      <c r="L339" t="str">
        <f>VLOOKUP(sales_tab[[#This Row],[Product ID]],product_tab[],2,FALSE)</f>
        <v>Cap</v>
      </c>
      <c r="M339" t="str">
        <f>VLOOKUP(sales_tab[[#This Row],[Product ID]],product_tab[],4,FALSE)</f>
        <v>Rogers and Sons</v>
      </c>
      <c r="N339" t="s">
        <v>15</v>
      </c>
      <c r="O339">
        <v>16.569199999999999</v>
      </c>
      <c r="P339">
        <v>6.92</v>
      </c>
      <c r="Q339">
        <v>3</v>
      </c>
      <c r="R339">
        <v>0.08</v>
      </c>
      <c r="S339">
        <f>sales_tab[[#This Row],[Unit Price]]*sales_tab[[#This Row],[Quantity]]</f>
        <v>20.759999999999998</v>
      </c>
      <c r="T339">
        <f>sales_tab[[#This Row],[Sales Amount]]-sales_tab[[#This Row],[Cost Price]]</f>
        <v>4.1907999999999994</v>
      </c>
    </row>
    <row r="340" spans="1:20" x14ac:dyDescent="0.45">
      <c r="A340">
        <v>447009</v>
      </c>
      <c r="B340">
        <v>900488</v>
      </c>
      <c r="C340" t="str">
        <f>VLOOKUP(sales_tab[[#This Row],[Customer ID]],customer_tab[],2,FALSE)</f>
        <v>Sheila Newton</v>
      </c>
      <c r="D340" t="str">
        <f>VLOOKUP(sales_tab[[#This Row],[Customer ID]],customer_tab[],9,FALSE)</f>
        <v>Female</v>
      </c>
      <c r="E340" t="str">
        <f>VLOOKUP(sales_tab[[#This Row],[Customer ID]],customer_tab[],5,FALSE)</f>
        <v>California</v>
      </c>
      <c r="F340" t="str">
        <f>VLOOKUP(sales_tab[[#This Row],[Customer ID]],customer_tab[],6,FALSE)</f>
        <v>West</v>
      </c>
      <c r="G340" t="str">
        <f>VLOOKUP(sales_tab[[#This Row],[Customer ID]],customer_tab[],7,FALSE)</f>
        <v>Widowed</v>
      </c>
      <c r="H340" s="1">
        <v>45217</v>
      </c>
      <c r="I340" s="1" t="str">
        <f>TEXT(sales_tab[[#This Row],[Order Date]],"YYYY")</f>
        <v>2023</v>
      </c>
      <c r="J340" s="1" t="str">
        <f>TEXT(sales_tab[[#This Row],[Order Date]],"MMM")</f>
        <v>Oct</v>
      </c>
      <c r="K340">
        <v>5842</v>
      </c>
      <c r="L340" t="str">
        <f>VLOOKUP(sales_tab[[#This Row],[Product ID]],product_tab[],2,FALSE)</f>
        <v>Chair</v>
      </c>
      <c r="M340" t="str">
        <f>VLOOKUP(sales_tab[[#This Row],[Product ID]],product_tab[],4,FALSE)</f>
        <v>Cook, Hall and Miller</v>
      </c>
      <c r="N340" t="s">
        <v>11</v>
      </c>
      <c r="O340">
        <v>414.49200000000002</v>
      </c>
      <c r="P340">
        <v>268.19</v>
      </c>
      <c r="Q340">
        <v>2</v>
      </c>
      <c r="R340">
        <v>0.1</v>
      </c>
      <c r="S340">
        <f>sales_tab[[#This Row],[Unit Price]]*sales_tab[[#This Row],[Quantity]]</f>
        <v>536.38</v>
      </c>
      <c r="T340">
        <f>sales_tab[[#This Row],[Sales Amount]]-sales_tab[[#This Row],[Cost Price]]</f>
        <v>121.88799999999998</v>
      </c>
    </row>
    <row r="341" spans="1:20" x14ac:dyDescent="0.45">
      <c r="A341">
        <v>656700</v>
      </c>
      <c r="B341">
        <v>856466</v>
      </c>
      <c r="C341" t="str">
        <f>VLOOKUP(sales_tab[[#This Row],[Customer ID]],customer_tab[],2,FALSE)</f>
        <v>Michael David</v>
      </c>
      <c r="D341" t="str">
        <f>VLOOKUP(sales_tab[[#This Row],[Customer ID]],customer_tab[],9,FALSE)</f>
        <v>Female</v>
      </c>
      <c r="E341" t="str">
        <f>VLOOKUP(sales_tab[[#This Row],[Customer ID]],customer_tab[],5,FALSE)</f>
        <v>New Jersey</v>
      </c>
      <c r="F341" t="str">
        <f>VLOOKUP(sales_tab[[#This Row],[Customer ID]],customer_tab[],6,FALSE)</f>
        <v>East</v>
      </c>
      <c r="G341" t="str">
        <f>VLOOKUP(sales_tab[[#This Row],[Customer ID]],customer_tab[],7,FALSE)</f>
        <v>Single</v>
      </c>
      <c r="H341" s="1">
        <v>45526</v>
      </c>
      <c r="I341" s="1" t="str">
        <f>TEXT(sales_tab[[#This Row],[Order Date]],"YYYY")</f>
        <v>2024</v>
      </c>
      <c r="J341" s="1" t="str">
        <f>TEXT(sales_tab[[#This Row],[Order Date]],"MMM")</f>
        <v>Aug</v>
      </c>
      <c r="K341">
        <v>9504</v>
      </c>
      <c r="L341" t="str">
        <f>VLOOKUP(sales_tab[[#This Row],[Product ID]],product_tab[],2,FALSE)</f>
        <v>Puzzle</v>
      </c>
      <c r="M341" t="str">
        <f>VLOOKUP(sales_tab[[#This Row],[Product ID]],product_tab[],4,FALSE)</f>
        <v>Bailey, Fowler and Butler</v>
      </c>
      <c r="N341" t="s">
        <v>13</v>
      </c>
      <c r="O341">
        <v>124.5324</v>
      </c>
      <c r="P341">
        <v>50.87</v>
      </c>
      <c r="Q341">
        <v>4</v>
      </c>
      <c r="R341">
        <v>0.12</v>
      </c>
      <c r="S341">
        <f>sales_tab[[#This Row],[Unit Price]]*sales_tab[[#This Row],[Quantity]]</f>
        <v>203.48</v>
      </c>
      <c r="T341">
        <f>sales_tab[[#This Row],[Sales Amount]]-sales_tab[[#This Row],[Cost Price]]</f>
        <v>78.947599999999994</v>
      </c>
    </row>
    <row r="342" spans="1:20" x14ac:dyDescent="0.45">
      <c r="A342">
        <v>358230</v>
      </c>
      <c r="B342">
        <v>236597</v>
      </c>
      <c r="C342" t="str">
        <f>VLOOKUP(sales_tab[[#This Row],[Customer ID]],customer_tab[],2,FALSE)</f>
        <v>Ronald Johnson</v>
      </c>
      <c r="D342" t="str">
        <f>VLOOKUP(sales_tab[[#This Row],[Customer ID]],customer_tab[],9,FALSE)</f>
        <v>Male</v>
      </c>
      <c r="E342" t="str">
        <f>VLOOKUP(sales_tab[[#This Row],[Customer ID]],customer_tab[],5,FALSE)</f>
        <v>Pennsylvania</v>
      </c>
      <c r="F342" t="str">
        <f>VLOOKUP(sales_tab[[#This Row],[Customer ID]],customer_tab[],6,FALSE)</f>
        <v>East</v>
      </c>
      <c r="G342" t="str">
        <f>VLOOKUP(sales_tab[[#This Row],[Customer ID]],customer_tab[],7,FALSE)</f>
        <v>Divorced</v>
      </c>
      <c r="H342" s="1">
        <v>45520</v>
      </c>
      <c r="I342" s="1" t="str">
        <f>TEXT(sales_tab[[#This Row],[Order Date]],"YYYY")</f>
        <v>2024</v>
      </c>
      <c r="J342" s="1" t="str">
        <f>TEXT(sales_tab[[#This Row],[Order Date]],"MMM")</f>
        <v>Aug</v>
      </c>
      <c r="K342">
        <v>6681</v>
      </c>
      <c r="L342" t="str">
        <f>VLOOKUP(sales_tab[[#This Row],[Product ID]],product_tab[],2,FALSE)</f>
        <v>Desk</v>
      </c>
      <c r="M342" t="str">
        <f>VLOOKUP(sales_tab[[#This Row],[Product ID]],product_tab[],4,FALSE)</f>
        <v>Fernandez, Willis and Potter</v>
      </c>
      <c r="N342" t="s">
        <v>11</v>
      </c>
      <c r="O342">
        <v>306.77879999999999</v>
      </c>
      <c r="P342">
        <v>204.63</v>
      </c>
      <c r="Q342">
        <v>2</v>
      </c>
      <c r="R342">
        <v>0.12</v>
      </c>
      <c r="S342">
        <f>sales_tab[[#This Row],[Unit Price]]*sales_tab[[#This Row],[Quantity]]</f>
        <v>409.26</v>
      </c>
      <c r="T342">
        <f>sales_tab[[#This Row],[Sales Amount]]-sales_tab[[#This Row],[Cost Price]]</f>
        <v>102.4812</v>
      </c>
    </row>
    <row r="343" spans="1:20" x14ac:dyDescent="0.45">
      <c r="A343">
        <v>884216</v>
      </c>
      <c r="B343">
        <v>731549</v>
      </c>
      <c r="C343" t="str">
        <f>VLOOKUP(sales_tab[[#This Row],[Customer ID]],customer_tab[],2,FALSE)</f>
        <v>John Jackson</v>
      </c>
      <c r="D343" t="str">
        <f>VLOOKUP(sales_tab[[#This Row],[Customer ID]],customer_tab[],9,FALSE)</f>
        <v>Non-Binary</v>
      </c>
      <c r="E343" t="str">
        <f>VLOOKUP(sales_tab[[#This Row],[Customer ID]],customer_tab[],5,FALSE)</f>
        <v>Tennessee</v>
      </c>
      <c r="F343" t="str">
        <f>VLOOKUP(sales_tab[[#This Row],[Customer ID]],customer_tab[],6,FALSE)</f>
        <v>South</v>
      </c>
      <c r="G343" t="str">
        <f>VLOOKUP(sales_tab[[#This Row],[Customer ID]],customer_tab[],7,FALSE)</f>
        <v>Widowed</v>
      </c>
      <c r="H343" s="1">
        <v>45225</v>
      </c>
      <c r="I343" s="1" t="str">
        <f>TEXT(sales_tab[[#This Row],[Order Date]],"YYYY")</f>
        <v>2023</v>
      </c>
      <c r="J343" s="1" t="str">
        <f>TEXT(sales_tab[[#This Row],[Order Date]],"MMM")</f>
        <v>Oct</v>
      </c>
      <c r="K343">
        <v>6681</v>
      </c>
      <c r="L343" t="str">
        <f>VLOOKUP(sales_tab[[#This Row],[Product ID]],product_tab[],2,FALSE)</f>
        <v>Desk</v>
      </c>
      <c r="M343" t="str">
        <f>VLOOKUP(sales_tab[[#This Row],[Product ID]],product_tab[],4,FALSE)</f>
        <v>Fernandez, Willis and Potter</v>
      </c>
      <c r="N343" t="s">
        <v>11</v>
      </c>
      <c r="O343">
        <v>242.95650000000001</v>
      </c>
      <c r="P343">
        <v>204.63</v>
      </c>
      <c r="Q343">
        <v>3</v>
      </c>
      <c r="R343">
        <v>0.15</v>
      </c>
      <c r="S343">
        <f>sales_tab[[#This Row],[Unit Price]]*sales_tab[[#This Row],[Quantity]]</f>
        <v>613.89</v>
      </c>
      <c r="T343">
        <f>sales_tab[[#This Row],[Sales Amount]]-sales_tab[[#This Row],[Cost Price]]</f>
        <v>370.93349999999998</v>
      </c>
    </row>
    <row r="344" spans="1:20" x14ac:dyDescent="0.45">
      <c r="A344">
        <v>866161</v>
      </c>
      <c r="B344">
        <v>918541</v>
      </c>
      <c r="C344" t="str">
        <f>VLOOKUP(sales_tab[[#This Row],[Customer ID]],customer_tab[],2,FALSE)</f>
        <v>Dawn Chan</v>
      </c>
      <c r="D344" t="str">
        <f>VLOOKUP(sales_tab[[#This Row],[Customer ID]],customer_tab[],9,FALSE)</f>
        <v>Non-Binary</v>
      </c>
      <c r="E344" t="str">
        <f>VLOOKUP(sales_tab[[#This Row],[Customer ID]],customer_tab[],5,FALSE)</f>
        <v>Pennsylvania</v>
      </c>
      <c r="F344" t="str">
        <f>VLOOKUP(sales_tab[[#This Row],[Customer ID]],customer_tab[],6,FALSE)</f>
        <v>East</v>
      </c>
      <c r="G344" t="str">
        <f>VLOOKUP(sales_tab[[#This Row],[Customer ID]],customer_tab[],7,FALSE)</f>
        <v>Single</v>
      </c>
      <c r="H344" s="1">
        <v>45296</v>
      </c>
      <c r="I344" s="1" t="str">
        <f>TEXT(sales_tab[[#This Row],[Order Date]],"YYYY")</f>
        <v>2024</v>
      </c>
      <c r="J344" s="1" t="str">
        <f>TEXT(sales_tab[[#This Row],[Order Date]],"MMM")</f>
        <v>Jan</v>
      </c>
      <c r="K344">
        <v>2117</v>
      </c>
      <c r="L344" t="str">
        <f>VLOOKUP(sales_tab[[#This Row],[Product ID]],product_tab[],2,FALSE)</f>
        <v>Sofa</v>
      </c>
      <c r="M344" t="str">
        <f>VLOOKUP(sales_tab[[#This Row],[Product ID]],product_tab[],4,FALSE)</f>
        <v>Holden Inc</v>
      </c>
      <c r="N344" t="s">
        <v>11</v>
      </c>
      <c r="O344">
        <v>10.100499999999998</v>
      </c>
      <c r="P344">
        <v>13.79</v>
      </c>
      <c r="Q344">
        <v>1</v>
      </c>
      <c r="R344">
        <v>0.05</v>
      </c>
      <c r="S344">
        <f>sales_tab[[#This Row],[Unit Price]]*sales_tab[[#This Row],[Quantity]]</f>
        <v>13.79</v>
      </c>
      <c r="T344">
        <f>sales_tab[[#This Row],[Sales Amount]]-sales_tab[[#This Row],[Cost Price]]</f>
        <v>3.6895000000000007</v>
      </c>
    </row>
    <row r="345" spans="1:20" x14ac:dyDescent="0.45">
      <c r="A345">
        <v>534886</v>
      </c>
      <c r="B345">
        <v>909305</v>
      </c>
      <c r="C345" t="str">
        <f>VLOOKUP(sales_tab[[#This Row],[Customer ID]],customer_tab[],2,FALSE)</f>
        <v>Jamie Saunders</v>
      </c>
      <c r="D345" t="str">
        <f>VLOOKUP(sales_tab[[#This Row],[Customer ID]],customer_tab[],9,FALSE)</f>
        <v>Female</v>
      </c>
      <c r="E345" t="str">
        <f>VLOOKUP(sales_tab[[#This Row],[Customer ID]],customer_tab[],5,FALSE)</f>
        <v>Pennsylvania</v>
      </c>
      <c r="F345" t="str">
        <f>VLOOKUP(sales_tab[[#This Row],[Customer ID]],customer_tab[],6,FALSE)</f>
        <v>East</v>
      </c>
      <c r="G345" t="str">
        <f>VLOOKUP(sales_tab[[#This Row],[Customer ID]],customer_tab[],7,FALSE)</f>
        <v>Single</v>
      </c>
      <c r="H345" s="1">
        <v>45173</v>
      </c>
      <c r="I345" s="1" t="str">
        <f>TEXT(sales_tab[[#This Row],[Order Date]],"YYYY")</f>
        <v>2023</v>
      </c>
      <c r="J345" s="1" t="str">
        <f>TEXT(sales_tab[[#This Row],[Order Date]],"MMM")</f>
        <v>Sep</v>
      </c>
      <c r="K345">
        <v>2117</v>
      </c>
      <c r="L345" t="str">
        <f>VLOOKUP(sales_tab[[#This Row],[Product ID]],product_tab[],2,FALSE)</f>
        <v>Sofa</v>
      </c>
      <c r="M345" t="str">
        <f>VLOOKUP(sales_tab[[#This Row],[Product ID]],product_tab[],4,FALSE)</f>
        <v>Holden Inc</v>
      </c>
      <c r="N345" t="s">
        <v>11</v>
      </c>
      <c r="O345">
        <v>37.755999999999986</v>
      </c>
      <c r="P345">
        <v>13.79</v>
      </c>
      <c r="Q345">
        <v>5</v>
      </c>
      <c r="R345">
        <v>0.12</v>
      </c>
      <c r="S345">
        <f>sales_tab[[#This Row],[Unit Price]]*sales_tab[[#This Row],[Quantity]]</f>
        <v>68.949999999999989</v>
      </c>
      <c r="T345">
        <f>sales_tab[[#This Row],[Sales Amount]]-sales_tab[[#This Row],[Cost Price]]</f>
        <v>31.194000000000003</v>
      </c>
    </row>
    <row r="346" spans="1:20" x14ac:dyDescent="0.45">
      <c r="A346">
        <v>927280</v>
      </c>
      <c r="B346">
        <v>294591</v>
      </c>
      <c r="C346" t="str">
        <f>VLOOKUP(sales_tab[[#This Row],[Customer ID]],customer_tab[],2,FALSE)</f>
        <v>Jacqueline Ho</v>
      </c>
      <c r="D346" t="str">
        <f>VLOOKUP(sales_tab[[#This Row],[Customer ID]],customer_tab[],9,FALSE)</f>
        <v>Male</v>
      </c>
      <c r="E346" t="str">
        <f>VLOOKUP(sales_tab[[#This Row],[Customer ID]],customer_tab[],5,FALSE)</f>
        <v>Ohio</v>
      </c>
      <c r="F346" t="str">
        <f>VLOOKUP(sales_tab[[#This Row],[Customer ID]],customer_tab[],6,FALSE)</f>
        <v>East</v>
      </c>
      <c r="G346" t="str">
        <f>VLOOKUP(sales_tab[[#This Row],[Customer ID]],customer_tab[],7,FALSE)</f>
        <v>Married</v>
      </c>
      <c r="H346" s="1">
        <v>45381</v>
      </c>
      <c r="I346" s="1" t="str">
        <f>TEXT(sales_tab[[#This Row],[Order Date]],"YYYY")</f>
        <v>2024</v>
      </c>
      <c r="J346" s="1" t="str">
        <f>TEXT(sales_tab[[#This Row],[Order Date]],"MMM")</f>
        <v>Mar</v>
      </c>
      <c r="K346">
        <v>6681</v>
      </c>
      <c r="L346" t="str">
        <f>VLOOKUP(sales_tab[[#This Row],[Product ID]],product_tab[],2,FALSE)</f>
        <v>Desk</v>
      </c>
      <c r="M346" t="str">
        <f>VLOOKUP(sales_tab[[#This Row],[Product ID]],product_tab[],4,FALSE)</f>
        <v>Fernandez, Willis and Potter</v>
      </c>
      <c r="N346" t="s">
        <v>11</v>
      </c>
      <c r="O346">
        <v>606.28279999999995</v>
      </c>
      <c r="P346">
        <v>204.63</v>
      </c>
      <c r="Q346">
        <v>4</v>
      </c>
      <c r="R346">
        <v>0.11</v>
      </c>
      <c r="S346">
        <f>sales_tab[[#This Row],[Unit Price]]*sales_tab[[#This Row],[Quantity]]</f>
        <v>818.52</v>
      </c>
      <c r="T346">
        <f>sales_tab[[#This Row],[Sales Amount]]-sales_tab[[#This Row],[Cost Price]]</f>
        <v>212.23720000000003</v>
      </c>
    </row>
    <row r="347" spans="1:20" x14ac:dyDescent="0.45">
      <c r="A347">
        <v>505688</v>
      </c>
      <c r="B347">
        <v>639211</v>
      </c>
      <c r="C347" t="str">
        <f>VLOOKUP(sales_tab[[#This Row],[Customer ID]],customer_tab[],2,FALSE)</f>
        <v>Jeremy Dickerson</v>
      </c>
      <c r="D347" t="str">
        <f>VLOOKUP(sales_tab[[#This Row],[Customer ID]],customer_tab[],9,FALSE)</f>
        <v>Non-Binary</v>
      </c>
      <c r="E347" t="str">
        <f>VLOOKUP(sales_tab[[#This Row],[Customer ID]],customer_tab[],5,FALSE)</f>
        <v>Delaware</v>
      </c>
      <c r="F347" t="str">
        <f>VLOOKUP(sales_tab[[#This Row],[Customer ID]],customer_tab[],6,FALSE)</f>
        <v>East</v>
      </c>
      <c r="G347" t="str">
        <f>VLOOKUP(sales_tab[[#This Row],[Customer ID]],customer_tab[],7,FALSE)</f>
        <v>Married</v>
      </c>
      <c r="H347" s="1">
        <v>45236</v>
      </c>
      <c r="I347" s="1" t="str">
        <f>TEXT(sales_tab[[#This Row],[Order Date]],"YYYY")</f>
        <v>2023</v>
      </c>
      <c r="J347" s="1" t="str">
        <f>TEXT(sales_tab[[#This Row],[Order Date]],"MMM")</f>
        <v>Nov</v>
      </c>
      <c r="K347">
        <v>4889</v>
      </c>
      <c r="L347" t="str">
        <f>VLOOKUP(sales_tab[[#This Row],[Product ID]],product_tab[],2,FALSE)</f>
        <v>T-shirt</v>
      </c>
      <c r="M347" t="str">
        <f>VLOOKUP(sales_tab[[#This Row],[Product ID]],product_tab[],4,FALSE)</f>
        <v>Davis Group</v>
      </c>
      <c r="N347" t="s">
        <v>15</v>
      </c>
      <c r="O347">
        <v>547.08799999999997</v>
      </c>
      <c r="P347">
        <v>165.76</v>
      </c>
      <c r="Q347">
        <v>5</v>
      </c>
      <c r="R347">
        <v>0.19</v>
      </c>
      <c r="S347">
        <f>sales_tab[[#This Row],[Unit Price]]*sales_tab[[#This Row],[Quantity]]</f>
        <v>828.8</v>
      </c>
      <c r="T347">
        <f>sales_tab[[#This Row],[Sales Amount]]-sales_tab[[#This Row],[Cost Price]]</f>
        <v>281.71199999999999</v>
      </c>
    </row>
    <row r="348" spans="1:20" x14ac:dyDescent="0.45">
      <c r="A348">
        <v>686267</v>
      </c>
      <c r="B348">
        <v>762506</v>
      </c>
      <c r="C348" t="str">
        <f>VLOOKUP(sales_tab[[#This Row],[Customer ID]],customer_tab[],2,FALSE)</f>
        <v>David Anderson</v>
      </c>
      <c r="D348" t="str">
        <f>VLOOKUP(sales_tab[[#This Row],[Customer ID]],customer_tab[],9,FALSE)</f>
        <v>Female</v>
      </c>
      <c r="E348" t="str">
        <f>VLOOKUP(sales_tab[[#This Row],[Customer ID]],customer_tab[],5,FALSE)</f>
        <v>Massachusetts</v>
      </c>
      <c r="F348" t="str">
        <f>VLOOKUP(sales_tab[[#This Row],[Customer ID]],customer_tab[],6,FALSE)</f>
        <v>East</v>
      </c>
      <c r="G348" t="str">
        <f>VLOOKUP(sales_tab[[#This Row],[Customer ID]],customer_tab[],7,FALSE)</f>
        <v>Married</v>
      </c>
      <c r="H348" s="1">
        <v>45267</v>
      </c>
      <c r="I348" s="1" t="str">
        <f>TEXT(sales_tab[[#This Row],[Order Date]],"YYYY")</f>
        <v>2023</v>
      </c>
      <c r="J348" s="1" t="str">
        <f>TEXT(sales_tab[[#This Row],[Order Date]],"MMM")</f>
        <v>Dec</v>
      </c>
      <c r="K348">
        <v>9614</v>
      </c>
      <c r="L348" t="str">
        <f>VLOOKUP(sales_tab[[#This Row],[Product ID]],product_tab[],2,FALSE)</f>
        <v>Table</v>
      </c>
      <c r="M348" t="str">
        <f>VLOOKUP(sales_tab[[#This Row],[Product ID]],product_tab[],4,FALSE)</f>
        <v>Peters Ltd</v>
      </c>
      <c r="N348" t="s">
        <v>11</v>
      </c>
      <c r="O348">
        <v>234.09129999999993</v>
      </c>
      <c r="P348">
        <v>129.47</v>
      </c>
      <c r="Q348">
        <v>3</v>
      </c>
      <c r="R348">
        <v>7.0000000000000007E-2</v>
      </c>
      <c r="S348">
        <f>sales_tab[[#This Row],[Unit Price]]*sales_tab[[#This Row],[Quantity]]</f>
        <v>388.40999999999997</v>
      </c>
      <c r="T348">
        <f>sales_tab[[#This Row],[Sales Amount]]-sales_tab[[#This Row],[Cost Price]]</f>
        <v>154.31870000000004</v>
      </c>
    </row>
    <row r="349" spans="1:20" x14ac:dyDescent="0.45">
      <c r="A349">
        <v>675799</v>
      </c>
      <c r="B349">
        <v>496552</v>
      </c>
      <c r="C349" t="str">
        <f>VLOOKUP(sales_tab[[#This Row],[Customer ID]],customer_tab[],2,FALSE)</f>
        <v>Robin Herrera</v>
      </c>
      <c r="D349" t="str">
        <f>VLOOKUP(sales_tab[[#This Row],[Customer ID]],customer_tab[],9,FALSE)</f>
        <v>Male</v>
      </c>
      <c r="E349" t="str">
        <f>VLOOKUP(sales_tab[[#This Row],[Customer ID]],customer_tab[],5,FALSE)</f>
        <v>Wisconsin</v>
      </c>
      <c r="F349" t="str">
        <f>VLOOKUP(sales_tab[[#This Row],[Customer ID]],customer_tab[],6,FALSE)</f>
        <v>Central</v>
      </c>
      <c r="G349" t="str">
        <f>VLOOKUP(sales_tab[[#This Row],[Customer ID]],customer_tab[],7,FALSE)</f>
        <v>Divorced</v>
      </c>
      <c r="H349" s="1">
        <v>45200</v>
      </c>
      <c r="I349" s="1" t="str">
        <f>TEXT(sales_tab[[#This Row],[Order Date]],"YYYY")</f>
        <v>2023</v>
      </c>
      <c r="J349" s="1" t="str">
        <f>TEXT(sales_tab[[#This Row],[Order Date]],"MMM")</f>
        <v>Oct</v>
      </c>
      <c r="K349">
        <v>2117</v>
      </c>
      <c r="L349" t="str">
        <f>VLOOKUP(sales_tab[[#This Row],[Product ID]],product_tab[],2,FALSE)</f>
        <v>Sofa</v>
      </c>
      <c r="M349" t="str">
        <f>VLOOKUP(sales_tab[[#This Row],[Product ID]],product_tab[],4,FALSE)</f>
        <v>Holden Inc</v>
      </c>
      <c r="N349" t="s">
        <v>11</v>
      </c>
      <c r="O349">
        <v>34.579499999999996</v>
      </c>
      <c r="P349">
        <v>13.79</v>
      </c>
      <c r="Q349">
        <v>5</v>
      </c>
      <c r="R349">
        <v>0.19</v>
      </c>
      <c r="S349">
        <f>sales_tab[[#This Row],[Unit Price]]*sales_tab[[#This Row],[Quantity]]</f>
        <v>68.949999999999989</v>
      </c>
      <c r="T349">
        <f>sales_tab[[#This Row],[Sales Amount]]-sales_tab[[#This Row],[Cost Price]]</f>
        <v>34.370499999999993</v>
      </c>
    </row>
    <row r="350" spans="1:20" x14ac:dyDescent="0.45">
      <c r="A350">
        <v>676034</v>
      </c>
      <c r="B350">
        <v>208342</v>
      </c>
      <c r="C350" t="str">
        <f>VLOOKUP(sales_tab[[#This Row],[Customer ID]],customer_tab[],2,FALSE)</f>
        <v>Anthony Robinson</v>
      </c>
      <c r="D350" t="str">
        <f>VLOOKUP(sales_tab[[#This Row],[Customer ID]],customer_tab[],9,FALSE)</f>
        <v>Male</v>
      </c>
      <c r="E350" t="str">
        <f>VLOOKUP(sales_tab[[#This Row],[Customer ID]],customer_tab[],5,FALSE)</f>
        <v>Massachusetts</v>
      </c>
      <c r="F350" t="str">
        <f>VLOOKUP(sales_tab[[#This Row],[Customer ID]],customer_tab[],6,FALSE)</f>
        <v>East</v>
      </c>
      <c r="G350" t="str">
        <f>VLOOKUP(sales_tab[[#This Row],[Customer ID]],customer_tab[],7,FALSE)</f>
        <v>Widowed</v>
      </c>
      <c r="H350" s="1">
        <v>45258</v>
      </c>
      <c r="I350" s="1" t="str">
        <f>TEXT(sales_tab[[#This Row],[Order Date]],"YYYY")</f>
        <v>2023</v>
      </c>
      <c r="J350" s="1" t="str">
        <f>TEXT(sales_tab[[#This Row],[Order Date]],"MMM")</f>
        <v>Nov</v>
      </c>
      <c r="K350">
        <v>4541</v>
      </c>
      <c r="L350" t="str">
        <f>VLOOKUP(sales_tab[[#This Row],[Product ID]],product_tab[],2,FALSE)</f>
        <v>Pen</v>
      </c>
      <c r="M350" t="str">
        <f>VLOOKUP(sales_tab[[#This Row],[Product ID]],product_tab[],4,FALSE)</f>
        <v>Mccall Inc</v>
      </c>
      <c r="N350" t="s">
        <v>17</v>
      </c>
      <c r="O350">
        <v>44.704999999999991</v>
      </c>
      <c r="P350">
        <v>69.5</v>
      </c>
      <c r="Q350">
        <v>1</v>
      </c>
      <c r="R350">
        <v>7.0000000000000007E-2</v>
      </c>
      <c r="S350">
        <f>sales_tab[[#This Row],[Unit Price]]*sales_tab[[#This Row],[Quantity]]</f>
        <v>69.5</v>
      </c>
      <c r="T350">
        <f>sales_tab[[#This Row],[Sales Amount]]-sales_tab[[#This Row],[Cost Price]]</f>
        <v>24.795000000000009</v>
      </c>
    </row>
    <row r="351" spans="1:20" x14ac:dyDescent="0.45">
      <c r="A351">
        <v>754745</v>
      </c>
      <c r="B351">
        <v>439939</v>
      </c>
      <c r="C351" t="str">
        <f>VLOOKUP(sales_tab[[#This Row],[Customer ID]],customer_tab[],2,FALSE)</f>
        <v>Maurice Zamora</v>
      </c>
      <c r="D351" t="str">
        <f>VLOOKUP(sales_tab[[#This Row],[Customer ID]],customer_tab[],9,FALSE)</f>
        <v>Female</v>
      </c>
      <c r="E351" t="str">
        <f>VLOOKUP(sales_tab[[#This Row],[Customer ID]],customer_tab[],5,FALSE)</f>
        <v>New York</v>
      </c>
      <c r="F351" t="str">
        <f>VLOOKUP(sales_tab[[#This Row],[Customer ID]],customer_tab[],6,FALSE)</f>
        <v>East</v>
      </c>
      <c r="G351" t="str">
        <f>VLOOKUP(sales_tab[[#This Row],[Customer ID]],customer_tab[],7,FALSE)</f>
        <v>Widowed</v>
      </c>
      <c r="H351" s="1">
        <v>45313</v>
      </c>
      <c r="I351" s="1" t="str">
        <f>TEXT(sales_tab[[#This Row],[Order Date]],"YYYY")</f>
        <v>2024</v>
      </c>
      <c r="J351" s="1" t="str">
        <f>TEXT(sales_tab[[#This Row],[Order Date]],"MMM")</f>
        <v>Jan</v>
      </c>
      <c r="K351">
        <v>4541</v>
      </c>
      <c r="L351" t="str">
        <f>VLOOKUP(sales_tab[[#This Row],[Product ID]],product_tab[],2,FALSE)</f>
        <v>Pen</v>
      </c>
      <c r="M351" t="str">
        <f>VLOOKUP(sales_tab[[#This Row],[Product ID]],product_tab[],4,FALSE)</f>
        <v>Mccall Inc</v>
      </c>
      <c r="N351" t="s">
        <v>17</v>
      </c>
      <c r="O351">
        <v>92.565000000000026</v>
      </c>
      <c r="P351">
        <v>69.5</v>
      </c>
      <c r="Q351">
        <v>3</v>
      </c>
      <c r="R351">
        <v>0.19</v>
      </c>
      <c r="S351">
        <f>sales_tab[[#This Row],[Unit Price]]*sales_tab[[#This Row],[Quantity]]</f>
        <v>208.5</v>
      </c>
      <c r="T351">
        <f>sales_tab[[#This Row],[Sales Amount]]-sales_tab[[#This Row],[Cost Price]]</f>
        <v>115.93499999999997</v>
      </c>
    </row>
    <row r="352" spans="1:20" x14ac:dyDescent="0.45">
      <c r="A352">
        <v>862825</v>
      </c>
      <c r="B352">
        <v>548299</v>
      </c>
      <c r="C352" t="str">
        <f>VLOOKUP(sales_tab[[#This Row],[Customer ID]],customer_tab[],2,FALSE)</f>
        <v>Madison Carr</v>
      </c>
      <c r="D352" t="str">
        <f>VLOOKUP(sales_tab[[#This Row],[Customer ID]],customer_tab[],9,FALSE)</f>
        <v>Non-Binary</v>
      </c>
      <c r="E352" t="str">
        <f>VLOOKUP(sales_tab[[#This Row],[Customer ID]],customer_tab[],5,FALSE)</f>
        <v>Florida</v>
      </c>
      <c r="F352" t="str">
        <f>VLOOKUP(sales_tab[[#This Row],[Customer ID]],customer_tab[],6,FALSE)</f>
        <v>South</v>
      </c>
      <c r="G352" t="str">
        <f>VLOOKUP(sales_tab[[#This Row],[Customer ID]],customer_tab[],7,FALSE)</f>
        <v>Widowed</v>
      </c>
      <c r="H352" s="1">
        <v>45193</v>
      </c>
      <c r="I352" s="1" t="str">
        <f>TEXT(sales_tab[[#This Row],[Order Date]],"YYYY")</f>
        <v>2023</v>
      </c>
      <c r="J352" s="1" t="str">
        <f>TEXT(sales_tab[[#This Row],[Order Date]],"MMM")</f>
        <v>Sep</v>
      </c>
      <c r="K352">
        <v>4889</v>
      </c>
      <c r="L352" t="str">
        <f>VLOOKUP(sales_tab[[#This Row],[Product ID]],product_tab[],2,FALSE)</f>
        <v>T-shirt</v>
      </c>
      <c r="M352" t="str">
        <f>VLOOKUP(sales_tab[[#This Row],[Product ID]],product_tab[],4,FALSE)</f>
        <v>Davis Group</v>
      </c>
      <c r="N352" t="s">
        <v>15</v>
      </c>
      <c r="O352">
        <v>420.68999999999994</v>
      </c>
      <c r="P352">
        <v>165.76</v>
      </c>
      <c r="Q352">
        <v>4</v>
      </c>
      <c r="R352">
        <v>0.25</v>
      </c>
      <c r="S352">
        <f>sales_tab[[#This Row],[Unit Price]]*sales_tab[[#This Row],[Quantity]]</f>
        <v>663.04</v>
      </c>
      <c r="T352">
        <f>sales_tab[[#This Row],[Sales Amount]]-sales_tab[[#This Row],[Cost Price]]</f>
        <v>242.35000000000002</v>
      </c>
    </row>
    <row r="353" spans="1:20" x14ac:dyDescent="0.45">
      <c r="A353">
        <v>364838</v>
      </c>
      <c r="B353">
        <v>117674</v>
      </c>
      <c r="C353" t="str">
        <f>VLOOKUP(sales_tab[[#This Row],[Customer ID]],customer_tab[],2,FALSE)</f>
        <v>Angela Brown</v>
      </c>
      <c r="D353" t="str">
        <f>VLOOKUP(sales_tab[[#This Row],[Customer ID]],customer_tab[],9,FALSE)</f>
        <v>Female</v>
      </c>
      <c r="E353" t="str">
        <f>VLOOKUP(sales_tab[[#This Row],[Customer ID]],customer_tab[],5,FALSE)</f>
        <v>Michigan</v>
      </c>
      <c r="F353" t="str">
        <f>VLOOKUP(sales_tab[[#This Row],[Customer ID]],customer_tab[],6,FALSE)</f>
        <v>Central</v>
      </c>
      <c r="G353" t="str">
        <f>VLOOKUP(sales_tab[[#This Row],[Customer ID]],customer_tab[],7,FALSE)</f>
        <v>Divorced</v>
      </c>
      <c r="H353" s="1">
        <v>45247</v>
      </c>
      <c r="I353" s="1" t="str">
        <f>TEXT(sales_tab[[#This Row],[Order Date]],"YYYY")</f>
        <v>2023</v>
      </c>
      <c r="J353" s="1" t="str">
        <f>TEXT(sales_tab[[#This Row],[Order Date]],"MMM")</f>
        <v>Nov</v>
      </c>
      <c r="K353">
        <v>3312</v>
      </c>
      <c r="L353" t="str">
        <f>VLOOKUP(sales_tab[[#This Row],[Product ID]],product_tab[],2,FALSE)</f>
        <v>Toy Car</v>
      </c>
      <c r="M353" t="str">
        <f>VLOOKUP(sales_tab[[#This Row],[Product ID]],product_tab[],4,FALSE)</f>
        <v>West LLC</v>
      </c>
      <c r="N353" t="s">
        <v>13</v>
      </c>
      <c r="O353">
        <v>302.36</v>
      </c>
      <c r="P353">
        <v>287.38</v>
      </c>
      <c r="Q353">
        <v>2</v>
      </c>
      <c r="R353">
        <v>0.25</v>
      </c>
      <c r="S353">
        <f>sales_tab[[#This Row],[Unit Price]]*sales_tab[[#This Row],[Quantity]]</f>
        <v>574.76</v>
      </c>
      <c r="T353">
        <f>sales_tab[[#This Row],[Sales Amount]]-sales_tab[[#This Row],[Cost Price]]</f>
        <v>272.39999999999998</v>
      </c>
    </row>
    <row r="354" spans="1:20" x14ac:dyDescent="0.45">
      <c r="A354">
        <v>381938</v>
      </c>
      <c r="B354">
        <v>662118</v>
      </c>
      <c r="C354" t="str">
        <f>VLOOKUP(sales_tab[[#This Row],[Customer ID]],customer_tab[],2,FALSE)</f>
        <v>Doris Park</v>
      </c>
      <c r="D354" t="str">
        <f>VLOOKUP(sales_tab[[#This Row],[Customer ID]],customer_tab[],9,FALSE)</f>
        <v>Male</v>
      </c>
      <c r="E354" t="str">
        <f>VLOOKUP(sales_tab[[#This Row],[Customer ID]],customer_tab[],5,FALSE)</f>
        <v>New York</v>
      </c>
      <c r="F354" t="str">
        <f>VLOOKUP(sales_tab[[#This Row],[Customer ID]],customer_tab[],6,FALSE)</f>
        <v>East</v>
      </c>
      <c r="G354" t="str">
        <f>VLOOKUP(sales_tab[[#This Row],[Customer ID]],customer_tab[],7,FALSE)</f>
        <v>Married</v>
      </c>
      <c r="H354" s="1">
        <v>45355</v>
      </c>
      <c r="I354" s="1" t="str">
        <f>TEXT(sales_tab[[#This Row],[Order Date]],"YYYY")</f>
        <v>2024</v>
      </c>
      <c r="J354" s="1" t="str">
        <f>TEXT(sales_tab[[#This Row],[Order Date]],"MMM")</f>
        <v>Mar</v>
      </c>
      <c r="K354">
        <v>8348</v>
      </c>
      <c r="L354" t="str">
        <f>VLOOKUP(sales_tab[[#This Row],[Product ID]],product_tab[],2,FALSE)</f>
        <v>Laptop</v>
      </c>
      <c r="M354" t="str">
        <f>VLOOKUP(sales_tab[[#This Row],[Product ID]],product_tab[],4,FALSE)</f>
        <v>Jackson, Stewart and Jenkins</v>
      </c>
      <c r="N354" t="s">
        <v>19</v>
      </c>
      <c r="O354">
        <v>303.59219999999999</v>
      </c>
      <c r="P354">
        <v>193.63</v>
      </c>
      <c r="Q354">
        <v>3</v>
      </c>
      <c r="R354">
        <v>0.02</v>
      </c>
      <c r="S354">
        <f>sales_tab[[#This Row],[Unit Price]]*sales_tab[[#This Row],[Quantity]]</f>
        <v>580.89</v>
      </c>
      <c r="T354">
        <f>sales_tab[[#This Row],[Sales Amount]]-sales_tab[[#This Row],[Cost Price]]</f>
        <v>277.2978</v>
      </c>
    </row>
    <row r="355" spans="1:20" x14ac:dyDescent="0.45">
      <c r="A355">
        <v>682892</v>
      </c>
      <c r="B355">
        <v>812995</v>
      </c>
      <c r="C355" t="str">
        <f>VLOOKUP(sales_tab[[#This Row],[Customer ID]],customer_tab[],2,FALSE)</f>
        <v>Timothy Kim</v>
      </c>
      <c r="D355" t="str">
        <f>VLOOKUP(sales_tab[[#This Row],[Customer ID]],customer_tab[],9,FALSE)</f>
        <v>Male</v>
      </c>
      <c r="E355" t="str">
        <f>VLOOKUP(sales_tab[[#This Row],[Customer ID]],customer_tab[],5,FALSE)</f>
        <v>Ohio</v>
      </c>
      <c r="F355" t="str">
        <f>VLOOKUP(sales_tab[[#This Row],[Customer ID]],customer_tab[],6,FALSE)</f>
        <v>East</v>
      </c>
      <c r="G355" t="str">
        <f>VLOOKUP(sales_tab[[#This Row],[Customer ID]],customer_tab[],7,FALSE)</f>
        <v>Single</v>
      </c>
      <c r="H355" s="1">
        <v>45360</v>
      </c>
      <c r="I355" s="1" t="str">
        <f>TEXT(sales_tab[[#This Row],[Order Date]],"YYYY")</f>
        <v>2024</v>
      </c>
      <c r="J355" s="1" t="str">
        <f>TEXT(sales_tab[[#This Row],[Order Date]],"MMM")</f>
        <v>Mar</v>
      </c>
      <c r="K355">
        <v>3312</v>
      </c>
      <c r="L355" t="str">
        <f>VLOOKUP(sales_tab[[#This Row],[Product ID]],product_tab[],2,FALSE)</f>
        <v>Toy Car</v>
      </c>
      <c r="M355" t="str">
        <f>VLOOKUP(sales_tab[[#This Row],[Product ID]],product_tab[],4,FALSE)</f>
        <v>West LLC</v>
      </c>
      <c r="N355" t="s">
        <v>13</v>
      </c>
      <c r="O355">
        <v>149.2072</v>
      </c>
      <c r="P355">
        <v>287.38</v>
      </c>
      <c r="Q355">
        <v>1</v>
      </c>
      <c r="R355">
        <v>0.06</v>
      </c>
      <c r="S355">
        <f>sales_tab[[#This Row],[Unit Price]]*sales_tab[[#This Row],[Quantity]]</f>
        <v>287.38</v>
      </c>
      <c r="T355">
        <f>sales_tab[[#This Row],[Sales Amount]]-sales_tab[[#This Row],[Cost Price]]</f>
        <v>138.1728</v>
      </c>
    </row>
    <row r="356" spans="1:20" x14ac:dyDescent="0.45">
      <c r="A356">
        <v>631862</v>
      </c>
      <c r="B356">
        <v>627506</v>
      </c>
      <c r="C356" t="str">
        <f>VLOOKUP(sales_tab[[#This Row],[Customer ID]],customer_tab[],2,FALSE)</f>
        <v>Angela Woods</v>
      </c>
      <c r="D356" t="str">
        <f>VLOOKUP(sales_tab[[#This Row],[Customer ID]],customer_tab[],9,FALSE)</f>
        <v>Female</v>
      </c>
      <c r="E356" t="str">
        <f>VLOOKUP(sales_tab[[#This Row],[Customer ID]],customer_tab[],5,FALSE)</f>
        <v>Texas</v>
      </c>
      <c r="F356" t="str">
        <f>VLOOKUP(sales_tab[[#This Row],[Customer ID]],customer_tab[],6,FALSE)</f>
        <v>Central</v>
      </c>
      <c r="G356" t="str">
        <f>VLOOKUP(sales_tab[[#This Row],[Customer ID]],customer_tab[],7,FALSE)</f>
        <v>Single</v>
      </c>
      <c r="H356" s="1">
        <v>45194</v>
      </c>
      <c r="I356" s="1" t="str">
        <f>TEXT(sales_tab[[#This Row],[Order Date]],"YYYY")</f>
        <v>2023</v>
      </c>
      <c r="J356" s="1" t="str">
        <f>TEXT(sales_tab[[#This Row],[Order Date]],"MMM")</f>
        <v>Sep</v>
      </c>
      <c r="K356">
        <v>2117</v>
      </c>
      <c r="L356" t="str">
        <f>VLOOKUP(sales_tab[[#This Row],[Product ID]],product_tab[],2,FALSE)</f>
        <v>Sofa</v>
      </c>
      <c r="M356" t="str">
        <f>VLOOKUP(sales_tab[[#This Row],[Product ID]],product_tab[],4,FALSE)</f>
        <v>Holden Inc</v>
      </c>
      <c r="N356" t="s">
        <v>11</v>
      </c>
      <c r="O356">
        <v>31.240999999999993</v>
      </c>
      <c r="P356">
        <v>13.79</v>
      </c>
      <c r="Q356">
        <v>5</v>
      </c>
      <c r="R356">
        <v>0.22</v>
      </c>
      <c r="S356">
        <f>sales_tab[[#This Row],[Unit Price]]*sales_tab[[#This Row],[Quantity]]</f>
        <v>68.949999999999989</v>
      </c>
      <c r="T356">
        <f>sales_tab[[#This Row],[Sales Amount]]-sales_tab[[#This Row],[Cost Price]]</f>
        <v>37.708999999999996</v>
      </c>
    </row>
    <row r="357" spans="1:20" x14ac:dyDescent="0.45">
      <c r="A357">
        <v>903918</v>
      </c>
      <c r="B357">
        <v>285917</v>
      </c>
      <c r="C357" t="str">
        <f>VLOOKUP(sales_tab[[#This Row],[Customer ID]],customer_tab[],2,FALSE)</f>
        <v>Paul Williams</v>
      </c>
      <c r="D357" t="str">
        <f>VLOOKUP(sales_tab[[#This Row],[Customer ID]],customer_tab[],9,FALSE)</f>
        <v>Female</v>
      </c>
      <c r="E357" t="str">
        <f>VLOOKUP(sales_tab[[#This Row],[Customer ID]],customer_tab[],5,FALSE)</f>
        <v>New York</v>
      </c>
      <c r="F357" t="str">
        <f>VLOOKUP(sales_tab[[#This Row],[Customer ID]],customer_tab[],6,FALSE)</f>
        <v>East</v>
      </c>
      <c r="G357" t="str">
        <f>VLOOKUP(sales_tab[[#This Row],[Customer ID]],customer_tab[],7,FALSE)</f>
        <v>Divorced</v>
      </c>
      <c r="H357" s="1">
        <v>45317</v>
      </c>
      <c r="I357" s="1" t="str">
        <f>TEXT(sales_tab[[#This Row],[Order Date]],"YYYY")</f>
        <v>2024</v>
      </c>
      <c r="J357" s="1" t="str">
        <f>TEXT(sales_tab[[#This Row],[Order Date]],"MMM")</f>
        <v>Jan</v>
      </c>
      <c r="K357">
        <v>2834</v>
      </c>
      <c r="L357" t="str">
        <f>VLOOKUP(sales_tab[[#This Row],[Product ID]],product_tab[],2,FALSE)</f>
        <v>Tablet</v>
      </c>
      <c r="M357" t="str">
        <f>VLOOKUP(sales_tab[[#This Row],[Product ID]],product_tab[],4,FALSE)</f>
        <v>Anderson-Jackson</v>
      </c>
      <c r="N357" t="s">
        <v>19</v>
      </c>
      <c r="O357">
        <v>744.91879999999992</v>
      </c>
      <c r="P357">
        <v>222.26</v>
      </c>
      <c r="Q357">
        <v>4</v>
      </c>
      <c r="R357">
        <v>0.03</v>
      </c>
      <c r="S357">
        <f>sales_tab[[#This Row],[Unit Price]]*sales_tab[[#This Row],[Quantity]]</f>
        <v>889.04</v>
      </c>
      <c r="T357">
        <f>sales_tab[[#This Row],[Sales Amount]]-sales_tab[[#This Row],[Cost Price]]</f>
        <v>144.12120000000004</v>
      </c>
    </row>
    <row r="358" spans="1:20" x14ac:dyDescent="0.45">
      <c r="A358">
        <v>245212</v>
      </c>
      <c r="B358">
        <v>722849</v>
      </c>
      <c r="C358" t="str">
        <f>VLOOKUP(sales_tab[[#This Row],[Customer ID]],customer_tab[],2,FALSE)</f>
        <v>Chloe Roberts MD</v>
      </c>
      <c r="D358" t="str">
        <f>VLOOKUP(sales_tab[[#This Row],[Customer ID]],customer_tab[],9,FALSE)</f>
        <v>Female</v>
      </c>
      <c r="E358" t="str">
        <f>VLOOKUP(sales_tab[[#This Row],[Customer ID]],customer_tab[],5,FALSE)</f>
        <v>Nebraska</v>
      </c>
      <c r="F358" t="str">
        <f>VLOOKUP(sales_tab[[#This Row],[Customer ID]],customer_tab[],6,FALSE)</f>
        <v>Central</v>
      </c>
      <c r="G358" t="str">
        <f>VLOOKUP(sales_tab[[#This Row],[Customer ID]],customer_tab[],7,FALSE)</f>
        <v>Divorced</v>
      </c>
      <c r="H358" s="1">
        <v>45498</v>
      </c>
      <c r="I358" s="1" t="str">
        <f>TEXT(sales_tab[[#This Row],[Order Date]],"YYYY")</f>
        <v>2024</v>
      </c>
      <c r="J358" s="1" t="str">
        <f>TEXT(sales_tab[[#This Row],[Order Date]],"MMM")</f>
        <v>Jul</v>
      </c>
      <c r="K358">
        <v>8522</v>
      </c>
      <c r="L358" t="str">
        <f>VLOOKUP(sales_tab[[#This Row],[Product ID]],product_tab[],2,FALSE)</f>
        <v>Notebook</v>
      </c>
      <c r="M358" t="str">
        <f>VLOOKUP(sales_tab[[#This Row],[Product ID]],product_tab[],4,FALSE)</f>
        <v>Estrada LLC</v>
      </c>
      <c r="N358" t="s">
        <v>17</v>
      </c>
      <c r="O358">
        <v>170.05760000000004</v>
      </c>
      <c r="P358">
        <v>154.08000000000001</v>
      </c>
      <c r="Q358">
        <v>2</v>
      </c>
      <c r="R358">
        <v>0.14000000000000001</v>
      </c>
      <c r="S358">
        <f>sales_tab[[#This Row],[Unit Price]]*sales_tab[[#This Row],[Quantity]]</f>
        <v>308.16000000000003</v>
      </c>
      <c r="T358">
        <f>sales_tab[[#This Row],[Sales Amount]]-sales_tab[[#This Row],[Cost Price]]</f>
        <v>138.10239999999999</v>
      </c>
    </row>
    <row r="359" spans="1:20" x14ac:dyDescent="0.45">
      <c r="A359">
        <v>425816</v>
      </c>
      <c r="B359">
        <v>134940</v>
      </c>
      <c r="C359" t="str">
        <f>VLOOKUP(sales_tab[[#This Row],[Customer ID]],customer_tab[],2,FALSE)</f>
        <v>Anthony Johnson</v>
      </c>
      <c r="D359" t="str">
        <f>VLOOKUP(sales_tab[[#This Row],[Customer ID]],customer_tab[],9,FALSE)</f>
        <v>Non-Binary</v>
      </c>
      <c r="E359" t="str">
        <f>VLOOKUP(sales_tab[[#This Row],[Customer ID]],customer_tab[],5,FALSE)</f>
        <v>New York</v>
      </c>
      <c r="F359" t="str">
        <f>VLOOKUP(sales_tab[[#This Row],[Customer ID]],customer_tab[],6,FALSE)</f>
        <v>East</v>
      </c>
      <c r="G359" t="str">
        <f>VLOOKUP(sales_tab[[#This Row],[Customer ID]],customer_tab[],7,FALSE)</f>
        <v>Divorced</v>
      </c>
      <c r="H359" s="1">
        <v>45468</v>
      </c>
      <c r="I359" s="1" t="str">
        <f>TEXT(sales_tab[[#This Row],[Order Date]],"YYYY")</f>
        <v>2024</v>
      </c>
      <c r="J359" s="1" t="str">
        <f>TEXT(sales_tab[[#This Row],[Order Date]],"MMM")</f>
        <v>Jun</v>
      </c>
      <c r="K359">
        <v>8522</v>
      </c>
      <c r="L359" t="str">
        <f>VLOOKUP(sales_tab[[#This Row],[Product ID]],product_tab[],2,FALSE)</f>
        <v>Notebook</v>
      </c>
      <c r="M359" t="str">
        <f>VLOOKUP(sales_tab[[#This Row],[Product ID]],product_tab[],4,FALSE)</f>
        <v>Estrada LLC</v>
      </c>
      <c r="N359" t="s">
        <v>17</v>
      </c>
      <c r="O359">
        <v>443.53800000000012</v>
      </c>
      <c r="P359">
        <v>154.08000000000001</v>
      </c>
      <c r="Q359">
        <v>5</v>
      </c>
      <c r="R359">
        <v>0.08</v>
      </c>
      <c r="S359">
        <f>sales_tab[[#This Row],[Unit Price]]*sales_tab[[#This Row],[Quantity]]</f>
        <v>770.40000000000009</v>
      </c>
      <c r="T359">
        <f>sales_tab[[#This Row],[Sales Amount]]-sales_tab[[#This Row],[Cost Price]]</f>
        <v>326.86199999999997</v>
      </c>
    </row>
    <row r="360" spans="1:20" x14ac:dyDescent="0.45">
      <c r="A360">
        <v>829638</v>
      </c>
      <c r="B360">
        <v>839349</v>
      </c>
      <c r="C360" t="str">
        <f>VLOOKUP(sales_tab[[#This Row],[Customer ID]],customer_tab[],2,FALSE)</f>
        <v>Ashley Stanley</v>
      </c>
      <c r="D360" t="str">
        <f>VLOOKUP(sales_tab[[#This Row],[Customer ID]],customer_tab[],9,FALSE)</f>
        <v>Female</v>
      </c>
      <c r="E360" t="str">
        <f>VLOOKUP(sales_tab[[#This Row],[Customer ID]],customer_tab[],5,FALSE)</f>
        <v>California</v>
      </c>
      <c r="F360" t="str">
        <f>VLOOKUP(sales_tab[[#This Row],[Customer ID]],customer_tab[],6,FALSE)</f>
        <v>West</v>
      </c>
      <c r="G360" t="str">
        <f>VLOOKUP(sales_tab[[#This Row],[Customer ID]],customer_tab[],7,FALSE)</f>
        <v>Married</v>
      </c>
      <c r="H360" s="1">
        <v>45534</v>
      </c>
      <c r="I360" s="1" t="str">
        <f>TEXT(sales_tab[[#This Row],[Order Date]],"YYYY")</f>
        <v>2024</v>
      </c>
      <c r="J360" s="1" t="str">
        <f>TEXT(sales_tab[[#This Row],[Order Date]],"MMM")</f>
        <v>Aug</v>
      </c>
      <c r="K360">
        <v>9251</v>
      </c>
      <c r="L360" t="str">
        <f>VLOOKUP(sales_tab[[#This Row],[Product ID]],product_tab[],2,FALSE)</f>
        <v>Headphones</v>
      </c>
      <c r="M360" t="str">
        <f>VLOOKUP(sales_tab[[#This Row],[Product ID]],product_tab[],4,FALSE)</f>
        <v>Yates Group</v>
      </c>
      <c r="N360" t="s">
        <v>19</v>
      </c>
      <c r="O360">
        <v>125.13639999999999</v>
      </c>
      <c r="P360">
        <v>86.13</v>
      </c>
      <c r="Q360">
        <v>3</v>
      </c>
      <c r="R360">
        <v>0.24</v>
      </c>
      <c r="S360">
        <f>sales_tab[[#This Row],[Unit Price]]*sales_tab[[#This Row],[Quantity]]</f>
        <v>258.39</v>
      </c>
      <c r="T360">
        <f>sales_tab[[#This Row],[Sales Amount]]-sales_tab[[#This Row],[Cost Price]]</f>
        <v>133.25360000000001</v>
      </c>
    </row>
    <row r="361" spans="1:20" x14ac:dyDescent="0.45">
      <c r="A361">
        <v>199909</v>
      </c>
      <c r="B361">
        <v>123984</v>
      </c>
      <c r="C361" t="str">
        <f>VLOOKUP(sales_tab[[#This Row],[Customer ID]],customer_tab[],2,FALSE)</f>
        <v>Robert Floyd</v>
      </c>
      <c r="D361" t="str">
        <f>VLOOKUP(sales_tab[[#This Row],[Customer ID]],customer_tab[],9,FALSE)</f>
        <v>Male</v>
      </c>
      <c r="E361" t="str">
        <f>VLOOKUP(sales_tab[[#This Row],[Customer ID]],customer_tab[],5,FALSE)</f>
        <v>New Jersey</v>
      </c>
      <c r="F361" t="str">
        <f>VLOOKUP(sales_tab[[#This Row],[Customer ID]],customer_tab[],6,FALSE)</f>
        <v>East</v>
      </c>
      <c r="G361" t="str">
        <f>VLOOKUP(sales_tab[[#This Row],[Customer ID]],customer_tab[],7,FALSE)</f>
        <v>Widowed</v>
      </c>
      <c r="H361" s="1">
        <v>45489</v>
      </c>
      <c r="I361" s="1" t="str">
        <f>TEXT(sales_tab[[#This Row],[Order Date]],"YYYY")</f>
        <v>2024</v>
      </c>
      <c r="J361" s="1" t="str">
        <f>TEXT(sales_tab[[#This Row],[Order Date]],"MMM")</f>
        <v>Jul</v>
      </c>
      <c r="K361">
        <v>9961</v>
      </c>
      <c r="L361" t="str">
        <f>VLOOKUP(sales_tab[[#This Row],[Product ID]],product_tab[],2,FALSE)</f>
        <v>Cap</v>
      </c>
      <c r="M361" t="str">
        <f>VLOOKUP(sales_tab[[#This Row],[Product ID]],product_tab[],4,FALSE)</f>
        <v>Rogers and Sons</v>
      </c>
      <c r="N361" t="s">
        <v>15</v>
      </c>
      <c r="O361">
        <v>4.2451999999999996</v>
      </c>
      <c r="P361">
        <v>6.92</v>
      </c>
      <c r="Q361">
        <v>1</v>
      </c>
      <c r="R361">
        <v>0.19</v>
      </c>
      <c r="S361">
        <f>sales_tab[[#This Row],[Unit Price]]*sales_tab[[#This Row],[Quantity]]</f>
        <v>6.92</v>
      </c>
      <c r="T361">
        <f>sales_tab[[#This Row],[Sales Amount]]-sales_tab[[#This Row],[Cost Price]]</f>
        <v>2.6748000000000003</v>
      </c>
    </row>
    <row r="362" spans="1:20" x14ac:dyDescent="0.45">
      <c r="A362">
        <v>522855</v>
      </c>
      <c r="B362">
        <v>513252</v>
      </c>
      <c r="C362" t="str">
        <f>VLOOKUP(sales_tab[[#This Row],[Customer ID]],customer_tab[],2,FALSE)</f>
        <v>Melinda Blankenship</v>
      </c>
      <c r="D362" t="str">
        <f>VLOOKUP(sales_tab[[#This Row],[Customer ID]],customer_tab[],9,FALSE)</f>
        <v>Male</v>
      </c>
      <c r="E362" t="str">
        <f>VLOOKUP(sales_tab[[#This Row],[Customer ID]],customer_tab[],5,FALSE)</f>
        <v>Georgia</v>
      </c>
      <c r="F362" t="str">
        <f>VLOOKUP(sales_tab[[#This Row],[Customer ID]],customer_tab[],6,FALSE)</f>
        <v>South</v>
      </c>
      <c r="G362" t="str">
        <f>VLOOKUP(sales_tab[[#This Row],[Customer ID]],customer_tab[],7,FALSE)</f>
        <v>Divorced</v>
      </c>
      <c r="H362" s="1">
        <v>45280</v>
      </c>
      <c r="I362" s="1" t="str">
        <f>TEXT(sales_tab[[#This Row],[Order Date]],"YYYY")</f>
        <v>2023</v>
      </c>
      <c r="J362" s="1" t="str">
        <f>TEXT(sales_tab[[#This Row],[Order Date]],"MMM")</f>
        <v>Dec</v>
      </c>
      <c r="K362">
        <v>1794</v>
      </c>
      <c r="L362" t="str">
        <f>VLOOKUP(sales_tab[[#This Row],[Product ID]],product_tab[],2,FALSE)</f>
        <v>Board Game</v>
      </c>
      <c r="M362" t="str">
        <f>VLOOKUP(sales_tab[[#This Row],[Product ID]],product_tab[],4,FALSE)</f>
        <v>Reese LLC</v>
      </c>
      <c r="N362" t="s">
        <v>13</v>
      </c>
      <c r="O362">
        <v>133.59100000000001</v>
      </c>
      <c r="P362">
        <v>210.95</v>
      </c>
      <c r="Q362">
        <v>1</v>
      </c>
      <c r="R362">
        <v>0.22</v>
      </c>
      <c r="S362">
        <f>sales_tab[[#This Row],[Unit Price]]*sales_tab[[#This Row],[Quantity]]</f>
        <v>210.95</v>
      </c>
      <c r="T362">
        <f>sales_tab[[#This Row],[Sales Amount]]-sales_tab[[#This Row],[Cost Price]]</f>
        <v>77.35899999999998</v>
      </c>
    </row>
    <row r="363" spans="1:20" x14ac:dyDescent="0.45">
      <c r="A363">
        <v>976733</v>
      </c>
      <c r="B363">
        <v>350281</v>
      </c>
      <c r="C363" t="str">
        <f>VLOOKUP(sales_tab[[#This Row],[Customer ID]],customer_tab[],2,FALSE)</f>
        <v>Shannon Schmidt</v>
      </c>
      <c r="D363" t="str">
        <f>VLOOKUP(sales_tab[[#This Row],[Customer ID]],customer_tab[],9,FALSE)</f>
        <v>Male</v>
      </c>
      <c r="E363" t="str">
        <f>VLOOKUP(sales_tab[[#This Row],[Customer ID]],customer_tab[],5,FALSE)</f>
        <v>New York</v>
      </c>
      <c r="F363" t="str">
        <f>VLOOKUP(sales_tab[[#This Row],[Customer ID]],customer_tab[],6,FALSE)</f>
        <v>East</v>
      </c>
      <c r="G363" t="str">
        <f>VLOOKUP(sales_tab[[#This Row],[Customer ID]],customer_tab[],7,FALSE)</f>
        <v>Married</v>
      </c>
      <c r="H363" s="1">
        <v>45267</v>
      </c>
      <c r="I363" s="1" t="str">
        <f>TEXT(sales_tab[[#This Row],[Order Date]],"YYYY")</f>
        <v>2023</v>
      </c>
      <c r="J363" s="1" t="str">
        <f>TEXT(sales_tab[[#This Row],[Order Date]],"MMM")</f>
        <v>Dec</v>
      </c>
      <c r="K363">
        <v>3312</v>
      </c>
      <c r="L363" t="str">
        <f>VLOOKUP(sales_tab[[#This Row],[Product ID]],product_tab[],2,FALSE)</f>
        <v>Toy Car</v>
      </c>
      <c r="M363" t="str">
        <f>VLOOKUP(sales_tab[[#This Row],[Product ID]],product_tab[],4,FALSE)</f>
        <v>West LLC</v>
      </c>
      <c r="N363" t="s">
        <v>13</v>
      </c>
      <c r="O363">
        <v>271.82320000000004</v>
      </c>
      <c r="P363">
        <v>287.38</v>
      </c>
      <c r="Q363">
        <v>2</v>
      </c>
      <c r="R363">
        <v>0.18</v>
      </c>
      <c r="S363">
        <f>sales_tab[[#This Row],[Unit Price]]*sales_tab[[#This Row],[Quantity]]</f>
        <v>574.76</v>
      </c>
      <c r="T363">
        <f>sales_tab[[#This Row],[Sales Amount]]-sales_tab[[#This Row],[Cost Price]]</f>
        <v>302.93679999999995</v>
      </c>
    </row>
    <row r="364" spans="1:20" x14ac:dyDescent="0.45">
      <c r="A364">
        <v>867463</v>
      </c>
      <c r="B364">
        <v>703489</v>
      </c>
      <c r="C364" t="str">
        <f>VLOOKUP(sales_tab[[#This Row],[Customer ID]],customer_tab[],2,FALSE)</f>
        <v>Joanna Richards</v>
      </c>
      <c r="D364" t="str">
        <f>VLOOKUP(sales_tab[[#This Row],[Customer ID]],customer_tab[],9,FALSE)</f>
        <v>Non-Binary</v>
      </c>
      <c r="E364" t="str">
        <f>VLOOKUP(sales_tab[[#This Row],[Customer ID]],customer_tab[],5,FALSE)</f>
        <v>Iowa</v>
      </c>
      <c r="F364" t="str">
        <f>VLOOKUP(sales_tab[[#This Row],[Customer ID]],customer_tab[],6,FALSE)</f>
        <v>Central</v>
      </c>
      <c r="G364" t="str">
        <f>VLOOKUP(sales_tab[[#This Row],[Customer ID]],customer_tab[],7,FALSE)</f>
        <v>Married</v>
      </c>
      <c r="H364" s="1">
        <v>45261</v>
      </c>
      <c r="I364" s="1" t="str">
        <f>TEXT(sales_tab[[#This Row],[Order Date]],"YYYY")</f>
        <v>2023</v>
      </c>
      <c r="J364" s="1" t="str">
        <f>TEXT(sales_tab[[#This Row],[Order Date]],"MMM")</f>
        <v>Dec</v>
      </c>
      <c r="K364">
        <v>2034</v>
      </c>
      <c r="L364" t="str">
        <f>VLOOKUP(sales_tab[[#This Row],[Product ID]],product_tab[],2,FALSE)</f>
        <v>Camera</v>
      </c>
      <c r="M364" t="str">
        <f>VLOOKUP(sales_tab[[#This Row],[Product ID]],product_tab[],4,FALSE)</f>
        <v>Johns and Sons</v>
      </c>
      <c r="N364" t="s">
        <v>19</v>
      </c>
      <c r="O364">
        <v>194.124</v>
      </c>
      <c r="P364">
        <v>70.849999999999994</v>
      </c>
      <c r="Q364">
        <v>4</v>
      </c>
      <c r="R364">
        <v>0.14000000000000001</v>
      </c>
      <c r="S364">
        <f>sales_tab[[#This Row],[Unit Price]]*sales_tab[[#This Row],[Quantity]]</f>
        <v>283.39999999999998</v>
      </c>
      <c r="T364">
        <f>sales_tab[[#This Row],[Sales Amount]]-sales_tab[[#This Row],[Cost Price]]</f>
        <v>89.275999999999982</v>
      </c>
    </row>
    <row r="365" spans="1:20" x14ac:dyDescent="0.45">
      <c r="A365">
        <v>680286</v>
      </c>
      <c r="B365">
        <v>110888</v>
      </c>
      <c r="C365" t="str">
        <f>VLOOKUP(sales_tab[[#This Row],[Customer ID]],customer_tab[],2,FALSE)</f>
        <v>Perry Wells</v>
      </c>
      <c r="D365" t="str">
        <f>VLOOKUP(sales_tab[[#This Row],[Customer ID]],customer_tab[],9,FALSE)</f>
        <v>Male</v>
      </c>
      <c r="E365" t="str">
        <f>VLOOKUP(sales_tab[[#This Row],[Customer ID]],customer_tab[],5,FALSE)</f>
        <v>California</v>
      </c>
      <c r="F365" t="str">
        <f>VLOOKUP(sales_tab[[#This Row],[Customer ID]],customer_tab[],6,FALSE)</f>
        <v>West</v>
      </c>
      <c r="G365" t="str">
        <f>VLOOKUP(sales_tab[[#This Row],[Customer ID]],customer_tab[],7,FALSE)</f>
        <v>Widowed</v>
      </c>
      <c r="H365" s="1">
        <v>45438</v>
      </c>
      <c r="I365" s="1" t="str">
        <f>TEXT(sales_tab[[#This Row],[Order Date]],"YYYY")</f>
        <v>2024</v>
      </c>
      <c r="J365" s="1" t="str">
        <f>TEXT(sales_tab[[#This Row],[Order Date]],"MMM")</f>
        <v>May</v>
      </c>
      <c r="K365">
        <v>6681</v>
      </c>
      <c r="L365" t="str">
        <f>VLOOKUP(sales_tab[[#This Row],[Product ID]],product_tab[],2,FALSE)</f>
        <v>Desk</v>
      </c>
      <c r="M365" t="str">
        <f>VLOOKUP(sales_tab[[#This Row],[Product ID]],product_tab[],4,FALSE)</f>
        <v>Fernandez, Willis and Potter</v>
      </c>
      <c r="N365" t="s">
        <v>11</v>
      </c>
      <c r="O365">
        <v>512.1096</v>
      </c>
      <c r="P365">
        <v>204.63</v>
      </c>
      <c r="Q365">
        <v>4</v>
      </c>
      <c r="R365">
        <v>0.02</v>
      </c>
      <c r="S365">
        <f>sales_tab[[#This Row],[Unit Price]]*sales_tab[[#This Row],[Quantity]]</f>
        <v>818.52</v>
      </c>
      <c r="T365">
        <f>sales_tab[[#This Row],[Sales Amount]]-sales_tab[[#This Row],[Cost Price]]</f>
        <v>306.41039999999998</v>
      </c>
    </row>
    <row r="366" spans="1:20" x14ac:dyDescent="0.45">
      <c r="A366">
        <v>289435</v>
      </c>
      <c r="B366">
        <v>260750</v>
      </c>
      <c r="C366" t="str">
        <f>VLOOKUP(sales_tab[[#This Row],[Customer ID]],customer_tab[],2,FALSE)</f>
        <v>William Harrison</v>
      </c>
      <c r="D366" t="str">
        <f>VLOOKUP(sales_tab[[#This Row],[Customer ID]],customer_tab[],9,FALSE)</f>
        <v>Non-Binary</v>
      </c>
      <c r="E366" t="str">
        <f>VLOOKUP(sales_tab[[#This Row],[Customer ID]],customer_tab[],5,FALSE)</f>
        <v>New York</v>
      </c>
      <c r="F366" t="str">
        <f>VLOOKUP(sales_tab[[#This Row],[Customer ID]],customer_tab[],6,FALSE)</f>
        <v>East</v>
      </c>
      <c r="G366" t="str">
        <f>VLOOKUP(sales_tab[[#This Row],[Customer ID]],customer_tab[],7,FALSE)</f>
        <v>Widowed</v>
      </c>
      <c r="H366" s="1">
        <v>45181</v>
      </c>
      <c r="I366" s="1" t="str">
        <f>TEXT(sales_tab[[#This Row],[Order Date]],"YYYY")</f>
        <v>2023</v>
      </c>
      <c r="J366" s="1" t="str">
        <f>TEXT(sales_tab[[#This Row],[Order Date]],"MMM")</f>
        <v>Sep</v>
      </c>
      <c r="K366">
        <v>1440</v>
      </c>
      <c r="L366" t="str">
        <f>VLOOKUP(sales_tab[[#This Row],[Product ID]],product_tab[],2,FALSE)</f>
        <v>Action Figure</v>
      </c>
      <c r="M366" t="str">
        <f>VLOOKUP(sales_tab[[#This Row],[Product ID]],product_tab[],4,FALSE)</f>
        <v>Barker-Baker</v>
      </c>
      <c r="N366" t="s">
        <v>13</v>
      </c>
      <c r="O366">
        <v>118.33320000000002</v>
      </c>
      <c r="P366">
        <v>242.72</v>
      </c>
      <c r="Q366">
        <v>1</v>
      </c>
      <c r="R366">
        <v>0.19</v>
      </c>
      <c r="S366">
        <f>sales_tab[[#This Row],[Unit Price]]*sales_tab[[#This Row],[Quantity]]</f>
        <v>242.72</v>
      </c>
      <c r="T366">
        <f>sales_tab[[#This Row],[Sales Amount]]-sales_tab[[#This Row],[Cost Price]]</f>
        <v>124.38679999999998</v>
      </c>
    </row>
    <row r="367" spans="1:20" x14ac:dyDescent="0.45">
      <c r="A367">
        <v>783543</v>
      </c>
      <c r="B367">
        <v>298336</v>
      </c>
      <c r="C367" t="str">
        <f>VLOOKUP(sales_tab[[#This Row],[Customer ID]],customer_tab[],2,FALSE)</f>
        <v>Randy Rios</v>
      </c>
      <c r="D367" t="str">
        <f>VLOOKUP(sales_tab[[#This Row],[Customer ID]],customer_tab[],9,FALSE)</f>
        <v>Non-Binary</v>
      </c>
      <c r="E367" t="str">
        <f>VLOOKUP(sales_tab[[#This Row],[Customer ID]],customer_tab[],5,FALSE)</f>
        <v>New Jersey</v>
      </c>
      <c r="F367" t="str">
        <f>VLOOKUP(sales_tab[[#This Row],[Customer ID]],customer_tab[],6,FALSE)</f>
        <v>East</v>
      </c>
      <c r="G367" t="str">
        <f>VLOOKUP(sales_tab[[#This Row],[Customer ID]],customer_tab[],7,FALSE)</f>
        <v>Married</v>
      </c>
      <c r="H367" s="1">
        <v>45251</v>
      </c>
      <c r="I367" s="1" t="str">
        <f>TEXT(sales_tab[[#This Row],[Order Date]],"YYYY")</f>
        <v>2023</v>
      </c>
      <c r="J367" s="1" t="str">
        <f>TEXT(sales_tab[[#This Row],[Order Date]],"MMM")</f>
        <v>Nov</v>
      </c>
      <c r="K367">
        <v>5942</v>
      </c>
      <c r="L367" t="str">
        <f>VLOOKUP(sales_tab[[#This Row],[Product ID]],product_tab[],2,FALSE)</f>
        <v>Stapler</v>
      </c>
      <c r="M367" t="str">
        <f>VLOOKUP(sales_tab[[#This Row],[Product ID]],product_tab[],4,FALSE)</f>
        <v>Jones-Henderson</v>
      </c>
      <c r="N367" t="s">
        <v>17</v>
      </c>
      <c r="O367">
        <v>22.791200000000003</v>
      </c>
      <c r="P367">
        <v>12.83</v>
      </c>
      <c r="Q367">
        <v>3</v>
      </c>
      <c r="R367">
        <v>0.12</v>
      </c>
      <c r="S367">
        <f>sales_tab[[#This Row],[Unit Price]]*sales_tab[[#This Row],[Quantity]]</f>
        <v>38.49</v>
      </c>
      <c r="T367">
        <f>sales_tab[[#This Row],[Sales Amount]]-sales_tab[[#This Row],[Cost Price]]</f>
        <v>15.698799999999999</v>
      </c>
    </row>
    <row r="368" spans="1:20" x14ac:dyDescent="0.45">
      <c r="A368">
        <v>610797</v>
      </c>
      <c r="B368">
        <v>565258</v>
      </c>
      <c r="C368" t="str">
        <f>VLOOKUP(sales_tab[[#This Row],[Customer ID]],customer_tab[],2,FALSE)</f>
        <v>Andrew Ford</v>
      </c>
      <c r="D368" t="str">
        <f>VLOOKUP(sales_tab[[#This Row],[Customer ID]],customer_tab[],9,FALSE)</f>
        <v>Female</v>
      </c>
      <c r="E368" t="str">
        <f>VLOOKUP(sales_tab[[#This Row],[Customer ID]],customer_tab[],5,FALSE)</f>
        <v>Connecticut</v>
      </c>
      <c r="F368" t="str">
        <f>VLOOKUP(sales_tab[[#This Row],[Customer ID]],customer_tab[],6,FALSE)</f>
        <v>East</v>
      </c>
      <c r="G368" t="str">
        <f>VLOOKUP(sales_tab[[#This Row],[Customer ID]],customer_tab[],7,FALSE)</f>
        <v>Married</v>
      </c>
      <c r="H368" s="1">
        <v>45296</v>
      </c>
      <c r="I368" s="1" t="str">
        <f>TEXT(sales_tab[[#This Row],[Order Date]],"YYYY")</f>
        <v>2024</v>
      </c>
      <c r="J368" s="1" t="str">
        <f>TEXT(sales_tab[[#This Row],[Order Date]],"MMM")</f>
        <v>Jan</v>
      </c>
      <c r="K368">
        <v>4971</v>
      </c>
      <c r="L368" t="str">
        <f>VLOOKUP(sales_tab[[#This Row],[Product ID]],product_tab[],2,FALSE)</f>
        <v>Marker</v>
      </c>
      <c r="M368" t="str">
        <f>VLOOKUP(sales_tab[[#This Row],[Product ID]],product_tab[],4,FALSE)</f>
        <v>Perez LLC</v>
      </c>
      <c r="N368" t="s">
        <v>17</v>
      </c>
      <c r="O368">
        <v>34.127399999999994</v>
      </c>
      <c r="P368">
        <v>63.66</v>
      </c>
      <c r="Q368">
        <v>1</v>
      </c>
      <c r="R368">
        <v>0.11</v>
      </c>
      <c r="S368">
        <f>sales_tab[[#This Row],[Unit Price]]*sales_tab[[#This Row],[Quantity]]</f>
        <v>63.66</v>
      </c>
      <c r="T368">
        <f>sales_tab[[#This Row],[Sales Amount]]-sales_tab[[#This Row],[Cost Price]]</f>
        <v>29.532600000000002</v>
      </c>
    </row>
    <row r="369" spans="1:20" x14ac:dyDescent="0.45">
      <c r="A369">
        <v>138264</v>
      </c>
      <c r="B369">
        <v>105443</v>
      </c>
      <c r="C369" t="str">
        <f>VLOOKUP(sales_tab[[#This Row],[Customer ID]],customer_tab[],2,FALSE)</f>
        <v>Victoria Hendrix</v>
      </c>
      <c r="D369" t="str">
        <f>VLOOKUP(sales_tab[[#This Row],[Customer ID]],customer_tab[],9,FALSE)</f>
        <v>Male</v>
      </c>
      <c r="E369" t="str">
        <f>VLOOKUP(sales_tab[[#This Row],[Customer ID]],customer_tab[],5,FALSE)</f>
        <v>Connecticut</v>
      </c>
      <c r="F369" t="str">
        <f>VLOOKUP(sales_tab[[#This Row],[Customer ID]],customer_tab[],6,FALSE)</f>
        <v>East</v>
      </c>
      <c r="G369" t="str">
        <f>VLOOKUP(sales_tab[[#This Row],[Customer ID]],customer_tab[],7,FALSE)</f>
        <v>Widowed</v>
      </c>
      <c r="H369" s="1">
        <v>45346</v>
      </c>
      <c r="I369" s="1" t="str">
        <f>TEXT(sales_tab[[#This Row],[Order Date]],"YYYY")</f>
        <v>2024</v>
      </c>
      <c r="J369" s="1" t="str">
        <f>TEXT(sales_tab[[#This Row],[Order Date]],"MMM")</f>
        <v>Feb</v>
      </c>
      <c r="K369">
        <v>2914</v>
      </c>
      <c r="L369" t="str">
        <f>VLOOKUP(sales_tab[[#This Row],[Product ID]],product_tab[],2,FALSE)</f>
        <v>Bookshelf</v>
      </c>
      <c r="M369" t="str">
        <f>VLOOKUP(sales_tab[[#This Row],[Product ID]],product_tab[],4,FALSE)</f>
        <v>Davis-Ramirez</v>
      </c>
      <c r="N369" t="s">
        <v>11</v>
      </c>
      <c r="O369">
        <v>50.059999999999988</v>
      </c>
      <c r="P369">
        <v>30.65</v>
      </c>
      <c r="Q369">
        <v>3</v>
      </c>
      <c r="R369">
        <v>0.2</v>
      </c>
      <c r="S369">
        <f>sales_tab[[#This Row],[Unit Price]]*sales_tab[[#This Row],[Quantity]]</f>
        <v>91.949999999999989</v>
      </c>
      <c r="T369">
        <f>sales_tab[[#This Row],[Sales Amount]]-sales_tab[[#This Row],[Cost Price]]</f>
        <v>41.89</v>
      </c>
    </row>
    <row r="370" spans="1:20" x14ac:dyDescent="0.45">
      <c r="A370">
        <v>540154</v>
      </c>
      <c r="B370">
        <v>161172</v>
      </c>
      <c r="C370" t="str">
        <f>VLOOKUP(sales_tab[[#This Row],[Customer ID]],customer_tab[],2,FALSE)</f>
        <v>Christopher Perkins</v>
      </c>
      <c r="D370" t="str">
        <f>VLOOKUP(sales_tab[[#This Row],[Customer ID]],customer_tab[],9,FALSE)</f>
        <v>Non-Binary</v>
      </c>
      <c r="E370" t="str">
        <f>VLOOKUP(sales_tab[[#This Row],[Customer ID]],customer_tab[],5,FALSE)</f>
        <v>New York</v>
      </c>
      <c r="F370" t="str">
        <f>VLOOKUP(sales_tab[[#This Row],[Customer ID]],customer_tab[],6,FALSE)</f>
        <v>East</v>
      </c>
      <c r="G370" t="str">
        <f>VLOOKUP(sales_tab[[#This Row],[Customer ID]],customer_tab[],7,FALSE)</f>
        <v>Married</v>
      </c>
      <c r="H370" s="1">
        <v>45470</v>
      </c>
      <c r="I370" s="1" t="str">
        <f>TEXT(sales_tab[[#This Row],[Order Date]],"YYYY")</f>
        <v>2024</v>
      </c>
      <c r="J370" s="1" t="str">
        <f>TEXT(sales_tab[[#This Row],[Order Date]],"MMM")</f>
        <v>Jun</v>
      </c>
      <c r="K370">
        <v>1794</v>
      </c>
      <c r="L370" t="str">
        <f>VLOOKUP(sales_tab[[#This Row],[Product ID]],product_tab[],2,FALSE)</f>
        <v>Board Game</v>
      </c>
      <c r="M370" t="str">
        <f>VLOOKUP(sales_tab[[#This Row],[Product ID]],product_tab[],4,FALSE)</f>
        <v>Reese LLC</v>
      </c>
      <c r="N370" t="s">
        <v>13</v>
      </c>
      <c r="O370">
        <v>555.59400000000005</v>
      </c>
      <c r="P370">
        <v>210.95</v>
      </c>
      <c r="Q370">
        <v>4</v>
      </c>
      <c r="R370">
        <v>0.12</v>
      </c>
      <c r="S370">
        <f>sales_tab[[#This Row],[Unit Price]]*sales_tab[[#This Row],[Quantity]]</f>
        <v>843.8</v>
      </c>
      <c r="T370">
        <f>sales_tab[[#This Row],[Sales Amount]]-sales_tab[[#This Row],[Cost Price]]</f>
        <v>288.2059999999999</v>
      </c>
    </row>
    <row r="371" spans="1:20" x14ac:dyDescent="0.45">
      <c r="A371">
        <v>571090</v>
      </c>
      <c r="B371">
        <v>314712</v>
      </c>
      <c r="C371" t="str">
        <f>VLOOKUP(sales_tab[[#This Row],[Customer ID]],customer_tab[],2,FALSE)</f>
        <v>Alan Nicholson</v>
      </c>
      <c r="D371" t="str">
        <f>VLOOKUP(sales_tab[[#This Row],[Customer ID]],customer_tab[],9,FALSE)</f>
        <v>Non-Binary</v>
      </c>
      <c r="E371" t="str">
        <f>VLOOKUP(sales_tab[[#This Row],[Customer ID]],customer_tab[],5,FALSE)</f>
        <v>Colorado</v>
      </c>
      <c r="F371" t="str">
        <f>VLOOKUP(sales_tab[[#This Row],[Customer ID]],customer_tab[],6,FALSE)</f>
        <v>West</v>
      </c>
      <c r="G371" t="str">
        <f>VLOOKUP(sales_tab[[#This Row],[Customer ID]],customer_tab[],7,FALSE)</f>
        <v>Married</v>
      </c>
      <c r="H371" s="1">
        <v>45512</v>
      </c>
      <c r="I371" s="1" t="str">
        <f>TEXT(sales_tab[[#This Row],[Order Date]],"YYYY")</f>
        <v>2024</v>
      </c>
      <c r="J371" s="1" t="str">
        <f>TEXT(sales_tab[[#This Row],[Order Date]],"MMM")</f>
        <v>Aug</v>
      </c>
      <c r="K371">
        <v>5842</v>
      </c>
      <c r="L371" t="str">
        <f>VLOOKUP(sales_tab[[#This Row],[Product ID]],product_tab[],2,FALSE)</f>
        <v>Chair</v>
      </c>
      <c r="M371" t="str">
        <f>VLOOKUP(sales_tab[[#This Row],[Product ID]],product_tab[],4,FALSE)</f>
        <v>Cook, Hall and Miller</v>
      </c>
      <c r="N371" t="s">
        <v>11</v>
      </c>
      <c r="O371">
        <v>475.78019999999992</v>
      </c>
      <c r="P371">
        <v>268.19</v>
      </c>
      <c r="Q371">
        <v>3</v>
      </c>
      <c r="R371">
        <v>0.14000000000000001</v>
      </c>
      <c r="S371">
        <f>sales_tab[[#This Row],[Unit Price]]*sales_tab[[#This Row],[Quantity]]</f>
        <v>804.56999999999994</v>
      </c>
      <c r="T371">
        <f>sales_tab[[#This Row],[Sales Amount]]-sales_tab[[#This Row],[Cost Price]]</f>
        <v>328.78980000000001</v>
      </c>
    </row>
    <row r="372" spans="1:20" x14ac:dyDescent="0.45">
      <c r="A372">
        <v>367650</v>
      </c>
      <c r="B372">
        <v>489697</v>
      </c>
      <c r="C372" t="str">
        <f>VLOOKUP(sales_tab[[#This Row],[Customer ID]],customer_tab[],2,FALSE)</f>
        <v>William Lane</v>
      </c>
      <c r="D372" t="str">
        <f>VLOOKUP(sales_tab[[#This Row],[Customer ID]],customer_tab[],9,FALSE)</f>
        <v>Male</v>
      </c>
      <c r="E372" t="str">
        <f>VLOOKUP(sales_tab[[#This Row],[Customer ID]],customer_tab[],5,FALSE)</f>
        <v>Ohio</v>
      </c>
      <c r="F372" t="str">
        <f>VLOOKUP(sales_tab[[#This Row],[Customer ID]],customer_tab[],6,FALSE)</f>
        <v>East</v>
      </c>
      <c r="G372" t="str">
        <f>VLOOKUP(sales_tab[[#This Row],[Customer ID]],customer_tab[],7,FALSE)</f>
        <v>Single</v>
      </c>
      <c r="H372" s="1">
        <v>45444</v>
      </c>
      <c r="I372" s="1" t="str">
        <f>TEXT(sales_tab[[#This Row],[Order Date]],"YYYY")</f>
        <v>2024</v>
      </c>
      <c r="J372" s="1" t="str">
        <f>TEXT(sales_tab[[#This Row],[Order Date]],"MMM")</f>
        <v>Jun</v>
      </c>
      <c r="K372">
        <v>3312</v>
      </c>
      <c r="L372" t="str">
        <f>VLOOKUP(sales_tab[[#This Row],[Product ID]],product_tab[],2,FALSE)</f>
        <v>Toy Car</v>
      </c>
      <c r="M372" t="str">
        <f>VLOOKUP(sales_tab[[#This Row],[Product ID]],product_tab[],4,FALSE)</f>
        <v>West LLC</v>
      </c>
      <c r="N372" t="s">
        <v>13</v>
      </c>
      <c r="O372">
        <v>433.99559999999997</v>
      </c>
      <c r="P372">
        <v>287.38</v>
      </c>
      <c r="Q372">
        <v>4</v>
      </c>
      <c r="R372">
        <v>0.22</v>
      </c>
      <c r="S372">
        <f>sales_tab[[#This Row],[Unit Price]]*sales_tab[[#This Row],[Quantity]]</f>
        <v>1149.52</v>
      </c>
      <c r="T372">
        <f>sales_tab[[#This Row],[Sales Amount]]-sales_tab[[#This Row],[Cost Price]]</f>
        <v>715.52440000000001</v>
      </c>
    </row>
    <row r="373" spans="1:20" x14ac:dyDescent="0.45">
      <c r="A373">
        <v>241369</v>
      </c>
      <c r="B373">
        <v>473027</v>
      </c>
      <c r="C373" t="str">
        <f>VLOOKUP(sales_tab[[#This Row],[Customer ID]],customer_tab[],2,FALSE)</f>
        <v>Logan Vega</v>
      </c>
      <c r="D373" t="str">
        <f>VLOOKUP(sales_tab[[#This Row],[Customer ID]],customer_tab[],9,FALSE)</f>
        <v>Female</v>
      </c>
      <c r="E373" t="str">
        <f>VLOOKUP(sales_tab[[#This Row],[Customer ID]],customer_tab[],5,FALSE)</f>
        <v>New York</v>
      </c>
      <c r="F373" t="str">
        <f>VLOOKUP(sales_tab[[#This Row],[Customer ID]],customer_tab[],6,FALSE)</f>
        <v>East</v>
      </c>
      <c r="G373" t="str">
        <f>VLOOKUP(sales_tab[[#This Row],[Customer ID]],customer_tab[],7,FALSE)</f>
        <v>Married</v>
      </c>
      <c r="H373" s="1">
        <v>45474</v>
      </c>
      <c r="I373" s="1" t="str">
        <f>TEXT(sales_tab[[#This Row],[Order Date]],"YYYY")</f>
        <v>2024</v>
      </c>
      <c r="J373" s="1" t="str">
        <f>TEXT(sales_tab[[#This Row],[Order Date]],"MMM")</f>
        <v>Jul</v>
      </c>
      <c r="K373">
        <v>4541</v>
      </c>
      <c r="L373" t="str">
        <f>VLOOKUP(sales_tab[[#This Row],[Product ID]],product_tab[],2,FALSE)</f>
        <v>Pen</v>
      </c>
      <c r="M373" t="str">
        <f>VLOOKUP(sales_tab[[#This Row],[Product ID]],product_tab[],4,FALSE)</f>
        <v>Mccall Inc</v>
      </c>
      <c r="N373" t="s">
        <v>17</v>
      </c>
      <c r="O373">
        <v>41.160000000000004</v>
      </c>
      <c r="P373">
        <v>69.5</v>
      </c>
      <c r="Q373">
        <v>1</v>
      </c>
      <c r="R373">
        <v>0.2</v>
      </c>
      <c r="S373">
        <f>sales_tab[[#This Row],[Unit Price]]*sales_tab[[#This Row],[Quantity]]</f>
        <v>69.5</v>
      </c>
      <c r="T373">
        <f>sales_tab[[#This Row],[Sales Amount]]-sales_tab[[#This Row],[Cost Price]]</f>
        <v>28.339999999999996</v>
      </c>
    </row>
    <row r="374" spans="1:20" x14ac:dyDescent="0.45">
      <c r="A374">
        <v>964627</v>
      </c>
      <c r="B374">
        <v>789461</v>
      </c>
      <c r="C374" t="str">
        <f>VLOOKUP(sales_tab[[#This Row],[Customer ID]],customer_tab[],2,FALSE)</f>
        <v>Steven Boyer</v>
      </c>
      <c r="D374" t="str">
        <f>VLOOKUP(sales_tab[[#This Row],[Customer ID]],customer_tab[],9,FALSE)</f>
        <v>Male</v>
      </c>
      <c r="E374" t="str">
        <f>VLOOKUP(sales_tab[[#This Row],[Customer ID]],customer_tab[],5,FALSE)</f>
        <v>Arizona</v>
      </c>
      <c r="F374" t="str">
        <f>VLOOKUP(sales_tab[[#This Row],[Customer ID]],customer_tab[],6,FALSE)</f>
        <v>West</v>
      </c>
      <c r="G374" t="str">
        <f>VLOOKUP(sales_tab[[#This Row],[Customer ID]],customer_tab[],7,FALSE)</f>
        <v>Single</v>
      </c>
      <c r="H374" s="1">
        <v>45317</v>
      </c>
      <c r="I374" s="1" t="str">
        <f>TEXT(sales_tab[[#This Row],[Order Date]],"YYYY")</f>
        <v>2024</v>
      </c>
      <c r="J374" s="1" t="str">
        <f>TEXT(sales_tab[[#This Row],[Order Date]],"MMM")</f>
        <v>Jan</v>
      </c>
      <c r="K374">
        <v>3592</v>
      </c>
      <c r="L374" t="str">
        <f>VLOOKUP(sales_tab[[#This Row],[Product ID]],product_tab[],2,FALSE)</f>
        <v>Shoes</v>
      </c>
      <c r="M374" t="str">
        <f>VLOOKUP(sales_tab[[#This Row],[Product ID]],product_tab[],4,FALSE)</f>
        <v>Hamilton, Kirby and Taylor</v>
      </c>
      <c r="N374" t="s">
        <v>15</v>
      </c>
      <c r="O374">
        <v>163.69880000000001</v>
      </c>
      <c r="P374">
        <v>243.78</v>
      </c>
      <c r="Q374">
        <v>1</v>
      </c>
      <c r="R374">
        <v>0.04</v>
      </c>
      <c r="S374">
        <f>sales_tab[[#This Row],[Unit Price]]*sales_tab[[#This Row],[Quantity]]</f>
        <v>243.78</v>
      </c>
      <c r="T374">
        <f>sales_tab[[#This Row],[Sales Amount]]-sales_tab[[#This Row],[Cost Price]]</f>
        <v>80.081199999999995</v>
      </c>
    </row>
    <row r="375" spans="1:20" x14ac:dyDescent="0.45">
      <c r="A375">
        <v>933534</v>
      </c>
      <c r="B375">
        <v>662118</v>
      </c>
      <c r="C375" t="str">
        <f>VLOOKUP(sales_tab[[#This Row],[Customer ID]],customer_tab[],2,FALSE)</f>
        <v>Doris Park</v>
      </c>
      <c r="D375" t="str">
        <f>VLOOKUP(sales_tab[[#This Row],[Customer ID]],customer_tab[],9,FALSE)</f>
        <v>Male</v>
      </c>
      <c r="E375" t="str">
        <f>VLOOKUP(sales_tab[[#This Row],[Customer ID]],customer_tab[],5,FALSE)</f>
        <v>New York</v>
      </c>
      <c r="F375" t="str">
        <f>VLOOKUP(sales_tab[[#This Row],[Customer ID]],customer_tab[],6,FALSE)</f>
        <v>East</v>
      </c>
      <c r="G375" t="str">
        <f>VLOOKUP(sales_tab[[#This Row],[Customer ID]],customer_tab[],7,FALSE)</f>
        <v>Married</v>
      </c>
      <c r="H375" s="1">
        <v>45200</v>
      </c>
      <c r="I375" s="1" t="str">
        <f>TEXT(sales_tab[[#This Row],[Order Date]],"YYYY")</f>
        <v>2023</v>
      </c>
      <c r="J375" s="1" t="str">
        <f>TEXT(sales_tab[[#This Row],[Order Date]],"MMM")</f>
        <v>Oct</v>
      </c>
      <c r="K375">
        <v>1440</v>
      </c>
      <c r="L375" t="str">
        <f>VLOOKUP(sales_tab[[#This Row],[Product ID]],product_tab[],2,FALSE)</f>
        <v>Action Figure</v>
      </c>
      <c r="M375" t="str">
        <f>VLOOKUP(sales_tab[[#This Row],[Product ID]],product_tab[],4,FALSE)</f>
        <v>Barker-Baker</v>
      </c>
      <c r="N375" t="s">
        <v>13</v>
      </c>
      <c r="O375">
        <v>699.3803999999999</v>
      </c>
      <c r="P375">
        <v>242.72</v>
      </c>
      <c r="Q375">
        <v>4</v>
      </c>
      <c r="R375">
        <v>0.17</v>
      </c>
      <c r="S375">
        <f>sales_tab[[#This Row],[Unit Price]]*sales_tab[[#This Row],[Quantity]]</f>
        <v>970.88</v>
      </c>
      <c r="T375">
        <f>sales_tab[[#This Row],[Sales Amount]]-sales_tab[[#This Row],[Cost Price]]</f>
        <v>271.4996000000001</v>
      </c>
    </row>
    <row r="376" spans="1:20" x14ac:dyDescent="0.45">
      <c r="A376">
        <v>620843</v>
      </c>
      <c r="B376">
        <v>451560</v>
      </c>
      <c r="C376" t="str">
        <f>VLOOKUP(sales_tab[[#This Row],[Customer ID]],customer_tab[],2,FALSE)</f>
        <v>Tammy Ruiz</v>
      </c>
      <c r="D376" t="str">
        <f>VLOOKUP(sales_tab[[#This Row],[Customer ID]],customer_tab[],9,FALSE)</f>
        <v>Female</v>
      </c>
      <c r="E376" t="str">
        <f>VLOOKUP(sales_tab[[#This Row],[Customer ID]],customer_tab[],5,FALSE)</f>
        <v>North Carolina</v>
      </c>
      <c r="F376" t="str">
        <f>VLOOKUP(sales_tab[[#This Row],[Customer ID]],customer_tab[],6,FALSE)</f>
        <v>South</v>
      </c>
      <c r="G376" t="str">
        <f>VLOOKUP(sales_tab[[#This Row],[Customer ID]],customer_tab[],7,FALSE)</f>
        <v>Married</v>
      </c>
      <c r="H376" s="1">
        <v>45187</v>
      </c>
      <c r="I376" s="1" t="str">
        <f>TEXT(sales_tab[[#This Row],[Order Date]],"YYYY")</f>
        <v>2023</v>
      </c>
      <c r="J376" s="1" t="str">
        <f>TEXT(sales_tab[[#This Row],[Order Date]],"MMM")</f>
        <v>Sep</v>
      </c>
      <c r="K376">
        <v>2914</v>
      </c>
      <c r="L376" t="str">
        <f>VLOOKUP(sales_tab[[#This Row],[Product ID]],product_tab[],2,FALSE)</f>
        <v>Bookshelf</v>
      </c>
      <c r="M376" t="str">
        <f>VLOOKUP(sales_tab[[#This Row],[Product ID]],product_tab[],4,FALSE)</f>
        <v>Davis-Ramirez</v>
      </c>
      <c r="N376" t="s">
        <v>11</v>
      </c>
      <c r="O376">
        <v>56.681499999999993</v>
      </c>
      <c r="P376">
        <v>30.65</v>
      </c>
      <c r="Q376">
        <v>3</v>
      </c>
      <c r="R376">
        <v>0.23</v>
      </c>
      <c r="S376">
        <f>sales_tab[[#This Row],[Unit Price]]*sales_tab[[#This Row],[Quantity]]</f>
        <v>91.949999999999989</v>
      </c>
      <c r="T376">
        <f>sales_tab[[#This Row],[Sales Amount]]-sales_tab[[#This Row],[Cost Price]]</f>
        <v>35.268499999999996</v>
      </c>
    </row>
    <row r="377" spans="1:20" x14ac:dyDescent="0.45">
      <c r="A377">
        <v>721652</v>
      </c>
      <c r="B377">
        <v>953920</v>
      </c>
      <c r="C377" t="str">
        <f>VLOOKUP(sales_tab[[#This Row],[Customer ID]],customer_tab[],2,FALSE)</f>
        <v>Stephen Ward</v>
      </c>
      <c r="D377" t="str">
        <f>VLOOKUP(sales_tab[[#This Row],[Customer ID]],customer_tab[],9,FALSE)</f>
        <v>Non-Binary</v>
      </c>
      <c r="E377" t="str">
        <f>VLOOKUP(sales_tab[[#This Row],[Customer ID]],customer_tab[],5,FALSE)</f>
        <v>Colorado</v>
      </c>
      <c r="F377" t="str">
        <f>VLOOKUP(sales_tab[[#This Row],[Customer ID]],customer_tab[],6,FALSE)</f>
        <v>West</v>
      </c>
      <c r="G377" t="str">
        <f>VLOOKUP(sales_tab[[#This Row],[Customer ID]],customer_tab[],7,FALSE)</f>
        <v>Divorced</v>
      </c>
      <c r="H377" s="1">
        <v>45357</v>
      </c>
      <c r="I377" s="1" t="str">
        <f>TEXT(sales_tab[[#This Row],[Order Date]],"YYYY")</f>
        <v>2024</v>
      </c>
      <c r="J377" s="1" t="str">
        <f>TEXT(sales_tab[[#This Row],[Order Date]],"MMM")</f>
        <v>Mar</v>
      </c>
      <c r="K377">
        <v>2834</v>
      </c>
      <c r="L377" t="str">
        <f>VLOOKUP(sales_tab[[#This Row],[Product ID]],product_tab[],2,FALSE)</f>
        <v>Tablet</v>
      </c>
      <c r="M377" t="str">
        <f>VLOOKUP(sales_tab[[#This Row],[Product ID]],product_tab[],4,FALSE)</f>
        <v>Anderson-Jackson</v>
      </c>
      <c r="N377" t="s">
        <v>19</v>
      </c>
      <c r="O377">
        <v>358.32980000000003</v>
      </c>
      <c r="P377">
        <v>222.26</v>
      </c>
      <c r="Q377">
        <v>3</v>
      </c>
      <c r="R377">
        <v>0.09</v>
      </c>
      <c r="S377">
        <f>sales_tab[[#This Row],[Unit Price]]*sales_tab[[#This Row],[Quantity]]</f>
        <v>666.78</v>
      </c>
      <c r="T377">
        <f>sales_tab[[#This Row],[Sales Amount]]-sales_tab[[#This Row],[Cost Price]]</f>
        <v>308.45019999999994</v>
      </c>
    </row>
    <row r="378" spans="1:20" x14ac:dyDescent="0.45">
      <c r="A378">
        <v>705708</v>
      </c>
      <c r="B378">
        <v>293174</v>
      </c>
      <c r="C378" t="str">
        <f>VLOOKUP(sales_tab[[#This Row],[Customer ID]],customer_tab[],2,FALSE)</f>
        <v>Sydney Miller</v>
      </c>
      <c r="D378" t="str">
        <f>VLOOKUP(sales_tab[[#This Row],[Customer ID]],customer_tab[],9,FALSE)</f>
        <v>Male</v>
      </c>
      <c r="E378" t="str">
        <f>VLOOKUP(sales_tab[[#This Row],[Customer ID]],customer_tab[],5,FALSE)</f>
        <v>Illinois</v>
      </c>
      <c r="F378" t="str">
        <f>VLOOKUP(sales_tab[[#This Row],[Customer ID]],customer_tab[],6,FALSE)</f>
        <v>Central</v>
      </c>
      <c r="G378" t="str">
        <f>VLOOKUP(sales_tab[[#This Row],[Customer ID]],customer_tab[],7,FALSE)</f>
        <v>Widowed</v>
      </c>
      <c r="H378" s="1">
        <v>45395</v>
      </c>
      <c r="I378" s="1" t="str">
        <f>TEXT(sales_tab[[#This Row],[Order Date]],"YYYY")</f>
        <v>2024</v>
      </c>
      <c r="J378" s="1" t="str">
        <f>TEXT(sales_tab[[#This Row],[Order Date]],"MMM")</f>
        <v>Apr</v>
      </c>
      <c r="K378">
        <v>2034</v>
      </c>
      <c r="L378" t="str">
        <f>VLOOKUP(sales_tab[[#This Row],[Product ID]],product_tab[],2,FALSE)</f>
        <v>Camera</v>
      </c>
      <c r="M378" t="str">
        <f>VLOOKUP(sales_tab[[#This Row],[Product ID]],product_tab[],4,FALSE)</f>
        <v>Johns and Sons</v>
      </c>
      <c r="N378" t="s">
        <v>19</v>
      </c>
      <c r="O378">
        <v>78.647999999999996</v>
      </c>
      <c r="P378">
        <v>70.849999999999994</v>
      </c>
      <c r="Q378">
        <v>2</v>
      </c>
      <c r="R378">
        <v>0.16</v>
      </c>
      <c r="S378">
        <f>sales_tab[[#This Row],[Unit Price]]*sales_tab[[#This Row],[Quantity]]</f>
        <v>141.69999999999999</v>
      </c>
      <c r="T378">
        <f>sales_tab[[#This Row],[Sales Amount]]-sales_tab[[#This Row],[Cost Price]]</f>
        <v>63.051999999999992</v>
      </c>
    </row>
    <row r="379" spans="1:20" x14ac:dyDescent="0.45">
      <c r="A379">
        <v>264169</v>
      </c>
      <c r="B379">
        <v>550914</v>
      </c>
      <c r="C379" t="str">
        <f>VLOOKUP(sales_tab[[#This Row],[Customer ID]],customer_tab[],2,FALSE)</f>
        <v>Lisa Rice</v>
      </c>
      <c r="D379" t="str">
        <f>VLOOKUP(sales_tab[[#This Row],[Customer ID]],customer_tab[],9,FALSE)</f>
        <v>Female</v>
      </c>
      <c r="E379" t="str">
        <f>VLOOKUP(sales_tab[[#This Row],[Customer ID]],customer_tab[],5,FALSE)</f>
        <v>Texas</v>
      </c>
      <c r="F379" t="str">
        <f>VLOOKUP(sales_tab[[#This Row],[Customer ID]],customer_tab[],6,FALSE)</f>
        <v>Central</v>
      </c>
      <c r="G379" t="str">
        <f>VLOOKUP(sales_tab[[#This Row],[Customer ID]],customer_tab[],7,FALSE)</f>
        <v>Widowed</v>
      </c>
      <c r="H379" s="1">
        <v>45252</v>
      </c>
      <c r="I379" s="1" t="str">
        <f>TEXT(sales_tab[[#This Row],[Order Date]],"YYYY")</f>
        <v>2023</v>
      </c>
      <c r="J379" s="1" t="str">
        <f>TEXT(sales_tab[[#This Row],[Order Date]],"MMM")</f>
        <v>Nov</v>
      </c>
      <c r="K379">
        <v>3312</v>
      </c>
      <c r="L379" t="str">
        <f>VLOOKUP(sales_tab[[#This Row],[Product ID]],product_tab[],2,FALSE)</f>
        <v>Toy Car</v>
      </c>
      <c r="M379" t="str">
        <f>VLOOKUP(sales_tab[[#This Row],[Product ID]],product_tab[],4,FALSE)</f>
        <v>West LLC</v>
      </c>
      <c r="N379" t="s">
        <v>13</v>
      </c>
      <c r="O379">
        <v>501.44480000000004</v>
      </c>
      <c r="P379">
        <v>287.38</v>
      </c>
      <c r="Q379">
        <v>2</v>
      </c>
      <c r="R379">
        <v>0.02</v>
      </c>
      <c r="S379">
        <f>sales_tab[[#This Row],[Unit Price]]*sales_tab[[#This Row],[Quantity]]</f>
        <v>574.76</v>
      </c>
      <c r="T379">
        <f>sales_tab[[#This Row],[Sales Amount]]-sales_tab[[#This Row],[Cost Price]]</f>
        <v>73.315199999999948</v>
      </c>
    </row>
    <row r="380" spans="1:20" x14ac:dyDescent="0.45">
      <c r="A380">
        <v>643850</v>
      </c>
      <c r="B380">
        <v>591960</v>
      </c>
      <c r="C380" t="str">
        <f>VLOOKUP(sales_tab[[#This Row],[Customer ID]],customer_tab[],2,FALSE)</f>
        <v>Justin Butler</v>
      </c>
      <c r="D380" t="str">
        <f>VLOOKUP(sales_tab[[#This Row],[Customer ID]],customer_tab[],9,FALSE)</f>
        <v>Non-Binary</v>
      </c>
      <c r="E380" t="str">
        <f>VLOOKUP(sales_tab[[#This Row],[Customer ID]],customer_tab[],5,FALSE)</f>
        <v>Texas</v>
      </c>
      <c r="F380" t="str">
        <f>VLOOKUP(sales_tab[[#This Row],[Customer ID]],customer_tab[],6,FALSE)</f>
        <v>Central</v>
      </c>
      <c r="G380" t="str">
        <f>VLOOKUP(sales_tab[[#This Row],[Customer ID]],customer_tab[],7,FALSE)</f>
        <v>Divorced</v>
      </c>
      <c r="H380" s="1">
        <v>45370</v>
      </c>
      <c r="I380" s="1" t="str">
        <f>TEXT(sales_tab[[#This Row],[Order Date]],"YYYY")</f>
        <v>2024</v>
      </c>
      <c r="J380" s="1" t="str">
        <f>TEXT(sales_tab[[#This Row],[Order Date]],"MMM")</f>
        <v>Mar</v>
      </c>
      <c r="K380">
        <v>5842</v>
      </c>
      <c r="L380" t="str">
        <f>VLOOKUP(sales_tab[[#This Row],[Product ID]],product_tab[],2,FALSE)</f>
        <v>Chair</v>
      </c>
      <c r="M380" t="str">
        <f>VLOOKUP(sales_tab[[#This Row],[Product ID]],product_tab[],4,FALSE)</f>
        <v>Cook, Hall and Miller</v>
      </c>
      <c r="N380" t="s">
        <v>11</v>
      </c>
      <c r="O380">
        <v>435.35859999999997</v>
      </c>
      <c r="P380">
        <v>268.19</v>
      </c>
      <c r="Q380">
        <v>2</v>
      </c>
      <c r="R380">
        <v>0.03</v>
      </c>
      <c r="S380">
        <f>sales_tab[[#This Row],[Unit Price]]*sales_tab[[#This Row],[Quantity]]</f>
        <v>536.38</v>
      </c>
      <c r="T380">
        <f>sales_tab[[#This Row],[Sales Amount]]-sales_tab[[#This Row],[Cost Price]]</f>
        <v>101.02140000000003</v>
      </c>
    </row>
    <row r="381" spans="1:20" x14ac:dyDescent="0.45">
      <c r="A381">
        <v>310525</v>
      </c>
      <c r="B381">
        <v>422828</v>
      </c>
      <c r="C381" t="str">
        <f>VLOOKUP(sales_tab[[#This Row],[Customer ID]],customer_tab[],2,FALSE)</f>
        <v>Richard Jackson</v>
      </c>
      <c r="D381" t="str">
        <f>VLOOKUP(sales_tab[[#This Row],[Customer ID]],customer_tab[],9,FALSE)</f>
        <v>Non-Binary</v>
      </c>
      <c r="E381" t="str">
        <f>VLOOKUP(sales_tab[[#This Row],[Customer ID]],customer_tab[],5,FALSE)</f>
        <v>Colorado</v>
      </c>
      <c r="F381" t="str">
        <f>VLOOKUP(sales_tab[[#This Row],[Customer ID]],customer_tab[],6,FALSE)</f>
        <v>West</v>
      </c>
      <c r="G381" t="str">
        <f>VLOOKUP(sales_tab[[#This Row],[Customer ID]],customer_tab[],7,FALSE)</f>
        <v>Widowed</v>
      </c>
      <c r="H381" s="1">
        <v>45386</v>
      </c>
      <c r="I381" s="1" t="str">
        <f>TEXT(sales_tab[[#This Row],[Order Date]],"YYYY")</f>
        <v>2024</v>
      </c>
      <c r="J381" s="1" t="str">
        <f>TEXT(sales_tab[[#This Row],[Order Date]],"MMM")</f>
        <v>Apr</v>
      </c>
      <c r="K381">
        <v>2117</v>
      </c>
      <c r="L381" t="str">
        <f>VLOOKUP(sales_tab[[#This Row],[Product ID]],product_tab[],2,FALSE)</f>
        <v>Sofa</v>
      </c>
      <c r="M381" t="str">
        <f>VLOOKUP(sales_tab[[#This Row],[Product ID]],product_tab[],4,FALSE)</f>
        <v>Holden Inc</v>
      </c>
      <c r="N381" t="s">
        <v>11</v>
      </c>
      <c r="O381">
        <v>28.872799999999994</v>
      </c>
      <c r="P381">
        <v>13.79</v>
      </c>
      <c r="Q381">
        <v>4</v>
      </c>
      <c r="R381">
        <v>0.17</v>
      </c>
      <c r="S381">
        <f>sales_tab[[#This Row],[Unit Price]]*sales_tab[[#This Row],[Quantity]]</f>
        <v>55.16</v>
      </c>
      <c r="T381">
        <f>sales_tab[[#This Row],[Sales Amount]]-sales_tab[[#This Row],[Cost Price]]</f>
        <v>26.287200000000002</v>
      </c>
    </row>
    <row r="382" spans="1:20" x14ac:dyDescent="0.45">
      <c r="A382">
        <v>308396</v>
      </c>
      <c r="B382">
        <v>591960</v>
      </c>
      <c r="C382" t="str">
        <f>VLOOKUP(sales_tab[[#This Row],[Customer ID]],customer_tab[],2,FALSE)</f>
        <v>Justin Butler</v>
      </c>
      <c r="D382" t="str">
        <f>VLOOKUP(sales_tab[[#This Row],[Customer ID]],customer_tab[],9,FALSE)</f>
        <v>Non-Binary</v>
      </c>
      <c r="E382" t="str">
        <f>VLOOKUP(sales_tab[[#This Row],[Customer ID]],customer_tab[],5,FALSE)</f>
        <v>Texas</v>
      </c>
      <c r="F382" t="str">
        <f>VLOOKUP(sales_tab[[#This Row],[Customer ID]],customer_tab[],6,FALSE)</f>
        <v>Central</v>
      </c>
      <c r="G382" t="str">
        <f>VLOOKUP(sales_tab[[#This Row],[Customer ID]],customer_tab[],7,FALSE)</f>
        <v>Divorced</v>
      </c>
      <c r="H382" s="1">
        <v>45407</v>
      </c>
      <c r="I382" s="1" t="str">
        <f>TEXT(sales_tab[[#This Row],[Order Date]],"YYYY")</f>
        <v>2024</v>
      </c>
      <c r="J382" s="1" t="str">
        <f>TEXT(sales_tab[[#This Row],[Order Date]],"MMM")</f>
        <v>Apr</v>
      </c>
      <c r="K382">
        <v>4541</v>
      </c>
      <c r="L382" t="str">
        <f>VLOOKUP(sales_tab[[#This Row],[Product ID]],product_tab[],2,FALSE)</f>
        <v>Pen</v>
      </c>
      <c r="M382" t="str">
        <f>VLOOKUP(sales_tab[[#This Row],[Product ID]],product_tab[],4,FALSE)</f>
        <v>Mccall Inc</v>
      </c>
      <c r="N382" t="s">
        <v>17</v>
      </c>
      <c r="O382">
        <v>196.45000000000002</v>
      </c>
      <c r="P382">
        <v>69.5</v>
      </c>
      <c r="Q382">
        <v>4</v>
      </c>
      <c r="R382">
        <v>0.12</v>
      </c>
      <c r="S382">
        <f>sales_tab[[#This Row],[Unit Price]]*sales_tab[[#This Row],[Quantity]]</f>
        <v>278</v>
      </c>
      <c r="T382">
        <f>sales_tab[[#This Row],[Sales Amount]]-sales_tab[[#This Row],[Cost Price]]</f>
        <v>81.549999999999983</v>
      </c>
    </row>
    <row r="383" spans="1:20" x14ac:dyDescent="0.45">
      <c r="A383">
        <v>411235</v>
      </c>
      <c r="B383">
        <v>581480</v>
      </c>
      <c r="C383" t="str">
        <f>VLOOKUP(sales_tab[[#This Row],[Customer ID]],customer_tab[],2,FALSE)</f>
        <v>Kristopher Murphy</v>
      </c>
      <c r="D383" t="str">
        <f>VLOOKUP(sales_tab[[#This Row],[Customer ID]],customer_tab[],9,FALSE)</f>
        <v>Non-Binary</v>
      </c>
      <c r="E383" t="str">
        <f>VLOOKUP(sales_tab[[#This Row],[Customer ID]],customer_tab[],5,FALSE)</f>
        <v>California</v>
      </c>
      <c r="F383" t="str">
        <f>VLOOKUP(sales_tab[[#This Row],[Customer ID]],customer_tab[],6,FALSE)</f>
        <v>West</v>
      </c>
      <c r="G383" t="str">
        <f>VLOOKUP(sales_tab[[#This Row],[Customer ID]],customer_tab[],7,FALSE)</f>
        <v>Widowed</v>
      </c>
      <c r="H383" s="1">
        <v>45478</v>
      </c>
      <c r="I383" s="1" t="str">
        <f>TEXT(sales_tab[[#This Row],[Order Date]],"YYYY")</f>
        <v>2024</v>
      </c>
      <c r="J383" s="1" t="str">
        <f>TEXT(sales_tab[[#This Row],[Order Date]],"MMM")</f>
        <v>Jul</v>
      </c>
      <c r="K383">
        <v>7085</v>
      </c>
      <c r="L383" t="str">
        <f>VLOOKUP(sales_tab[[#This Row],[Product ID]],product_tab[],2,FALSE)</f>
        <v>Jacket</v>
      </c>
      <c r="M383" t="str">
        <f>VLOOKUP(sales_tab[[#This Row],[Product ID]],product_tab[],4,FALSE)</f>
        <v>Myers-Barber</v>
      </c>
      <c r="N383" t="s">
        <v>15</v>
      </c>
      <c r="O383">
        <v>135.86510000000001</v>
      </c>
      <c r="P383">
        <v>178.83</v>
      </c>
      <c r="Q383">
        <v>1</v>
      </c>
      <c r="R383">
        <v>0.03</v>
      </c>
      <c r="S383">
        <f>sales_tab[[#This Row],[Unit Price]]*sales_tab[[#This Row],[Quantity]]</f>
        <v>178.83</v>
      </c>
      <c r="T383">
        <f>sales_tab[[#This Row],[Sales Amount]]-sales_tab[[#This Row],[Cost Price]]</f>
        <v>42.9649</v>
      </c>
    </row>
    <row r="384" spans="1:20" x14ac:dyDescent="0.45">
      <c r="A384">
        <v>544450</v>
      </c>
      <c r="B384">
        <v>762506</v>
      </c>
      <c r="C384" t="str">
        <f>VLOOKUP(sales_tab[[#This Row],[Customer ID]],customer_tab[],2,FALSE)</f>
        <v>David Anderson</v>
      </c>
      <c r="D384" t="str">
        <f>VLOOKUP(sales_tab[[#This Row],[Customer ID]],customer_tab[],9,FALSE)</f>
        <v>Female</v>
      </c>
      <c r="E384" t="str">
        <f>VLOOKUP(sales_tab[[#This Row],[Customer ID]],customer_tab[],5,FALSE)</f>
        <v>Massachusetts</v>
      </c>
      <c r="F384" t="str">
        <f>VLOOKUP(sales_tab[[#This Row],[Customer ID]],customer_tab[],6,FALSE)</f>
        <v>East</v>
      </c>
      <c r="G384" t="str">
        <f>VLOOKUP(sales_tab[[#This Row],[Customer ID]],customer_tab[],7,FALSE)</f>
        <v>Married</v>
      </c>
      <c r="H384" s="1">
        <v>45527</v>
      </c>
      <c r="I384" s="1" t="str">
        <f>TEXT(sales_tab[[#This Row],[Order Date]],"YYYY")</f>
        <v>2024</v>
      </c>
      <c r="J384" s="1" t="str">
        <f>TEXT(sales_tab[[#This Row],[Order Date]],"MMM")</f>
        <v>Aug</v>
      </c>
      <c r="K384">
        <v>9614</v>
      </c>
      <c r="L384" t="str">
        <f>VLOOKUP(sales_tab[[#This Row],[Product ID]],product_tab[],2,FALSE)</f>
        <v>Table</v>
      </c>
      <c r="M384" t="str">
        <f>VLOOKUP(sales_tab[[#This Row],[Product ID]],product_tab[],4,FALSE)</f>
        <v>Peters Ltd</v>
      </c>
      <c r="N384" t="s">
        <v>11</v>
      </c>
      <c r="O384">
        <v>195.93209999999999</v>
      </c>
      <c r="P384">
        <v>129.47</v>
      </c>
      <c r="Q384">
        <v>3</v>
      </c>
      <c r="R384">
        <v>0.19</v>
      </c>
      <c r="S384">
        <f>sales_tab[[#This Row],[Unit Price]]*sales_tab[[#This Row],[Quantity]]</f>
        <v>388.40999999999997</v>
      </c>
      <c r="T384">
        <f>sales_tab[[#This Row],[Sales Amount]]-sales_tab[[#This Row],[Cost Price]]</f>
        <v>192.47789999999998</v>
      </c>
    </row>
    <row r="385" spans="1:20" x14ac:dyDescent="0.45">
      <c r="A385">
        <v>416268</v>
      </c>
      <c r="B385">
        <v>390769</v>
      </c>
      <c r="C385" t="str">
        <f>VLOOKUP(sales_tab[[#This Row],[Customer ID]],customer_tab[],2,FALSE)</f>
        <v>Jeffrey Sanders</v>
      </c>
      <c r="D385" t="str">
        <f>VLOOKUP(sales_tab[[#This Row],[Customer ID]],customer_tab[],9,FALSE)</f>
        <v>Non-Binary</v>
      </c>
      <c r="E385" t="str">
        <f>VLOOKUP(sales_tab[[#This Row],[Customer ID]],customer_tab[],5,FALSE)</f>
        <v>Michigan</v>
      </c>
      <c r="F385" t="str">
        <f>VLOOKUP(sales_tab[[#This Row],[Customer ID]],customer_tab[],6,FALSE)</f>
        <v>Central</v>
      </c>
      <c r="G385" t="str">
        <f>VLOOKUP(sales_tab[[#This Row],[Customer ID]],customer_tab[],7,FALSE)</f>
        <v>Divorced</v>
      </c>
      <c r="H385" s="1">
        <v>45392</v>
      </c>
      <c r="I385" s="1" t="str">
        <f>TEXT(sales_tab[[#This Row],[Order Date]],"YYYY")</f>
        <v>2024</v>
      </c>
      <c r="J385" s="1" t="str">
        <f>TEXT(sales_tab[[#This Row],[Order Date]],"MMM")</f>
        <v>Apr</v>
      </c>
      <c r="K385">
        <v>1440</v>
      </c>
      <c r="L385" t="str">
        <f>VLOOKUP(sales_tab[[#This Row],[Product ID]],product_tab[],2,FALSE)</f>
        <v>Action Figure</v>
      </c>
      <c r="M385" t="str">
        <f>VLOOKUP(sales_tab[[#This Row],[Product ID]],product_tab[],4,FALSE)</f>
        <v>Barker-Baker</v>
      </c>
      <c r="N385" t="s">
        <v>13</v>
      </c>
      <c r="O385">
        <v>351.28519999999997</v>
      </c>
      <c r="P385">
        <v>242.72</v>
      </c>
      <c r="Q385">
        <v>2</v>
      </c>
      <c r="R385">
        <v>0.17</v>
      </c>
      <c r="S385">
        <f>sales_tab[[#This Row],[Unit Price]]*sales_tab[[#This Row],[Quantity]]</f>
        <v>485.44</v>
      </c>
      <c r="T385">
        <f>sales_tab[[#This Row],[Sales Amount]]-sales_tab[[#This Row],[Cost Price]]</f>
        <v>134.15480000000002</v>
      </c>
    </row>
    <row r="386" spans="1:20" x14ac:dyDescent="0.45">
      <c r="A386">
        <v>457305</v>
      </c>
      <c r="B386">
        <v>308034</v>
      </c>
      <c r="C386" t="str">
        <f>VLOOKUP(sales_tab[[#This Row],[Customer ID]],customer_tab[],2,FALSE)</f>
        <v>Dylan Maxwell</v>
      </c>
      <c r="D386" t="str">
        <f>VLOOKUP(sales_tab[[#This Row],[Customer ID]],customer_tab[],9,FALSE)</f>
        <v>Non-Binary</v>
      </c>
      <c r="E386" t="str">
        <f>VLOOKUP(sales_tab[[#This Row],[Customer ID]],customer_tab[],5,FALSE)</f>
        <v>Florida</v>
      </c>
      <c r="F386" t="str">
        <f>VLOOKUP(sales_tab[[#This Row],[Customer ID]],customer_tab[],6,FALSE)</f>
        <v>South</v>
      </c>
      <c r="G386" t="str">
        <f>VLOOKUP(sales_tab[[#This Row],[Customer ID]],customer_tab[],7,FALSE)</f>
        <v>Divorced</v>
      </c>
      <c r="H386" s="1">
        <v>45444</v>
      </c>
      <c r="I386" s="1" t="str">
        <f>TEXT(sales_tab[[#This Row],[Order Date]],"YYYY")</f>
        <v>2024</v>
      </c>
      <c r="J386" s="1" t="str">
        <f>TEXT(sales_tab[[#This Row],[Order Date]],"MMM")</f>
        <v>Jun</v>
      </c>
      <c r="K386">
        <v>1794</v>
      </c>
      <c r="L386" t="str">
        <f>VLOOKUP(sales_tab[[#This Row],[Product ID]],product_tab[],2,FALSE)</f>
        <v>Board Game</v>
      </c>
      <c r="M386" t="str">
        <f>VLOOKUP(sales_tab[[#This Row],[Product ID]],product_tab[],4,FALSE)</f>
        <v>Reese LLC</v>
      </c>
      <c r="N386" t="s">
        <v>13</v>
      </c>
      <c r="O386">
        <v>682.59</v>
      </c>
      <c r="P386">
        <v>210.95</v>
      </c>
      <c r="Q386">
        <v>5</v>
      </c>
      <c r="R386">
        <v>0.16</v>
      </c>
      <c r="S386">
        <f>sales_tab[[#This Row],[Unit Price]]*sales_tab[[#This Row],[Quantity]]</f>
        <v>1054.75</v>
      </c>
      <c r="T386">
        <f>sales_tab[[#This Row],[Sales Amount]]-sales_tab[[#This Row],[Cost Price]]</f>
        <v>372.15999999999997</v>
      </c>
    </row>
    <row r="387" spans="1:20" x14ac:dyDescent="0.45">
      <c r="A387">
        <v>692009</v>
      </c>
      <c r="B387">
        <v>970339</v>
      </c>
      <c r="C387" t="str">
        <f>VLOOKUP(sales_tab[[#This Row],[Customer ID]],customer_tab[],2,FALSE)</f>
        <v>John Freeman</v>
      </c>
      <c r="D387" t="str">
        <f>VLOOKUP(sales_tab[[#This Row],[Customer ID]],customer_tab[],9,FALSE)</f>
        <v>Non-Binary</v>
      </c>
      <c r="E387" t="str">
        <f>VLOOKUP(sales_tab[[#This Row],[Customer ID]],customer_tab[],5,FALSE)</f>
        <v>Florida</v>
      </c>
      <c r="F387" t="str">
        <f>VLOOKUP(sales_tab[[#This Row],[Customer ID]],customer_tab[],6,FALSE)</f>
        <v>South</v>
      </c>
      <c r="G387" t="str">
        <f>VLOOKUP(sales_tab[[#This Row],[Customer ID]],customer_tab[],7,FALSE)</f>
        <v>Divorced</v>
      </c>
      <c r="H387" s="1">
        <v>45371</v>
      </c>
      <c r="I387" s="1" t="str">
        <f>TEXT(sales_tab[[#This Row],[Order Date]],"YYYY")</f>
        <v>2024</v>
      </c>
      <c r="J387" s="1" t="str">
        <f>TEXT(sales_tab[[#This Row],[Order Date]],"MMM")</f>
        <v>Mar</v>
      </c>
      <c r="K387">
        <v>5942</v>
      </c>
      <c r="L387" t="str">
        <f>VLOOKUP(sales_tab[[#This Row],[Product ID]],product_tab[],2,FALSE)</f>
        <v>Stapler</v>
      </c>
      <c r="M387" t="str">
        <f>VLOOKUP(sales_tab[[#This Row],[Product ID]],product_tab[],4,FALSE)</f>
        <v>Jones-Henderson</v>
      </c>
      <c r="N387" t="s">
        <v>17</v>
      </c>
      <c r="O387">
        <v>18.443599999999996</v>
      </c>
      <c r="P387">
        <v>12.83</v>
      </c>
      <c r="Q387">
        <v>2</v>
      </c>
      <c r="R387">
        <v>0.04</v>
      </c>
      <c r="S387">
        <f>sales_tab[[#This Row],[Unit Price]]*sales_tab[[#This Row],[Quantity]]</f>
        <v>25.66</v>
      </c>
      <c r="T387">
        <f>sales_tab[[#This Row],[Sales Amount]]-sales_tab[[#This Row],[Cost Price]]</f>
        <v>7.2164000000000037</v>
      </c>
    </row>
    <row r="388" spans="1:20" x14ac:dyDescent="0.45">
      <c r="A388">
        <v>623675</v>
      </c>
      <c r="B388">
        <v>862467</v>
      </c>
      <c r="C388" t="str">
        <f>VLOOKUP(sales_tab[[#This Row],[Customer ID]],customer_tab[],2,FALSE)</f>
        <v>Jose Jordan</v>
      </c>
      <c r="D388" t="str">
        <f>VLOOKUP(sales_tab[[#This Row],[Customer ID]],customer_tab[],9,FALSE)</f>
        <v>Female</v>
      </c>
      <c r="E388" t="str">
        <f>VLOOKUP(sales_tab[[#This Row],[Customer ID]],customer_tab[],5,FALSE)</f>
        <v>Ohio</v>
      </c>
      <c r="F388" t="str">
        <f>VLOOKUP(sales_tab[[#This Row],[Customer ID]],customer_tab[],6,FALSE)</f>
        <v>East</v>
      </c>
      <c r="G388" t="str">
        <f>VLOOKUP(sales_tab[[#This Row],[Customer ID]],customer_tab[],7,FALSE)</f>
        <v>Married</v>
      </c>
      <c r="H388" s="1">
        <v>45248</v>
      </c>
      <c r="I388" s="1" t="str">
        <f>TEXT(sales_tab[[#This Row],[Order Date]],"YYYY")</f>
        <v>2023</v>
      </c>
      <c r="J388" s="1" t="str">
        <f>TEXT(sales_tab[[#This Row],[Order Date]],"MMM")</f>
        <v>Nov</v>
      </c>
      <c r="K388">
        <v>2914</v>
      </c>
      <c r="L388" t="str">
        <f>VLOOKUP(sales_tab[[#This Row],[Product ID]],product_tab[],2,FALSE)</f>
        <v>Bookshelf</v>
      </c>
      <c r="M388" t="str">
        <f>VLOOKUP(sales_tab[[#This Row],[Product ID]],product_tab[],4,FALSE)</f>
        <v>Davis-Ramirez</v>
      </c>
      <c r="N388" t="s">
        <v>11</v>
      </c>
      <c r="O388">
        <v>104.348</v>
      </c>
      <c r="P388">
        <v>30.65</v>
      </c>
      <c r="Q388">
        <v>4</v>
      </c>
      <c r="R388">
        <v>0.02</v>
      </c>
      <c r="S388">
        <f>sales_tab[[#This Row],[Unit Price]]*sales_tab[[#This Row],[Quantity]]</f>
        <v>122.6</v>
      </c>
      <c r="T388">
        <f>sales_tab[[#This Row],[Sales Amount]]-sales_tab[[#This Row],[Cost Price]]</f>
        <v>18.251999999999995</v>
      </c>
    </row>
    <row r="389" spans="1:20" x14ac:dyDescent="0.45">
      <c r="A389">
        <v>559395</v>
      </c>
      <c r="B389">
        <v>373171</v>
      </c>
      <c r="C389" t="str">
        <f>VLOOKUP(sales_tab[[#This Row],[Customer ID]],customer_tab[],2,FALSE)</f>
        <v>Mrs. Terri Herrera</v>
      </c>
      <c r="D389" t="str">
        <f>VLOOKUP(sales_tab[[#This Row],[Customer ID]],customer_tab[],9,FALSE)</f>
        <v>Female</v>
      </c>
      <c r="E389" t="str">
        <f>VLOOKUP(sales_tab[[#This Row],[Customer ID]],customer_tab[],5,FALSE)</f>
        <v>Pennsylvania</v>
      </c>
      <c r="F389" t="str">
        <f>VLOOKUP(sales_tab[[#This Row],[Customer ID]],customer_tab[],6,FALSE)</f>
        <v>East</v>
      </c>
      <c r="G389" t="str">
        <f>VLOOKUP(sales_tab[[#This Row],[Customer ID]],customer_tab[],7,FALSE)</f>
        <v>Widowed</v>
      </c>
      <c r="H389" s="1">
        <v>45314</v>
      </c>
      <c r="I389" s="1" t="str">
        <f>TEXT(sales_tab[[#This Row],[Order Date]],"YYYY")</f>
        <v>2024</v>
      </c>
      <c r="J389" s="1" t="str">
        <f>TEXT(sales_tab[[#This Row],[Order Date]],"MMM")</f>
        <v>Jan</v>
      </c>
      <c r="K389">
        <v>3592</v>
      </c>
      <c r="L389" t="str">
        <f>VLOOKUP(sales_tab[[#This Row],[Product ID]],product_tab[],2,FALSE)</f>
        <v>Shoes</v>
      </c>
      <c r="M389" t="str">
        <f>VLOOKUP(sales_tab[[#This Row],[Product ID]],product_tab[],4,FALSE)</f>
        <v>Hamilton, Kirby and Taylor</v>
      </c>
      <c r="N389" t="s">
        <v>15</v>
      </c>
      <c r="O389">
        <v>109.25200000000001</v>
      </c>
      <c r="P389">
        <v>243.78</v>
      </c>
      <c r="Q389">
        <v>1</v>
      </c>
      <c r="R389">
        <v>0.1</v>
      </c>
      <c r="S389">
        <f>sales_tab[[#This Row],[Unit Price]]*sales_tab[[#This Row],[Quantity]]</f>
        <v>243.78</v>
      </c>
      <c r="T389">
        <f>sales_tab[[#This Row],[Sales Amount]]-sales_tab[[#This Row],[Cost Price]]</f>
        <v>134.52799999999999</v>
      </c>
    </row>
    <row r="390" spans="1:20" x14ac:dyDescent="0.45">
      <c r="A390">
        <v>179182</v>
      </c>
      <c r="B390">
        <v>287950</v>
      </c>
      <c r="C390" t="str">
        <f>VLOOKUP(sales_tab[[#This Row],[Customer ID]],customer_tab[],2,FALSE)</f>
        <v>Kelly Bell</v>
      </c>
      <c r="D390" t="str">
        <f>VLOOKUP(sales_tab[[#This Row],[Customer ID]],customer_tab[],9,FALSE)</f>
        <v>Non-Binary</v>
      </c>
      <c r="E390" t="str">
        <f>VLOOKUP(sales_tab[[#This Row],[Customer ID]],customer_tab[],5,FALSE)</f>
        <v>Tennessee</v>
      </c>
      <c r="F390" t="str">
        <f>VLOOKUP(sales_tab[[#This Row],[Customer ID]],customer_tab[],6,FALSE)</f>
        <v>South</v>
      </c>
      <c r="G390" t="str">
        <f>VLOOKUP(sales_tab[[#This Row],[Customer ID]],customer_tab[],7,FALSE)</f>
        <v>Single</v>
      </c>
      <c r="H390" s="1">
        <v>45226</v>
      </c>
      <c r="I390" s="1" t="str">
        <f>TEXT(sales_tab[[#This Row],[Order Date]],"YYYY")</f>
        <v>2023</v>
      </c>
      <c r="J390" s="1" t="str">
        <f>TEXT(sales_tab[[#This Row],[Order Date]],"MMM")</f>
        <v>Oct</v>
      </c>
      <c r="K390">
        <v>4541</v>
      </c>
      <c r="L390" t="str">
        <f>VLOOKUP(sales_tab[[#This Row],[Product ID]],product_tab[],2,FALSE)</f>
        <v>Pen</v>
      </c>
      <c r="M390" t="str">
        <f>VLOOKUP(sales_tab[[#This Row],[Product ID]],product_tab[],4,FALSE)</f>
        <v>Mccall Inc</v>
      </c>
      <c r="N390" t="s">
        <v>17</v>
      </c>
      <c r="O390">
        <v>122.25999999999998</v>
      </c>
      <c r="P390">
        <v>69.5</v>
      </c>
      <c r="Q390">
        <v>3</v>
      </c>
      <c r="R390">
        <v>0.06</v>
      </c>
      <c r="S390">
        <f>sales_tab[[#This Row],[Unit Price]]*sales_tab[[#This Row],[Quantity]]</f>
        <v>208.5</v>
      </c>
      <c r="T390">
        <f>sales_tab[[#This Row],[Sales Amount]]-sales_tab[[#This Row],[Cost Price]]</f>
        <v>86.240000000000023</v>
      </c>
    </row>
    <row r="391" spans="1:20" x14ac:dyDescent="0.45">
      <c r="A391">
        <v>451920</v>
      </c>
      <c r="B391">
        <v>453139</v>
      </c>
      <c r="C391" t="str">
        <f>VLOOKUP(sales_tab[[#This Row],[Customer ID]],customer_tab[],2,FALSE)</f>
        <v>Danielle Russell</v>
      </c>
      <c r="D391" t="str">
        <f>VLOOKUP(sales_tab[[#This Row],[Customer ID]],customer_tab[],9,FALSE)</f>
        <v>Male</v>
      </c>
      <c r="E391" t="str">
        <f>VLOOKUP(sales_tab[[#This Row],[Customer ID]],customer_tab[],5,FALSE)</f>
        <v>Pennsylvania</v>
      </c>
      <c r="F391" t="str">
        <f>VLOOKUP(sales_tab[[#This Row],[Customer ID]],customer_tab[],6,FALSE)</f>
        <v>East</v>
      </c>
      <c r="G391" t="str">
        <f>VLOOKUP(sales_tab[[#This Row],[Customer ID]],customer_tab[],7,FALSE)</f>
        <v>Single</v>
      </c>
      <c r="H391" s="1">
        <v>45270</v>
      </c>
      <c r="I391" s="1" t="str">
        <f>TEXT(sales_tab[[#This Row],[Order Date]],"YYYY")</f>
        <v>2023</v>
      </c>
      <c r="J391" s="1" t="str">
        <f>TEXT(sales_tab[[#This Row],[Order Date]],"MMM")</f>
        <v>Dec</v>
      </c>
      <c r="K391">
        <v>2034</v>
      </c>
      <c r="L391" t="str">
        <f>VLOOKUP(sales_tab[[#This Row],[Product ID]],product_tab[],2,FALSE)</f>
        <v>Camera</v>
      </c>
      <c r="M391" t="str">
        <f>VLOOKUP(sales_tab[[#This Row],[Product ID]],product_tab[],4,FALSE)</f>
        <v>Johns and Sons</v>
      </c>
      <c r="N391" t="s">
        <v>19</v>
      </c>
      <c r="O391">
        <v>76.614999999999995</v>
      </c>
      <c r="P391">
        <v>70.849999999999994</v>
      </c>
      <c r="Q391">
        <v>2</v>
      </c>
      <c r="R391">
        <v>0.15</v>
      </c>
      <c r="S391">
        <f>sales_tab[[#This Row],[Unit Price]]*sales_tab[[#This Row],[Quantity]]</f>
        <v>141.69999999999999</v>
      </c>
      <c r="T391">
        <f>sales_tab[[#This Row],[Sales Amount]]-sales_tab[[#This Row],[Cost Price]]</f>
        <v>65.084999999999994</v>
      </c>
    </row>
    <row r="392" spans="1:20" x14ac:dyDescent="0.45">
      <c r="A392">
        <v>346985</v>
      </c>
      <c r="B392">
        <v>812154</v>
      </c>
      <c r="C392" t="str">
        <f>VLOOKUP(sales_tab[[#This Row],[Customer ID]],customer_tab[],2,FALSE)</f>
        <v>Ronald Murphy</v>
      </c>
      <c r="D392" t="str">
        <f>VLOOKUP(sales_tab[[#This Row],[Customer ID]],customer_tab[],9,FALSE)</f>
        <v>Male</v>
      </c>
      <c r="E392" t="str">
        <f>VLOOKUP(sales_tab[[#This Row],[Customer ID]],customer_tab[],5,FALSE)</f>
        <v>Minnesota</v>
      </c>
      <c r="F392" t="str">
        <f>VLOOKUP(sales_tab[[#This Row],[Customer ID]],customer_tab[],6,FALSE)</f>
        <v>Central</v>
      </c>
      <c r="G392" t="str">
        <f>VLOOKUP(sales_tab[[#This Row],[Customer ID]],customer_tab[],7,FALSE)</f>
        <v>Divorced</v>
      </c>
      <c r="H392" s="1">
        <v>45422</v>
      </c>
      <c r="I392" s="1" t="str">
        <f>TEXT(sales_tab[[#This Row],[Order Date]],"YYYY")</f>
        <v>2024</v>
      </c>
      <c r="J392" s="1" t="str">
        <f>TEXT(sales_tab[[#This Row],[Order Date]],"MMM")</f>
        <v>May</v>
      </c>
      <c r="K392">
        <v>9504</v>
      </c>
      <c r="L392" t="str">
        <f>VLOOKUP(sales_tab[[#This Row],[Product ID]],product_tab[],2,FALSE)</f>
        <v>Puzzle</v>
      </c>
      <c r="M392" t="str">
        <f>VLOOKUP(sales_tab[[#This Row],[Product ID]],product_tab[],4,FALSE)</f>
        <v>Bailey, Fowler and Butler</v>
      </c>
      <c r="N392" t="s">
        <v>13</v>
      </c>
      <c r="O392">
        <v>31.830799999999996</v>
      </c>
      <c r="P392">
        <v>50.87</v>
      </c>
      <c r="Q392">
        <v>1</v>
      </c>
      <c r="R392">
        <v>0.16</v>
      </c>
      <c r="S392">
        <f>sales_tab[[#This Row],[Unit Price]]*sales_tab[[#This Row],[Quantity]]</f>
        <v>50.87</v>
      </c>
      <c r="T392">
        <f>sales_tab[[#This Row],[Sales Amount]]-sales_tab[[#This Row],[Cost Price]]</f>
        <v>19.039200000000001</v>
      </c>
    </row>
    <row r="393" spans="1:20" x14ac:dyDescent="0.45">
      <c r="A393">
        <v>300469</v>
      </c>
      <c r="B393">
        <v>764675</v>
      </c>
      <c r="C393" t="str">
        <f>VLOOKUP(sales_tab[[#This Row],[Customer ID]],customer_tab[],2,FALSE)</f>
        <v>Charlotte Carey</v>
      </c>
      <c r="D393" t="str">
        <f>VLOOKUP(sales_tab[[#This Row],[Customer ID]],customer_tab[],9,FALSE)</f>
        <v>Male</v>
      </c>
      <c r="E393" t="str">
        <f>VLOOKUP(sales_tab[[#This Row],[Customer ID]],customer_tab[],5,FALSE)</f>
        <v>Washington</v>
      </c>
      <c r="F393" t="str">
        <f>VLOOKUP(sales_tab[[#This Row],[Customer ID]],customer_tab[],6,FALSE)</f>
        <v>West</v>
      </c>
      <c r="G393" t="str">
        <f>VLOOKUP(sales_tab[[#This Row],[Customer ID]],customer_tab[],7,FALSE)</f>
        <v>Divorced</v>
      </c>
      <c r="H393" s="1">
        <v>45307</v>
      </c>
      <c r="I393" s="1" t="str">
        <f>TEXT(sales_tab[[#This Row],[Order Date]],"YYYY")</f>
        <v>2024</v>
      </c>
      <c r="J393" s="1" t="str">
        <f>TEXT(sales_tab[[#This Row],[Order Date]],"MMM")</f>
        <v>Jan</v>
      </c>
      <c r="K393">
        <v>4541</v>
      </c>
      <c r="L393" t="str">
        <f>VLOOKUP(sales_tab[[#This Row],[Product ID]],product_tab[],2,FALSE)</f>
        <v>Pen</v>
      </c>
      <c r="M393" t="str">
        <f>VLOOKUP(sales_tab[[#This Row],[Product ID]],product_tab[],4,FALSE)</f>
        <v>Mccall Inc</v>
      </c>
      <c r="N393" t="s">
        <v>17</v>
      </c>
      <c r="O393">
        <v>249.715</v>
      </c>
      <c r="P393">
        <v>69.5</v>
      </c>
      <c r="Q393">
        <v>5</v>
      </c>
      <c r="R393">
        <v>0.05</v>
      </c>
      <c r="S393">
        <f>sales_tab[[#This Row],[Unit Price]]*sales_tab[[#This Row],[Quantity]]</f>
        <v>347.5</v>
      </c>
      <c r="T393">
        <f>sales_tab[[#This Row],[Sales Amount]]-sales_tab[[#This Row],[Cost Price]]</f>
        <v>97.784999999999997</v>
      </c>
    </row>
    <row r="394" spans="1:20" x14ac:dyDescent="0.45">
      <c r="A394">
        <v>880142</v>
      </c>
      <c r="B394">
        <v>727982</v>
      </c>
      <c r="C394" t="str">
        <f>VLOOKUP(sales_tab[[#This Row],[Customer ID]],customer_tab[],2,FALSE)</f>
        <v>Mark Sanders</v>
      </c>
      <c r="D394" t="str">
        <f>VLOOKUP(sales_tab[[#This Row],[Customer ID]],customer_tab[],9,FALSE)</f>
        <v>Male</v>
      </c>
      <c r="E394" t="str">
        <f>VLOOKUP(sales_tab[[#This Row],[Customer ID]],customer_tab[],5,FALSE)</f>
        <v>Washington</v>
      </c>
      <c r="F394" t="str">
        <f>VLOOKUP(sales_tab[[#This Row],[Customer ID]],customer_tab[],6,FALSE)</f>
        <v>West</v>
      </c>
      <c r="G394" t="str">
        <f>VLOOKUP(sales_tab[[#This Row],[Customer ID]],customer_tab[],7,FALSE)</f>
        <v>Married</v>
      </c>
      <c r="H394" s="1">
        <v>45433</v>
      </c>
      <c r="I394" s="1" t="str">
        <f>TEXT(sales_tab[[#This Row],[Order Date]],"YYYY")</f>
        <v>2024</v>
      </c>
      <c r="J394" s="1" t="str">
        <f>TEXT(sales_tab[[#This Row],[Order Date]],"MMM")</f>
        <v>May</v>
      </c>
      <c r="K394">
        <v>5039</v>
      </c>
      <c r="L394" t="str">
        <f>VLOOKUP(sales_tab[[#This Row],[Product ID]],product_tab[],2,FALSE)</f>
        <v>Jeans</v>
      </c>
      <c r="M394" t="str">
        <f>VLOOKUP(sales_tab[[#This Row],[Product ID]],product_tab[],4,FALSE)</f>
        <v>Sanchez, Medina and Golden</v>
      </c>
      <c r="N394" t="s">
        <v>15</v>
      </c>
      <c r="O394">
        <v>43.173999999999999</v>
      </c>
      <c r="P394">
        <v>70.03</v>
      </c>
      <c r="Q394">
        <v>1</v>
      </c>
      <c r="R394">
        <v>0.2</v>
      </c>
      <c r="S394">
        <f>sales_tab[[#This Row],[Unit Price]]*sales_tab[[#This Row],[Quantity]]</f>
        <v>70.03</v>
      </c>
      <c r="T394">
        <f>sales_tab[[#This Row],[Sales Amount]]-sales_tab[[#This Row],[Cost Price]]</f>
        <v>26.856000000000002</v>
      </c>
    </row>
    <row r="395" spans="1:20" x14ac:dyDescent="0.45">
      <c r="A395">
        <v>469227</v>
      </c>
      <c r="B395">
        <v>431639</v>
      </c>
      <c r="C395" t="str">
        <f>VLOOKUP(sales_tab[[#This Row],[Customer ID]],customer_tab[],2,FALSE)</f>
        <v>Jeffrey Nixon</v>
      </c>
      <c r="D395" t="str">
        <f>VLOOKUP(sales_tab[[#This Row],[Customer ID]],customer_tab[],9,FALSE)</f>
        <v>Female</v>
      </c>
      <c r="E395" t="str">
        <f>VLOOKUP(sales_tab[[#This Row],[Customer ID]],customer_tab[],5,FALSE)</f>
        <v>Ohio</v>
      </c>
      <c r="F395" t="str">
        <f>VLOOKUP(sales_tab[[#This Row],[Customer ID]],customer_tab[],6,FALSE)</f>
        <v>East</v>
      </c>
      <c r="G395" t="str">
        <f>VLOOKUP(sales_tab[[#This Row],[Customer ID]],customer_tab[],7,FALSE)</f>
        <v>Widowed</v>
      </c>
      <c r="H395" s="1">
        <v>45368</v>
      </c>
      <c r="I395" s="1" t="str">
        <f>TEXT(sales_tab[[#This Row],[Order Date]],"YYYY")</f>
        <v>2024</v>
      </c>
      <c r="J395" s="1" t="str">
        <f>TEXT(sales_tab[[#This Row],[Order Date]],"MMM")</f>
        <v>Mar</v>
      </c>
      <c r="K395">
        <v>5942</v>
      </c>
      <c r="L395" t="str">
        <f>VLOOKUP(sales_tab[[#This Row],[Product ID]],product_tab[],2,FALSE)</f>
        <v>Stapler</v>
      </c>
      <c r="M395" t="str">
        <f>VLOOKUP(sales_tab[[#This Row],[Product ID]],product_tab[],4,FALSE)</f>
        <v>Jones-Henderson</v>
      </c>
      <c r="N395" t="s">
        <v>17</v>
      </c>
      <c r="O395">
        <v>32.251599999999996</v>
      </c>
      <c r="P395">
        <v>12.83</v>
      </c>
      <c r="Q395">
        <v>4</v>
      </c>
      <c r="R395">
        <v>0.12</v>
      </c>
      <c r="S395">
        <f>sales_tab[[#This Row],[Unit Price]]*sales_tab[[#This Row],[Quantity]]</f>
        <v>51.32</v>
      </c>
      <c r="T395">
        <f>sales_tab[[#This Row],[Sales Amount]]-sales_tab[[#This Row],[Cost Price]]</f>
        <v>19.068400000000004</v>
      </c>
    </row>
    <row r="396" spans="1:20" x14ac:dyDescent="0.45">
      <c r="A396">
        <v>976268</v>
      </c>
      <c r="B396">
        <v>658589</v>
      </c>
      <c r="C396" t="str">
        <f>VLOOKUP(sales_tab[[#This Row],[Customer ID]],customer_tab[],2,FALSE)</f>
        <v>Troy Fernandez</v>
      </c>
      <c r="D396" t="str">
        <f>VLOOKUP(sales_tab[[#This Row],[Customer ID]],customer_tab[],9,FALSE)</f>
        <v>Male</v>
      </c>
      <c r="E396" t="str">
        <f>VLOOKUP(sales_tab[[#This Row],[Customer ID]],customer_tab[],5,FALSE)</f>
        <v>Nevada</v>
      </c>
      <c r="F396" t="str">
        <f>VLOOKUP(sales_tab[[#This Row],[Customer ID]],customer_tab[],6,FALSE)</f>
        <v>West</v>
      </c>
      <c r="G396" t="str">
        <f>VLOOKUP(sales_tab[[#This Row],[Customer ID]],customer_tab[],7,FALSE)</f>
        <v>Married</v>
      </c>
      <c r="H396" s="1">
        <v>45455</v>
      </c>
      <c r="I396" s="1" t="str">
        <f>TEXT(sales_tab[[#This Row],[Order Date]],"YYYY")</f>
        <v>2024</v>
      </c>
      <c r="J396" s="1" t="str">
        <f>TEXT(sales_tab[[#This Row],[Order Date]],"MMM")</f>
        <v>Jun</v>
      </c>
      <c r="K396">
        <v>2034</v>
      </c>
      <c r="L396" t="str">
        <f>VLOOKUP(sales_tab[[#This Row],[Product ID]],product_tab[],2,FALSE)</f>
        <v>Camera</v>
      </c>
      <c r="M396" t="str">
        <f>VLOOKUP(sales_tab[[#This Row],[Product ID]],product_tab[],4,FALSE)</f>
        <v>Johns and Sons</v>
      </c>
      <c r="N396" t="s">
        <v>19</v>
      </c>
      <c r="O396">
        <v>268.12</v>
      </c>
      <c r="P396">
        <v>70.849999999999994</v>
      </c>
      <c r="Q396">
        <v>5</v>
      </c>
      <c r="R396">
        <v>0</v>
      </c>
      <c r="S396">
        <f>sales_tab[[#This Row],[Unit Price]]*sales_tab[[#This Row],[Quantity]]</f>
        <v>354.25</v>
      </c>
      <c r="T396">
        <f>sales_tab[[#This Row],[Sales Amount]]-sales_tab[[#This Row],[Cost Price]]</f>
        <v>86.13</v>
      </c>
    </row>
    <row r="397" spans="1:20" x14ac:dyDescent="0.45">
      <c r="A397">
        <v>152282</v>
      </c>
      <c r="B397">
        <v>789562</v>
      </c>
      <c r="C397" t="str">
        <f>VLOOKUP(sales_tab[[#This Row],[Customer ID]],customer_tab[],2,FALSE)</f>
        <v>Paul Craig</v>
      </c>
      <c r="D397" t="str">
        <f>VLOOKUP(sales_tab[[#This Row],[Customer ID]],customer_tab[],9,FALSE)</f>
        <v>Non-Binary</v>
      </c>
      <c r="E397" t="str">
        <f>VLOOKUP(sales_tab[[#This Row],[Customer ID]],customer_tab[],5,FALSE)</f>
        <v>Rhode Island</v>
      </c>
      <c r="F397" t="str">
        <f>VLOOKUP(sales_tab[[#This Row],[Customer ID]],customer_tab[],6,FALSE)</f>
        <v>East</v>
      </c>
      <c r="G397" t="str">
        <f>VLOOKUP(sales_tab[[#This Row],[Customer ID]],customer_tab[],7,FALSE)</f>
        <v>Widowed</v>
      </c>
      <c r="H397" s="1">
        <v>45286</v>
      </c>
      <c r="I397" s="1" t="str">
        <f>TEXT(sales_tab[[#This Row],[Order Date]],"YYYY")</f>
        <v>2023</v>
      </c>
      <c r="J397" s="1" t="str">
        <f>TEXT(sales_tab[[#This Row],[Order Date]],"MMM")</f>
        <v>Dec</v>
      </c>
      <c r="K397">
        <v>1440</v>
      </c>
      <c r="L397" t="str">
        <f>VLOOKUP(sales_tab[[#This Row],[Product ID]],product_tab[],2,FALSE)</f>
        <v>Action Figure</v>
      </c>
      <c r="M397" t="str">
        <f>VLOOKUP(sales_tab[[#This Row],[Product ID]],product_tab[],4,FALSE)</f>
        <v>Barker-Baker</v>
      </c>
      <c r="N397" t="s">
        <v>13</v>
      </c>
      <c r="O397">
        <v>389.03479999999996</v>
      </c>
      <c r="P397">
        <v>242.72</v>
      </c>
      <c r="Q397">
        <v>3</v>
      </c>
      <c r="R397">
        <v>0.22</v>
      </c>
      <c r="S397">
        <f>sales_tab[[#This Row],[Unit Price]]*sales_tab[[#This Row],[Quantity]]</f>
        <v>728.16</v>
      </c>
      <c r="T397">
        <f>sales_tab[[#This Row],[Sales Amount]]-sales_tab[[#This Row],[Cost Price]]</f>
        <v>339.12520000000001</v>
      </c>
    </row>
    <row r="398" spans="1:20" x14ac:dyDescent="0.45">
      <c r="A398">
        <v>470602</v>
      </c>
      <c r="B398">
        <v>161663</v>
      </c>
      <c r="C398" t="str">
        <f>VLOOKUP(sales_tab[[#This Row],[Customer ID]],customer_tab[],2,FALSE)</f>
        <v>Ivan Smith</v>
      </c>
      <c r="D398" t="str">
        <f>VLOOKUP(sales_tab[[#This Row],[Customer ID]],customer_tab[],9,FALSE)</f>
        <v>Male</v>
      </c>
      <c r="E398" t="str">
        <f>VLOOKUP(sales_tab[[#This Row],[Customer ID]],customer_tab[],5,FALSE)</f>
        <v>Rhode Island</v>
      </c>
      <c r="F398" t="str">
        <f>VLOOKUP(sales_tab[[#This Row],[Customer ID]],customer_tab[],6,FALSE)</f>
        <v>East</v>
      </c>
      <c r="G398" t="str">
        <f>VLOOKUP(sales_tab[[#This Row],[Customer ID]],customer_tab[],7,FALSE)</f>
        <v>Divorced</v>
      </c>
      <c r="H398" s="1">
        <v>45237</v>
      </c>
      <c r="I398" s="1" t="str">
        <f>TEXT(sales_tab[[#This Row],[Order Date]],"YYYY")</f>
        <v>2023</v>
      </c>
      <c r="J398" s="1" t="str">
        <f>TEXT(sales_tab[[#This Row],[Order Date]],"MMM")</f>
        <v>Nov</v>
      </c>
      <c r="K398">
        <v>9240</v>
      </c>
      <c r="L398" t="str">
        <f>VLOOKUP(sales_tab[[#This Row],[Product ID]],product_tab[],2,FALSE)</f>
        <v>Doll</v>
      </c>
      <c r="M398" t="str">
        <f>VLOOKUP(sales_tab[[#This Row],[Product ID]],product_tab[],4,FALSE)</f>
        <v>Clark, Scott and Miller</v>
      </c>
      <c r="N398" t="s">
        <v>13</v>
      </c>
      <c r="O398">
        <v>222.44560000000001</v>
      </c>
      <c r="P398">
        <v>105.37</v>
      </c>
      <c r="Q398">
        <v>3</v>
      </c>
      <c r="R398">
        <v>0.04</v>
      </c>
      <c r="S398">
        <f>sales_tab[[#This Row],[Unit Price]]*sales_tab[[#This Row],[Quantity]]</f>
        <v>316.11</v>
      </c>
      <c r="T398">
        <f>sales_tab[[#This Row],[Sales Amount]]-sales_tab[[#This Row],[Cost Price]]</f>
        <v>93.664400000000001</v>
      </c>
    </row>
    <row r="399" spans="1:20" x14ac:dyDescent="0.45">
      <c r="A399">
        <v>322719</v>
      </c>
      <c r="B399">
        <v>583268</v>
      </c>
      <c r="C399" t="str">
        <f>VLOOKUP(sales_tab[[#This Row],[Customer ID]],customer_tab[],2,FALSE)</f>
        <v>Thomas Lawrence</v>
      </c>
      <c r="D399" t="str">
        <f>VLOOKUP(sales_tab[[#This Row],[Customer ID]],customer_tab[],9,FALSE)</f>
        <v>Male</v>
      </c>
      <c r="E399" t="str">
        <f>VLOOKUP(sales_tab[[#This Row],[Customer ID]],customer_tab[],5,FALSE)</f>
        <v>Michigan</v>
      </c>
      <c r="F399" t="str">
        <f>VLOOKUP(sales_tab[[#This Row],[Customer ID]],customer_tab[],6,FALSE)</f>
        <v>Central</v>
      </c>
      <c r="G399" t="str">
        <f>VLOOKUP(sales_tab[[#This Row],[Customer ID]],customer_tab[],7,FALSE)</f>
        <v>Married</v>
      </c>
      <c r="H399" s="1">
        <v>45358</v>
      </c>
      <c r="I399" s="1" t="str">
        <f>TEXT(sales_tab[[#This Row],[Order Date]],"YYYY")</f>
        <v>2024</v>
      </c>
      <c r="J399" s="1" t="str">
        <f>TEXT(sales_tab[[#This Row],[Order Date]],"MMM")</f>
        <v>Mar</v>
      </c>
      <c r="K399">
        <v>8348</v>
      </c>
      <c r="L399" t="str">
        <f>VLOOKUP(sales_tab[[#This Row],[Product ID]],product_tab[],2,FALSE)</f>
        <v>Laptop</v>
      </c>
      <c r="M399" t="str">
        <f>VLOOKUP(sales_tab[[#This Row],[Product ID]],product_tab[],4,FALSE)</f>
        <v>Jackson, Stewart and Jenkins</v>
      </c>
      <c r="N399" t="s">
        <v>19</v>
      </c>
      <c r="O399">
        <v>162.6874</v>
      </c>
      <c r="P399">
        <v>193.63</v>
      </c>
      <c r="Q399">
        <v>1</v>
      </c>
      <c r="R399">
        <v>0.02</v>
      </c>
      <c r="S399">
        <f>sales_tab[[#This Row],[Unit Price]]*sales_tab[[#This Row],[Quantity]]</f>
        <v>193.63</v>
      </c>
      <c r="T399">
        <f>sales_tab[[#This Row],[Sales Amount]]-sales_tab[[#This Row],[Cost Price]]</f>
        <v>30.942599999999999</v>
      </c>
    </row>
    <row r="400" spans="1:20" x14ac:dyDescent="0.45">
      <c r="A400">
        <v>755976</v>
      </c>
      <c r="B400">
        <v>405165</v>
      </c>
      <c r="C400" t="str">
        <f>VLOOKUP(sales_tab[[#This Row],[Customer ID]],customer_tab[],2,FALSE)</f>
        <v>Katherine Moore</v>
      </c>
      <c r="D400" t="str">
        <f>VLOOKUP(sales_tab[[#This Row],[Customer ID]],customer_tab[],9,FALSE)</f>
        <v>Female</v>
      </c>
      <c r="E400" t="str">
        <f>VLOOKUP(sales_tab[[#This Row],[Customer ID]],customer_tab[],5,FALSE)</f>
        <v>Texas</v>
      </c>
      <c r="F400" t="str">
        <f>VLOOKUP(sales_tab[[#This Row],[Customer ID]],customer_tab[],6,FALSE)</f>
        <v>Central</v>
      </c>
      <c r="G400" t="str">
        <f>VLOOKUP(sales_tab[[#This Row],[Customer ID]],customer_tab[],7,FALSE)</f>
        <v>Divorced</v>
      </c>
      <c r="H400" s="1">
        <v>45473</v>
      </c>
      <c r="I400" s="1" t="str">
        <f>TEXT(sales_tab[[#This Row],[Order Date]],"YYYY")</f>
        <v>2024</v>
      </c>
      <c r="J400" s="1" t="str">
        <f>TEXT(sales_tab[[#This Row],[Order Date]],"MMM")</f>
        <v>Jun</v>
      </c>
      <c r="K400">
        <v>9240</v>
      </c>
      <c r="L400" t="str">
        <f>VLOOKUP(sales_tab[[#This Row],[Product ID]],product_tab[],2,FALSE)</f>
        <v>Doll</v>
      </c>
      <c r="M400" t="str">
        <f>VLOOKUP(sales_tab[[#This Row],[Product ID]],product_tab[],4,FALSE)</f>
        <v>Clark, Scott and Miller</v>
      </c>
      <c r="N400" t="s">
        <v>13</v>
      </c>
      <c r="O400">
        <v>52.461200000000005</v>
      </c>
      <c r="P400">
        <v>105.37</v>
      </c>
      <c r="Q400">
        <v>1</v>
      </c>
      <c r="R400">
        <v>0.24</v>
      </c>
      <c r="S400">
        <f>sales_tab[[#This Row],[Unit Price]]*sales_tab[[#This Row],[Quantity]]</f>
        <v>105.37</v>
      </c>
      <c r="T400">
        <f>sales_tab[[#This Row],[Sales Amount]]-sales_tab[[#This Row],[Cost Price]]</f>
        <v>52.908799999999999</v>
      </c>
    </row>
    <row r="401" spans="1:20" x14ac:dyDescent="0.45">
      <c r="A401">
        <v>588141</v>
      </c>
      <c r="B401">
        <v>934870</v>
      </c>
      <c r="C401" t="str">
        <f>VLOOKUP(sales_tab[[#This Row],[Customer ID]],customer_tab[],2,FALSE)</f>
        <v>Sabrina Benson</v>
      </c>
      <c r="D401" t="str">
        <f>VLOOKUP(sales_tab[[#This Row],[Customer ID]],customer_tab[],9,FALSE)</f>
        <v>Non-Binary</v>
      </c>
      <c r="E401" t="str">
        <f>VLOOKUP(sales_tab[[#This Row],[Customer ID]],customer_tab[],5,FALSE)</f>
        <v>Texas</v>
      </c>
      <c r="F401" t="str">
        <f>VLOOKUP(sales_tab[[#This Row],[Customer ID]],customer_tab[],6,FALSE)</f>
        <v>Central</v>
      </c>
      <c r="G401" t="str">
        <f>VLOOKUP(sales_tab[[#This Row],[Customer ID]],customer_tab[],7,FALSE)</f>
        <v>Single</v>
      </c>
      <c r="H401" s="1">
        <v>45527</v>
      </c>
      <c r="I401" s="1" t="str">
        <f>TEXT(sales_tab[[#This Row],[Order Date]],"YYYY")</f>
        <v>2024</v>
      </c>
      <c r="J401" s="1" t="str">
        <f>TEXT(sales_tab[[#This Row],[Order Date]],"MMM")</f>
        <v>Aug</v>
      </c>
      <c r="K401">
        <v>4541</v>
      </c>
      <c r="L401" t="str">
        <f>VLOOKUP(sales_tab[[#This Row],[Product ID]],product_tab[],2,FALSE)</f>
        <v>Pen</v>
      </c>
      <c r="M401" t="str">
        <f>VLOOKUP(sales_tab[[#This Row],[Product ID]],product_tab[],4,FALSE)</f>
        <v>Mccall Inc</v>
      </c>
      <c r="N401" t="s">
        <v>17</v>
      </c>
      <c r="O401">
        <v>130.80500000000001</v>
      </c>
      <c r="P401">
        <v>69.5</v>
      </c>
      <c r="Q401">
        <v>3</v>
      </c>
      <c r="R401">
        <v>0.13</v>
      </c>
      <c r="S401">
        <f>sales_tab[[#This Row],[Unit Price]]*sales_tab[[#This Row],[Quantity]]</f>
        <v>208.5</v>
      </c>
      <c r="T401">
        <f>sales_tab[[#This Row],[Sales Amount]]-sales_tab[[#This Row],[Cost Price]]</f>
        <v>77.694999999999993</v>
      </c>
    </row>
    <row r="402" spans="1:20" x14ac:dyDescent="0.45">
      <c r="A402">
        <v>629577</v>
      </c>
      <c r="B402">
        <v>110654</v>
      </c>
      <c r="C402" t="str">
        <f>VLOOKUP(sales_tab[[#This Row],[Customer ID]],customer_tab[],2,FALSE)</f>
        <v>Brianna Schmidt</v>
      </c>
      <c r="D402" t="str">
        <f>VLOOKUP(sales_tab[[#This Row],[Customer ID]],customer_tab[],9,FALSE)</f>
        <v>Non-Binary</v>
      </c>
      <c r="E402" t="str">
        <f>VLOOKUP(sales_tab[[#This Row],[Customer ID]],customer_tab[],5,FALSE)</f>
        <v>California</v>
      </c>
      <c r="F402" t="str">
        <f>VLOOKUP(sales_tab[[#This Row],[Customer ID]],customer_tab[],6,FALSE)</f>
        <v>West</v>
      </c>
      <c r="G402" t="str">
        <f>VLOOKUP(sales_tab[[#This Row],[Customer ID]],customer_tab[],7,FALSE)</f>
        <v>Divorced</v>
      </c>
      <c r="H402" s="1">
        <v>45393</v>
      </c>
      <c r="I402" s="1" t="str">
        <f>TEXT(sales_tab[[#This Row],[Order Date]],"YYYY")</f>
        <v>2024</v>
      </c>
      <c r="J402" s="1" t="str">
        <f>TEXT(sales_tab[[#This Row],[Order Date]],"MMM")</f>
        <v>Apr</v>
      </c>
      <c r="K402">
        <v>5842</v>
      </c>
      <c r="L402" t="str">
        <f>VLOOKUP(sales_tab[[#This Row],[Product ID]],product_tab[],2,FALSE)</f>
        <v>Chair</v>
      </c>
      <c r="M402" t="str">
        <f>VLOOKUP(sales_tab[[#This Row],[Product ID]],product_tab[],4,FALSE)</f>
        <v>Cook, Hall and Miller</v>
      </c>
      <c r="N402" t="s">
        <v>11</v>
      </c>
      <c r="O402">
        <v>659.85120000000006</v>
      </c>
      <c r="P402">
        <v>268.19</v>
      </c>
      <c r="Q402">
        <v>4</v>
      </c>
      <c r="R402">
        <v>0.13</v>
      </c>
      <c r="S402">
        <f>sales_tab[[#This Row],[Unit Price]]*sales_tab[[#This Row],[Quantity]]</f>
        <v>1072.76</v>
      </c>
      <c r="T402">
        <f>sales_tab[[#This Row],[Sales Amount]]-sales_tab[[#This Row],[Cost Price]]</f>
        <v>412.90879999999993</v>
      </c>
    </row>
    <row r="403" spans="1:20" x14ac:dyDescent="0.45">
      <c r="A403">
        <v>349292</v>
      </c>
      <c r="B403">
        <v>992926</v>
      </c>
      <c r="C403" t="str">
        <f>VLOOKUP(sales_tab[[#This Row],[Customer ID]],customer_tab[],2,FALSE)</f>
        <v>Austin Jones</v>
      </c>
      <c r="D403" t="str">
        <f>VLOOKUP(sales_tab[[#This Row],[Customer ID]],customer_tab[],9,FALSE)</f>
        <v>Female</v>
      </c>
      <c r="E403" t="str">
        <f>VLOOKUP(sales_tab[[#This Row],[Customer ID]],customer_tab[],5,FALSE)</f>
        <v>Illinois</v>
      </c>
      <c r="F403" t="str">
        <f>VLOOKUP(sales_tab[[#This Row],[Customer ID]],customer_tab[],6,FALSE)</f>
        <v>Central</v>
      </c>
      <c r="G403" t="str">
        <f>VLOOKUP(sales_tab[[#This Row],[Customer ID]],customer_tab[],7,FALSE)</f>
        <v>Divorced</v>
      </c>
      <c r="H403" s="1">
        <v>45416</v>
      </c>
      <c r="I403" s="1" t="str">
        <f>TEXT(sales_tab[[#This Row],[Order Date]],"YYYY")</f>
        <v>2024</v>
      </c>
      <c r="J403" s="1" t="str">
        <f>TEXT(sales_tab[[#This Row],[Order Date]],"MMM")</f>
        <v>May</v>
      </c>
      <c r="K403">
        <v>9961</v>
      </c>
      <c r="L403" t="str">
        <f>VLOOKUP(sales_tab[[#This Row],[Product ID]],product_tab[],2,FALSE)</f>
        <v>Cap</v>
      </c>
      <c r="M403" t="str">
        <f>VLOOKUP(sales_tab[[#This Row],[Product ID]],product_tab[],4,FALSE)</f>
        <v>Rogers and Sons</v>
      </c>
      <c r="N403" t="s">
        <v>15</v>
      </c>
      <c r="O403">
        <v>13.0748</v>
      </c>
      <c r="P403">
        <v>6.92</v>
      </c>
      <c r="Q403">
        <v>3</v>
      </c>
      <c r="R403">
        <v>0.02</v>
      </c>
      <c r="S403">
        <f>sales_tab[[#This Row],[Unit Price]]*sales_tab[[#This Row],[Quantity]]</f>
        <v>20.759999999999998</v>
      </c>
      <c r="T403">
        <f>sales_tab[[#This Row],[Sales Amount]]-sales_tab[[#This Row],[Cost Price]]</f>
        <v>7.6851999999999983</v>
      </c>
    </row>
    <row r="404" spans="1:20" x14ac:dyDescent="0.45">
      <c r="A404">
        <v>281123</v>
      </c>
      <c r="B404">
        <v>371560</v>
      </c>
      <c r="C404" t="str">
        <f>VLOOKUP(sales_tab[[#This Row],[Customer ID]],customer_tab[],2,FALSE)</f>
        <v>Morgan Manning</v>
      </c>
      <c r="D404" t="str">
        <f>VLOOKUP(sales_tab[[#This Row],[Customer ID]],customer_tab[],9,FALSE)</f>
        <v>Non-Binary</v>
      </c>
      <c r="E404" t="str">
        <f>VLOOKUP(sales_tab[[#This Row],[Customer ID]],customer_tab[],5,FALSE)</f>
        <v>Arizona</v>
      </c>
      <c r="F404" t="str">
        <f>VLOOKUP(sales_tab[[#This Row],[Customer ID]],customer_tab[],6,FALSE)</f>
        <v>West</v>
      </c>
      <c r="G404" t="str">
        <f>VLOOKUP(sales_tab[[#This Row],[Customer ID]],customer_tab[],7,FALSE)</f>
        <v>Widowed</v>
      </c>
      <c r="H404" s="1">
        <v>45382</v>
      </c>
      <c r="I404" s="1" t="str">
        <f>TEXT(sales_tab[[#This Row],[Order Date]],"YYYY")</f>
        <v>2024</v>
      </c>
      <c r="J404" s="1" t="str">
        <f>TEXT(sales_tab[[#This Row],[Order Date]],"MMM")</f>
        <v>Mar</v>
      </c>
      <c r="K404">
        <v>9240</v>
      </c>
      <c r="L404" t="str">
        <f>VLOOKUP(sales_tab[[#This Row],[Product ID]],product_tab[],2,FALSE)</f>
        <v>Doll</v>
      </c>
      <c r="M404" t="str">
        <f>VLOOKUP(sales_tab[[#This Row],[Product ID]],product_tab[],4,FALSE)</f>
        <v>Clark, Scott and Miller</v>
      </c>
      <c r="N404" t="s">
        <v>13</v>
      </c>
      <c r="O404">
        <v>122.77600000000002</v>
      </c>
      <c r="P404">
        <v>105.37</v>
      </c>
      <c r="Q404">
        <v>2</v>
      </c>
      <c r="R404">
        <v>0.1</v>
      </c>
      <c r="S404">
        <f>sales_tab[[#This Row],[Unit Price]]*sales_tab[[#This Row],[Quantity]]</f>
        <v>210.74</v>
      </c>
      <c r="T404">
        <f>sales_tab[[#This Row],[Sales Amount]]-sales_tab[[#This Row],[Cost Price]]</f>
        <v>87.963999999999984</v>
      </c>
    </row>
    <row r="405" spans="1:20" x14ac:dyDescent="0.45">
      <c r="A405">
        <v>109662</v>
      </c>
      <c r="B405">
        <v>359439</v>
      </c>
      <c r="C405" t="str">
        <f>VLOOKUP(sales_tab[[#This Row],[Customer ID]],customer_tab[],2,FALSE)</f>
        <v>Michael Vance</v>
      </c>
      <c r="D405" t="str">
        <f>VLOOKUP(sales_tab[[#This Row],[Customer ID]],customer_tab[],9,FALSE)</f>
        <v>Male</v>
      </c>
      <c r="E405" t="str">
        <f>VLOOKUP(sales_tab[[#This Row],[Customer ID]],customer_tab[],5,FALSE)</f>
        <v>California</v>
      </c>
      <c r="F405" t="str">
        <f>VLOOKUP(sales_tab[[#This Row],[Customer ID]],customer_tab[],6,FALSE)</f>
        <v>West</v>
      </c>
      <c r="G405" t="str">
        <f>VLOOKUP(sales_tab[[#This Row],[Customer ID]],customer_tab[],7,FALSE)</f>
        <v>Divorced</v>
      </c>
      <c r="H405" s="1">
        <v>45455</v>
      </c>
      <c r="I405" s="1" t="str">
        <f>TEXT(sales_tab[[#This Row],[Order Date]],"YYYY")</f>
        <v>2024</v>
      </c>
      <c r="J405" s="1" t="str">
        <f>TEXT(sales_tab[[#This Row],[Order Date]],"MMM")</f>
        <v>Jun</v>
      </c>
      <c r="K405">
        <v>2914</v>
      </c>
      <c r="L405" t="str">
        <f>VLOOKUP(sales_tab[[#This Row],[Product ID]],product_tab[],2,FALSE)</f>
        <v>Bookshelf</v>
      </c>
      <c r="M405" t="str">
        <f>VLOOKUP(sales_tab[[#This Row],[Product ID]],product_tab[],4,FALSE)</f>
        <v>Davis-Ramirez</v>
      </c>
      <c r="N405" t="s">
        <v>11</v>
      </c>
      <c r="O405">
        <v>15.028499999999998</v>
      </c>
      <c r="P405">
        <v>30.65</v>
      </c>
      <c r="Q405">
        <v>1</v>
      </c>
      <c r="R405">
        <v>0.11</v>
      </c>
      <c r="S405">
        <f>sales_tab[[#This Row],[Unit Price]]*sales_tab[[#This Row],[Quantity]]</f>
        <v>30.65</v>
      </c>
      <c r="T405">
        <f>sales_tab[[#This Row],[Sales Amount]]-sales_tab[[#This Row],[Cost Price]]</f>
        <v>15.621500000000001</v>
      </c>
    </row>
    <row r="406" spans="1:20" x14ac:dyDescent="0.45">
      <c r="A406">
        <v>458821</v>
      </c>
      <c r="B406">
        <v>220572</v>
      </c>
      <c r="C406" t="str">
        <f>VLOOKUP(sales_tab[[#This Row],[Customer ID]],customer_tab[],2,FALSE)</f>
        <v>Wendy Anderson</v>
      </c>
      <c r="D406" t="str">
        <f>VLOOKUP(sales_tab[[#This Row],[Customer ID]],customer_tab[],9,FALSE)</f>
        <v>Male</v>
      </c>
      <c r="E406" t="str">
        <f>VLOOKUP(sales_tab[[#This Row],[Customer ID]],customer_tab[],5,FALSE)</f>
        <v>New York</v>
      </c>
      <c r="F406" t="str">
        <f>VLOOKUP(sales_tab[[#This Row],[Customer ID]],customer_tab[],6,FALSE)</f>
        <v>East</v>
      </c>
      <c r="G406" t="str">
        <f>VLOOKUP(sales_tab[[#This Row],[Customer ID]],customer_tab[],7,FALSE)</f>
        <v>Married</v>
      </c>
      <c r="H406" s="1">
        <v>45202</v>
      </c>
      <c r="I406" s="1" t="str">
        <f>TEXT(sales_tab[[#This Row],[Order Date]],"YYYY")</f>
        <v>2023</v>
      </c>
      <c r="J406" s="1" t="str">
        <f>TEXT(sales_tab[[#This Row],[Order Date]],"MMM")</f>
        <v>Oct</v>
      </c>
      <c r="K406">
        <v>5039</v>
      </c>
      <c r="L406" t="str">
        <f>VLOOKUP(sales_tab[[#This Row],[Product ID]],product_tab[],2,FALSE)</f>
        <v>Jeans</v>
      </c>
      <c r="M406" t="str">
        <f>VLOOKUP(sales_tab[[#This Row],[Product ID]],product_tab[],4,FALSE)</f>
        <v>Sanchez, Medina and Golden</v>
      </c>
      <c r="N406" t="s">
        <v>15</v>
      </c>
      <c r="O406">
        <v>109.8288</v>
      </c>
      <c r="P406">
        <v>70.03</v>
      </c>
      <c r="Q406">
        <v>2</v>
      </c>
      <c r="R406">
        <v>0.02</v>
      </c>
      <c r="S406">
        <f>sales_tab[[#This Row],[Unit Price]]*sales_tab[[#This Row],[Quantity]]</f>
        <v>140.06</v>
      </c>
      <c r="T406">
        <f>sales_tab[[#This Row],[Sales Amount]]-sales_tab[[#This Row],[Cost Price]]</f>
        <v>30.231200000000001</v>
      </c>
    </row>
    <row r="407" spans="1:20" x14ac:dyDescent="0.45">
      <c r="A407">
        <v>514192</v>
      </c>
      <c r="B407">
        <v>353405</v>
      </c>
      <c r="C407" t="str">
        <f>VLOOKUP(sales_tab[[#This Row],[Customer ID]],customer_tab[],2,FALSE)</f>
        <v>Katrina Torres</v>
      </c>
      <c r="D407" t="str">
        <f>VLOOKUP(sales_tab[[#This Row],[Customer ID]],customer_tab[],9,FALSE)</f>
        <v>Female</v>
      </c>
      <c r="E407" t="str">
        <f>VLOOKUP(sales_tab[[#This Row],[Customer ID]],customer_tab[],5,FALSE)</f>
        <v>Alabama</v>
      </c>
      <c r="F407" t="str">
        <f>VLOOKUP(sales_tab[[#This Row],[Customer ID]],customer_tab[],6,FALSE)</f>
        <v>South</v>
      </c>
      <c r="G407" t="str">
        <f>VLOOKUP(sales_tab[[#This Row],[Customer ID]],customer_tab[],7,FALSE)</f>
        <v>Divorced</v>
      </c>
      <c r="H407" s="1">
        <v>45297</v>
      </c>
      <c r="I407" s="1" t="str">
        <f>TEXT(sales_tab[[#This Row],[Order Date]],"YYYY")</f>
        <v>2024</v>
      </c>
      <c r="J407" s="1" t="str">
        <f>TEXT(sales_tab[[#This Row],[Order Date]],"MMM")</f>
        <v>Jan</v>
      </c>
      <c r="K407">
        <v>6233</v>
      </c>
      <c r="L407" t="str">
        <f>VLOOKUP(sales_tab[[#This Row],[Product ID]],product_tab[],2,FALSE)</f>
        <v>Smartphone</v>
      </c>
      <c r="M407" t="str">
        <f>VLOOKUP(sales_tab[[#This Row],[Product ID]],product_tab[],4,FALSE)</f>
        <v>Hensley-Pratt</v>
      </c>
      <c r="N407" t="s">
        <v>19</v>
      </c>
      <c r="O407">
        <v>32.214800000000011</v>
      </c>
      <c r="P407">
        <v>12.38</v>
      </c>
      <c r="Q407">
        <v>4</v>
      </c>
      <c r="R407">
        <v>0.01</v>
      </c>
      <c r="S407">
        <f>sales_tab[[#This Row],[Unit Price]]*sales_tab[[#This Row],[Quantity]]</f>
        <v>49.52</v>
      </c>
      <c r="T407">
        <f>sales_tab[[#This Row],[Sales Amount]]-sales_tab[[#This Row],[Cost Price]]</f>
        <v>17.305199999999992</v>
      </c>
    </row>
    <row r="408" spans="1:20" x14ac:dyDescent="0.45">
      <c r="A408">
        <v>600409</v>
      </c>
      <c r="B408">
        <v>522906</v>
      </c>
      <c r="C408" t="str">
        <f>VLOOKUP(sales_tab[[#This Row],[Customer ID]],customer_tab[],2,FALSE)</f>
        <v>Amanda Wilson</v>
      </c>
      <c r="D408" t="str">
        <f>VLOOKUP(sales_tab[[#This Row],[Customer ID]],customer_tab[],9,FALSE)</f>
        <v>Male</v>
      </c>
      <c r="E408" t="str">
        <f>VLOOKUP(sales_tab[[#This Row],[Customer ID]],customer_tab[],5,FALSE)</f>
        <v>North Carolina</v>
      </c>
      <c r="F408" t="str">
        <f>VLOOKUP(sales_tab[[#This Row],[Customer ID]],customer_tab[],6,FALSE)</f>
        <v>South</v>
      </c>
      <c r="G408" t="str">
        <f>VLOOKUP(sales_tab[[#This Row],[Customer ID]],customer_tab[],7,FALSE)</f>
        <v>Widowed</v>
      </c>
      <c r="H408" s="1">
        <v>45466</v>
      </c>
      <c r="I408" s="1" t="str">
        <f>TEXT(sales_tab[[#This Row],[Order Date]],"YYYY")</f>
        <v>2024</v>
      </c>
      <c r="J408" s="1" t="str">
        <f>TEXT(sales_tab[[#This Row],[Order Date]],"MMM")</f>
        <v>Jun</v>
      </c>
      <c r="K408">
        <v>8522</v>
      </c>
      <c r="L408" t="str">
        <f>VLOOKUP(sales_tab[[#This Row],[Product ID]],product_tab[],2,FALSE)</f>
        <v>Notebook</v>
      </c>
      <c r="M408" t="str">
        <f>VLOOKUP(sales_tab[[#This Row],[Product ID]],product_tab[],4,FALSE)</f>
        <v>Estrada LLC</v>
      </c>
      <c r="N408" t="s">
        <v>17</v>
      </c>
      <c r="O408">
        <v>164.37120000000004</v>
      </c>
      <c r="P408">
        <v>154.08000000000001</v>
      </c>
      <c r="Q408">
        <v>2</v>
      </c>
      <c r="R408">
        <v>0.18</v>
      </c>
      <c r="S408">
        <f>sales_tab[[#This Row],[Unit Price]]*sales_tab[[#This Row],[Quantity]]</f>
        <v>308.16000000000003</v>
      </c>
      <c r="T408">
        <f>sales_tab[[#This Row],[Sales Amount]]-sales_tab[[#This Row],[Cost Price]]</f>
        <v>143.78879999999998</v>
      </c>
    </row>
    <row r="409" spans="1:20" x14ac:dyDescent="0.45">
      <c r="A409">
        <v>777433</v>
      </c>
      <c r="B409">
        <v>974199</v>
      </c>
      <c r="C409" t="str">
        <f>VLOOKUP(sales_tab[[#This Row],[Customer ID]],customer_tab[],2,FALSE)</f>
        <v>Amy Smith</v>
      </c>
      <c r="D409" t="str">
        <f>VLOOKUP(sales_tab[[#This Row],[Customer ID]],customer_tab[],9,FALSE)</f>
        <v>Male</v>
      </c>
      <c r="E409" t="str">
        <f>VLOOKUP(sales_tab[[#This Row],[Customer ID]],customer_tab[],5,FALSE)</f>
        <v>Tennessee</v>
      </c>
      <c r="F409" t="str">
        <f>VLOOKUP(sales_tab[[#This Row],[Customer ID]],customer_tab[],6,FALSE)</f>
        <v>South</v>
      </c>
      <c r="G409" t="str">
        <f>VLOOKUP(sales_tab[[#This Row],[Customer ID]],customer_tab[],7,FALSE)</f>
        <v>Widowed</v>
      </c>
      <c r="H409" s="1">
        <v>45313</v>
      </c>
      <c r="I409" s="1" t="str">
        <f>TEXT(sales_tab[[#This Row],[Order Date]],"YYYY")</f>
        <v>2024</v>
      </c>
      <c r="J409" s="1" t="str">
        <f>TEXT(sales_tab[[#This Row],[Order Date]],"MMM")</f>
        <v>Jan</v>
      </c>
      <c r="K409">
        <v>9251</v>
      </c>
      <c r="L409" t="str">
        <f>VLOOKUP(sales_tab[[#This Row],[Product ID]],product_tab[],2,FALSE)</f>
        <v>Headphones</v>
      </c>
      <c r="M409" t="str">
        <f>VLOOKUP(sales_tab[[#This Row],[Product ID]],product_tab[],4,FALSE)</f>
        <v>Yates Group</v>
      </c>
      <c r="N409" t="s">
        <v>19</v>
      </c>
      <c r="O409">
        <v>110.4966</v>
      </c>
      <c r="P409">
        <v>86.13</v>
      </c>
      <c r="Q409">
        <v>2</v>
      </c>
      <c r="R409">
        <v>0.09</v>
      </c>
      <c r="S409">
        <f>sales_tab[[#This Row],[Unit Price]]*sales_tab[[#This Row],[Quantity]]</f>
        <v>172.26</v>
      </c>
      <c r="T409">
        <f>sales_tab[[#This Row],[Sales Amount]]-sales_tab[[#This Row],[Cost Price]]</f>
        <v>61.76339999999999</v>
      </c>
    </row>
    <row r="410" spans="1:20" x14ac:dyDescent="0.45">
      <c r="A410">
        <v>374062</v>
      </c>
      <c r="B410">
        <v>800641</v>
      </c>
      <c r="C410" t="str">
        <f>VLOOKUP(sales_tab[[#This Row],[Customer ID]],customer_tab[],2,FALSE)</f>
        <v>Jesse Navarro</v>
      </c>
      <c r="D410" t="str">
        <f>VLOOKUP(sales_tab[[#This Row],[Customer ID]],customer_tab[],9,FALSE)</f>
        <v>Female</v>
      </c>
      <c r="E410" t="str">
        <f>VLOOKUP(sales_tab[[#This Row],[Customer ID]],customer_tab[],5,FALSE)</f>
        <v>California</v>
      </c>
      <c r="F410" t="str">
        <f>VLOOKUP(sales_tab[[#This Row],[Customer ID]],customer_tab[],6,FALSE)</f>
        <v>West</v>
      </c>
      <c r="G410" t="str">
        <f>VLOOKUP(sales_tab[[#This Row],[Customer ID]],customer_tab[],7,FALSE)</f>
        <v>Divorced</v>
      </c>
      <c r="H410" s="1">
        <v>45322</v>
      </c>
      <c r="I410" s="1" t="str">
        <f>TEXT(sales_tab[[#This Row],[Order Date]],"YYYY")</f>
        <v>2024</v>
      </c>
      <c r="J410" s="1" t="str">
        <f>TEXT(sales_tab[[#This Row],[Order Date]],"MMM")</f>
        <v>Jan</v>
      </c>
      <c r="K410">
        <v>9614</v>
      </c>
      <c r="L410" t="str">
        <f>VLOOKUP(sales_tab[[#This Row],[Product ID]],product_tab[],2,FALSE)</f>
        <v>Table</v>
      </c>
      <c r="M410" t="str">
        <f>VLOOKUP(sales_tab[[#This Row],[Product ID]],product_tab[],4,FALSE)</f>
        <v>Peters Ltd</v>
      </c>
      <c r="N410" t="s">
        <v>11</v>
      </c>
      <c r="O410">
        <v>252.88769999999994</v>
      </c>
      <c r="P410">
        <v>129.47</v>
      </c>
      <c r="Q410">
        <v>3</v>
      </c>
      <c r="R410">
        <v>0.03</v>
      </c>
      <c r="S410">
        <f>sales_tab[[#This Row],[Unit Price]]*sales_tab[[#This Row],[Quantity]]</f>
        <v>388.40999999999997</v>
      </c>
      <c r="T410">
        <f>sales_tab[[#This Row],[Sales Amount]]-sales_tab[[#This Row],[Cost Price]]</f>
        <v>135.52230000000003</v>
      </c>
    </row>
    <row r="411" spans="1:20" x14ac:dyDescent="0.45">
      <c r="A411">
        <v>600352</v>
      </c>
      <c r="B411">
        <v>375609</v>
      </c>
      <c r="C411" t="str">
        <f>VLOOKUP(sales_tab[[#This Row],[Customer ID]],customer_tab[],2,FALSE)</f>
        <v>Phillip Smith</v>
      </c>
      <c r="D411" t="str">
        <f>VLOOKUP(sales_tab[[#This Row],[Customer ID]],customer_tab[],9,FALSE)</f>
        <v>Non-Binary</v>
      </c>
      <c r="E411" t="str">
        <f>VLOOKUP(sales_tab[[#This Row],[Customer ID]],customer_tab[],5,FALSE)</f>
        <v>New York</v>
      </c>
      <c r="F411" t="str">
        <f>VLOOKUP(sales_tab[[#This Row],[Customer ID]],customer_tab[],6,FALSE)</f>
        <v>East</v>
      </c>
      <c r="G411" t="str">
        <f>VLOOKUP(sales_tab[[#This Row],[Customer ID]],customer_tab[],7,FALSE)</f>
        <v>Married</v>
      </c>
      <c r="H411" s="1">
        <v>45406</v>
      </c>
      <c r="I411" s="1" t="str">
        <f>TEXT(sales_tab[[#This Row],[Order Date]],"YYYY")</f>
        <v>2024</v>
      </c>
      <c r="J411" s="1" t="str">
        <f>TEXT(sales_tab[[#This Row],[Order Date]],"MMM")</f>
        <v>Apr</v>
      </c>
      <c r="K411">
        <v>9504</v>
      </c>
      <c r="L411" t="str">
        <f>VLOOKUP(sales_tab[[#This Row],[Product ID]],product_tab[],2,FALSE)</f>
        <v>Puzzle</v>
      </c>
      <c r="M411" t="str">
        <f>VLOOKUP(sales_tab[[#This Row],[Product ID]],product_tab[],4,FALSE)</f>
        <v>Bailey, Fowler and Butler</v>
      </c>
      <c r="N411" t="s">
        <v>13</v>
      </c>
      <c r="O411">
        <v>79.22169999999997</v>
      </c>
      <c r="P411">
        <v>50.87</v>
      </c>
      <c r="Q411">
        <v>3</v>
      </c>
      <c r="R411">
        <v>0.03</v>
      </c>
      <c r="S411">
        <f>sales_tab[[#This Row],[Unit Price]]*sales_tab[[#This Row],[Quantity]]</f>
        <v>152.60999999999999</v>
      </c>
      <c r="T411">
        <f>sales_tab[[#This Row],[Sales Amount]]-sales_tab[[#This Row],[Cost Price]]</f>
        <v>73.388300000000015</v>
      </c>
    </row>
    <row r="412" spans="1:20" x14ac:dyDescent="0.45">
      <c r="A412">
        <v>765515</v>
      </c>
      <c r="B412">
        <v>598599</v>
      </c>
      <c r="C412" t="str">
        <f>VLOOKUP(sales_tab[[#This Row],[Customer ID]],customer_tab[],2,FALSE)</f>
        <v>Justin Gordon</v>
      </c>
      <c r="D412" t="str">
        <f>VLOOKUP(sales_tab[[#This Row],[Customer ID]],customer_tab[],9,FALSE)</f>
        <v>Female</v>
      </c>
      <c r="E412" t="str">
        <f>VLOOKUP(sales_tab[[#This Row],[Customer ID]],customer_tab[],5,FALSE)</f>
        <v>California</v>
      </c>
      <c r="F412" t="str">
        <f>VLOOKUP(sales_tab[[#This Row],[Customer ID]],customer_tab[],6,FALSE)</f>
        <v>West</v>
      </c>
      <c r="G412" t="str">
        <f>VLOOKUP(sales_tab[[#This Row],[Customer ID]],customer_tab[],7,FALSE)</f>
        <v>Single</v>
      </c>
      <c r="H412" s="1">
        <v>45480</v>
      </c>
      <c r="I412" s="1" t="str">
        <f>TEXT(sales_tab[[#This Row],[Order Date]],"YYYY")</f>
        <v>2024</v>
      </c>
      <c r="J412" s="1" t="str">
        <f>TEXT(sales_tab[[#This Row],[Order Date]],"MMM")</f>
        <v>Jul</v>
      </c>
      <c r="K412">
        <v>2834</v>
      </c>
      <c r="L412" t="str">
        <f>VLOOKUP(sales_tab[[#This Row],[Product ID]],product_tab[],2,FALSE)</f>
        <v>Tablet</v>
      </c>
      <c r="M412" t="str">
        <f>VLOOKUP(sales_tab[[#This Row],[Product ID]],product_tab[],4,FALSE)</f>
        <v>Anderson-Jackson</v>
      </c>
      <c r="N412" t="s">
        <v>19</v>
      </c>
      <c r="O412">
        <v>546.02539999999988</v>
      </c>
      <c r="P412">
        <v>222.26</v>
      </c>
      <c r="Q412">
        <v>3</v>
      </c>
      <c r="R412">
        <v>7.0000000000000007E-2</v>
      </c>
      <c r="S412">
        <f>sales_tab[[#This Row],[Unit Price]]*sales_tab[[#This Row],[Quantity]]</f>
        <v>666.78</v>
      </c>
      <c r="T412">
        <f>sales_tab[[#This Row],[Sales Amount]]-sales_tab[[#This Row],[Cost Price]]</f>
        <v>120.7546000000001</v>
      </c>
    </row>
    <row r="413" spans="1:20" x14ac:dyDescent="0.45">
      <c r="A413">
        <v>459979</v>
      </c>
      <c r="B413">
        <v>155470</v>
      </c>
      <c r="C413" t="str">
        <f>VLOOKUP(sales_tab[[#This Row],[Customer ID]],customer_tab[],2,FALSE)</f>
        <v>Austin Frazier</v>
      </c>
      <c r="D413" t="str">
        <f>VLOOKUP(sales_tab[[#This Row],[Customer ID]],customer_tab[],9,FALSE)</f>
        <v>Female</v>
      </c>
      <c r="E413" t="str">
        <f>VLOOKUP(sales_tab[[#This Row],[Customer ID]],customer_tab[],5,FALSE)</f>
        <v>Pennsylvania</v>
      </c>
      <c r="F413" t="str">
        <f>VLOOKUP(sales_tab[[#This Row],[Customer ID]],customer_tab[],6,FALSE)</f>
        <v>East</v>
      </c>
      <c r="G413" t="str">
        <f>VLOOKUP(sales_tab[[#This Row],[Customer ID]],customer_tab[],7,FALSE)</f>
        <v>Single</v>
      </c>
      <c r="H413" s="1">
        <v>45265</v>
      </c>
      <c r="I413" s="1" t="str">
        <f>TEXT(sales_tab[[#This Row],[Order Date]],"YYYY")</f>
        <v>2023</v>
      </c>
      <c r="J413" s="1" t="str">
        <f>TEXT(sales_tab[[#This Row],[Order Date]],"MMM")</f>
        <v>Dec</v>
      </c>
      <c r="K413">
        <v>9251</v>
      </c>
      <c r="L413" t="str">
        <f>VLOOKUP(sales_tab[[#This Row],[Product ID]],product_tab[],2,FALSE)</f>
        <v>Headphones</v>
      </c>
      <c r="M413" t="str">
        <f>VLOOKUP(sales_tab[[#This Row],[Product ID]],product_tab[],4,FALSE)</f>
        <v>Yates Group</v>
      </c>
      <c r="N413" t="s">
        <v>19</v>
      </c>
      <c r="O413">
        <v>258.33199999999999</v>
      </c>
      <c r="P413">
        <v>86.13</v>
      </c>
      <c r="Q413">
        <v>5</v>
      </c>
      <c r="R413">
        <v>0.12</v>
      </c>
      <c r="S413">
        <f>sales_tab[[#This Row],[Unit Price]]*sales_tab[[#This Row],[Quantity]]</f>
        <v>430.65</v>
      </c>
      <c r="T413">
        <f>sales_tab[[#This Row],[Sales Amount]]-sales_tab[[#This Row],[Cost Price]]</f>
        <v>172.31799999999998</v>
      </c>
    </row>
    <row r="414" spans="1:20" x14ac:dyDescent="0.45">
      <c r="A414">
        <v>646862</v>
      </c>
      <c r="B414">
        <v>195642</v>
      </c>
      <c r="C414" t="str">
        <f>VLOOKUP(sales_tab[[#This Row],[Customer ID]],customer_tab[],2,FALSE)</f>
        <v>Christina Jenkins</v>
      </c>
      <c r="D414" t="str">
        <f>VLOOKUP(sales_tab[[#This Row],[Customer ID]],customer_tab[],9,FALSE)</f>
        <v>Male</v>
      </c>
      <c r="E414" t="str">
        <f>VLOOKUP(sales_tab[[#This Row],[Customer ID]],customer_tab[],5,FALSE)</f>
        <v>California</v>
      </c>
      <c r="F414" t="str">
        <f>VLOOKUP(sales_tab[[#This Row],[Customer ID]],customer_tab[],6,FALSE)</f>
        <v>West</v>
      </c>
      <c r="G414" t="str">
        <f>VLOOKUP(sales_tab[[#This Row],[Customer ID]],customer_tab[],7,FALSE)</f>
        <v>Widowed</v>
      </c>
      <c r="H414" s="1">
        <v>45288</v>
      </c>
      <c r="I414" s="1" t="str">
        <f>TEXT(sales_tab[[#This Row],[Order Date]],"YYYY")</f>
        <v>2023</v>
      </c>
      <c r="J414" s="1" t="str">
        <f>TEXT(sales_tab[[#This Row],[Order Date]],"MMM")</f>
        <v>Dec</v>
      </c>
      <c r="K414">
        <v>5039</v>
      </c>
      <c r="L414" t="str">
        <f>VLOOKUP(sales_tab[[#This Row],[Product ID]],product_tab[],2,FALSE)</f>
        <v>Jeans</v>
      </c>
      <c r="M414" t="str">
        <f>VLOOKUP(sales_tab[[#This Row],[Product ID]],product_tab[],4,FALSE)</f>
        <v>Sanchez, Medina and Golden</v>
      </c>
      <c r="N414" t="s">
        <v>15</v>
      </c>
      <c r="O414">
        <v>45.315799999999996</v>
      </c>
      <c r="P414">
        <v>70.03</v>
      </c>
      <c r="Q414">
        <v>1</v>
      </c>
      <c r="R414">
        <v>0.14000000000000001</v>
      </c>
      <c r="S414">
        <f>sales_tab[[#This Row],[Unit Price]]*sales_tab[[#This Row],[Quantity]]</f>
        <v>70.03</v>
      </c>
      <c r="T414">
        <f>sales_tab[[#This Row],[Sales Amount]]-sales_tab[[#This Row],[Cost Price]]</f>
        <v>24.714200000000005</v>
      </c>
    </row>
    <row r="415" spans="1:20" x14ac:dyDescent="0.45">
      <c r="A415">
        <v>379667</v>
      </c>
      <c r="B415">
        <v>955485</v>
      </c>
      <c r="C415" t="str">
        <f>VLOOKUP(sales_tab[[#This Row],[Customer ID]],customer_tab[],2,FALSE)</f>
        <v>Meghan Rivera</v>
      </c>
      <c r="D415" t="str">
        <f>VLOOKUP(sales_tab[[#This Row],[Customer ID]],customer_tab[],9,FALSE)</f>
        <v>Female</v>
      </c>
      <c r="E415" t="str">
        <f>VLOOKUP(sales_tab[[#This Row],[Customer ID]],customer_tab[],5,FALSE)</f>
        <v>California</v>
      </c>
      <c r="F415" t="str">
        <f>VLOOKUP(sales_tab[[#This Row],[Customer ID]],customer_tab[],6,FALSE)</f>
        <v>West</v>
      </c>
      <c r="G415" t="str">
        <f>VLOOKUP(sales_tab[[#This Row],[Customer ID]],customer_tab[],7,FALSE)</f>
        <v>Married</v>
      </c>
      <c r="H415" s="1">
        <v>45500</v>
      </c>
      <c r="I415" s="1" t="str">
        <f>TEXT(sales_tab[[#This Row],[Order Date]],"YYYY")</f>
        <v>2024</v>
      </c>
      <c r="J415" s="1" t="str">
        <f>TEXT(sales_tab[[#This Row],[Order Date]],"MMM")</f>
        <v>Jul</v>
      </c>
      <c r="K415">
        <v>9504</v>
      </c>
      <c r="L415" t="str">
        <f>VLOOKUP(sales_tab[[#This Row],[Product ID]],product_tab[],2,FALSE)</f>
        <v>Puzzle</v>
      </c>
      <c r="M415" t="str">
        <f>VLOOKUP(sales_tab[[#This Row],[Product ID]],product_tab[],4,FALSE)</f>
        <v>Bailey, Fowler and Butler</v>
      </c>
      <c r="N415" t="s">
        <v>13</v>
      </c>
      <c r="O415">
        <v>63.545799999999993</v>
      </c>
      <c r="P415">
        <v>50.87</v>
      </c>
      <c r="Q415">
        <v>3</v>
      </c>
      <c r="R415">
        <v>0.22</v>
      </c>
      <c r="S415">
        <f>sales_tab[[#This Row],[Unit Price]]*sales_tab[[#This Row],[Quantity]]</f>
        <v>152.60999999999999</v>
      </c>
      <c r="T415">
        <f>sales_tab[[#This Row],[Sales Amount]]-sales_tab[[#This Row],[Cost Price]]</f>
        <v>89.0642</v>
      </c>
    </row>
    <row r="416" spans="1:20" x14ac:dyDescent="0.45">
      <c r="A416">
        <v>124614</v>
      </c>
      <c r="B416">
        <v>439469</v>
      </c>
      <c r="C416" t="str">
        <f>VLOOKUP(sales_tab[[#This Row],[Customer ID]],customer_tab[],2,FALSE)</f>
        <v>Larry Leonard</v>
      </c>
      <c r="D416" t="str">
        <f>VLOOKUP(sales_tab[[#This Row],[Customer ID]],customer_tab[],9,FALSE)</f>
        <v>Female</v>
      </c>
      <c r="E416" t="str">
        <f>VLOOKUP(sales_tab[[#This Row],[Customer ID]],customer_tab[],5,FALSE)</f>
        <v>Illinois</v>
      </c>
      <c r="F416" t="str">
        <f>VLOOKUP(sales_tab[[#This Row],[Customer ID]],customer_tab[],6,FALSE)</f>
        <v>Central</v>
      </c>
      <c r="G416" t="str">
        <f>VLOOKUP(sales_tab[[#This Row],[Customer ID]],customer_tab[],7,FALSE)</f>
        <v>Single</v>
      </c>
      <c r="H416" s="1">
        <v>45270</v>
      </c>
      <c r="I416" s="1" t="str">
        <f>TEXT(sales_tab[[#This Row],[Order Date]],"YYYY")</f>
        <v>2023</v>
      </c>
      <c r="J416" s="1" t="str">
        <f>TEXT(sales_tab[[#This Row],[Order Date]],"MMM")</f>
        <v>Dec</v>
      </c>
      <c r="K416">
        <v>9961</v>
      </c>
      <c r="L416" t="str">
        <f>VLOOKUP(sales_tab[[#This Row],[Product ID]],product_tab[],2,FALSE)</f>
        <v>Cap</v>
      </c>
      <c r="M416" t="str">
        <f>VLOOKUP(sales_tab[[#This Row],[Product ID]],product_tab[],4,FALSE)</f>
        <v>Rogers and Sons</v>
      </c>
      <c r="N416" t="s">
        <v>15</v>
      </c>
      <c r="O416">
        <v>5.4603999999999999</v>
      </c>
      <c r="P416">
        <v>6.92</v>
      </c>
      <c r="Q416">
        <v>1</v>
      </c>
      <c r="R416">
        <v>0.13</v>
      </c>
      <c r="S416">
        <f>sales_tab[[#This Row],[Unit Price]]*sales_tab[[#This Row],[Quantity]]</f>
        <v>6.92</v>
      </c>
      <c r="T416">
        <f>sales_tab[[#This Row],[Sales Amount]]-sales_tab[[#This Row],[Cost Price]]</f>
        <v>1.4596</v>
      </c>
    </row>
    <row r="417" spans="1:20" x14ac:dyDescent="0.45">
      <c r="A417">
        <v>117297</v>
      </c>
      <c r="B417">
        <v>807531</v>
      </c>
      <c r="C417" t="str">
        <f>VLOOKUP(sales_tab[[#This Row],[Customer ID]],customer_tab[],2,FALSE)</f>
        <v>William Moore</v>
      </c>
      <c r="D417" t="str">
        <f>VLOOKUP(sales_tab[[#This Row],[Customer ID]],customer_tab[],9,FALSE)</f>
        <v>Female</v>
      </c>
      <c r="E417" t="str">
        <f>VLOOKUP(sales_tab[[#This Row],[Customer ID]],customer_tab[],5,FALSE)</f>
        <v>California</v>
      </c>
      <c r="F417" t="str">
        <f>VLOOKUP(sales_tab[[#This Row],[Customer ID]],customer_tab[],6,FALSE)</f>
        <v>West</v>
      </c>
      <c r="G417" t="str">
        <f>VLOOKUP(sales_tab[[#This Row],[Customer ID]],customer_tab[],7,FALSE)</f>
        <v>Divorced</v>
      </c>
      <c r="H417" s="1">
        <v>45367</v>
      </c>
      <c r="I417" s="1" t="str">
        <f>TEXT(sales_tab[[#This Row],[Order Date]],"YYYY")</f>
        <v>2024</v>
      </c>
      <c r="J417" s="1" t="str">
        <f>TEXT(sales_tab[[#This Row],[Order Date]],"MMM")</f>
        <v>Mar</v>
      </c>
      <c r="K417">
        <v>6681</v>
      </c>
      <c r="L417" t="str">
        <f>VLOOKUP(sales_tab[[#This Row],[Product ID]],product_tab[],2,FALSE)</f>
        <v>Desk</v>
      </c>
      <c r="M417" t="str">
        <f>VLOOKUP(sales_tab[[#This Row],[Product ID]],product_tab[],4,FALSE)</f>
        <v>Fernandez, Willis and Potter</v>
      </c>
      <c r="N417" t="s">
        <v>11</v>
      </c>
      <c r="O417">
        <v>139.9144</v>
      </c>
      <c r="P417">
        <v>204.63</v>
      </c>
      <c r="Q417">
        <v>1</v>
      </c>
      <c r="R417">
        <v>0.12</v>
      </c>
      <c r="S417">
        <f>sales_tab[[#This Row],[Unit Price]]*sales_tab[[#This Row],[Quantity]]</f>
        <v>204.63</v>
      </c>
      <c r="T417">
        <f>sales_tab[[#This Row],[Sales Amount]]-sales_tab[[#This Row],[Cost Price]]</f>
        <v>64.715599999999995</v>
      </c>
    </row>
    <row r="418" spans="1:20" x14ac:dyDescent="0.45">
      <c r="A418">
        <v>161044</v>
      </c>
      <c r="B418">
        <v>727982</v>
      </c>
      <c r="C418" t="str">
        <f>VLOOKUP(sales_tab[[#This Row],[Customer ID]],customer_tab[],2,FALSE)</f>
        <v>Mark Sanders</v>
      </c>
      <c r="D418" t="str">
        <f>VLOOKUP(sales_tab[[#This Row],[Customer ID]],customer_tab[],9,FALSE)</f>
        <v>Male</v>
      </c>
      <c r="E418" t="str">
        <f>VLOOKUP(sales_tab[[#This Row],[Customer ID]],customer_tab[],5,FALSE)</f>
        <v>Washington</v>
      </c>
      <c r="F418" t="str">
        <f>VLOOKUP(sales_tab[[#This Row],[Customer ID]],customer_tab[],6,FALSE)</f>
        <v>West</v>
      </c>
      <c r="G418" t="str">
        <f>VLOOKUP(sales_tab[[#This Row],[Customer ID]],customer_tab[],7,FALSE)</f>
        <v>Married</v>
      </c>
      <c r="H418" s="1">
        <v>45174</v>
      </c>
      <c r="I418" s="1" t="str">
        <f>TEXT(sales_tab[[#This Row],[Order Date]],"YYYY")</f>
        <v>2023</v>
      </c>
      <c r="J418" s="1" t="str">
        <f>TEXT(sales_tab[[#This Row],[Order Date]],"MMM")</f>
        <v>Sep</v>
      </c>
      <c r="K418">
        <v>9504</v>
      </c>
      <c r="L418" t="str">
        <f>VLOOKUP(sales_tab[[#This Row],[Product ID]],product_tab[],2,FALSE)</f>
        <v>Puzzle</v>
      </c>
      <c r="M418" t="str">
        <f>VLOOKUP(sales_tab[[#This Row],[Product ID]],product_tab[],4,FALSE)</f>
        <v>Bailey, Fowler and Butler</v>
      </c>
      <c r="N418" t="s">
        <v>13</v>
      </c>
      <c r="O418">
        <v>69.492400000000004</v>
      </c>
      <c r="P418">
        <v>50.87</v>
      </c>
      <c r="Q418">
        <v>2</v>
      </c>
      <c r="R418">
        <v>0.24</v>
      </c>
      <c r="S418">
        <f>sales_tab[[#This Row],[Unit Price]]*sales_tab[[#This Row],[Quantity]]</f>
        <v>101.74</v>
      </c>
      <c r="T418">
        <f>sales_tab[[#This Row],[Sales Amount]]-sales_tab[[#This Row],[Cost Price]]</f>
        <v>32.247599999999991</v>
      </c>
    </row>
    <row r="419" spans="1:20" x14ac:dyDescent="0.45">
      <c r="A419">
        <v>586939</v>
      </c>
      <c r="B419">
        <v>493299</v>
      </c>
      <c r="C419" t="str">
        <f>VLOOKUP(sales_tab[[#This Row],[Customer ID]],customer_tab[],2,FALSE)</f>
        <v>Michelle Smith</v>
      </c>
      <c r="D419" t="str">
        <f>VLOOKUP(sales_tab[[#This Row],[Customer ID]],customer_tab[],9,FALSE)</f>
        <v>Male</v>
      </c>
      <c r="E419" t="str">
        <f>VLOOKUP(sales_tab[[#This Row],[Customer ID]],customer_tab[],5,FALSE)</f>
        <v>Michigan</v>
      </c>
      <c r="F419" t="str">
        <f>VLOOKUP(sales_tab[[#This Row],[Customer ID]],customer_tab[],6,FALSE)</f>
        <v>Central</v>
      </c>
      <c r="G419" t="str">
        <f>VLOOKUP(sales_tab[[#This Row],[Customer ID]],customer_tab[],7,FALSE)</f>
        <v>Single</v>
      </c>
      <c r="H419" s="1">
        <v>45434</v>
      </c>
      <c r="I419" s="1" t="str">
        <f>TEXT(sales_tab[[#This Row],[Order Date]],"YYYY")</f>
        <v>2024</v>
      </c>
      <c r="J419" s="1" t="str">
        <f>TEXT(sales_tab[[#This Row],[Order Date]],"MMM")</f>
        <v>May</v>
      </c>
      <c r="K419">
        <v>1440</v>
      </c>
      <c r="L419" t="str">
        <f>VLOOKUP(sales_tab[[#This Row],[Product ID]],product_tab[],2,FALSE)</f>
        <v>Action Figure</v>
      </c>
      <c r="M419" t="str">
        <f>VLOOKUP(sales_tab[[#This Row],[Product ID]],product_tab[],4,FALSE)</f>
        <v>Barker-Baker</v>
      </c>
      <c r="N419" t="s">
        <v>13</v>
      </c>
      <c r="O419">
        <v>551.13719999999989</v>
      </c>
      <c r="P419">
        <v>242.72</v>
      </c>
      <c r="Q419">
        <v>4</v>
      </c>
      <c r="R419">
        <v>0.06</v>
      </c>
      <c r="S419">
        <f>sales_tab[[#This Row],[Unit Price]]*sales_tab[[#This Row],[Quantity]]</f>
        <v>970.88</v>
      </c>
      <c r="T419">
        <f>sales_tab[[#This Row],[Sales Amount]]-sales_tab[[#This Row],[Cost Price]]</f>
        <v>419.7428000000001</v>
      </c>
    </row>
    <row r="420" spans="1:20" x14ac:dyDescent="0.45">
      <c r="A420">
        <v>325404</v>
      </c>
      <c r="B420">
        <v>153018</v>
      </c>
      <c r="C420" t="str">
        <f>VLOOKUP(sales_tab[[#This Row],[Customer ID]],customer_tab[],2,FALSE)</f>
        <v>Erika Schultz</v>
      </c>
      <c r="D420" t="str">
        <f>VLOOKUP(sales_tab[[#This Row],[Customer ID]],customer_tab[],9,FALSE)</f>
        <v>Male</v>
      </c>
      <c r="E420" t="str">
        <f>VLOOKUP(sales_tab[[#This Row],[Customer ID]],customer_tab[],5,FALSE)</f>
        <v>North Carolina</v>
      </c>
      <c r="F420" t="str">
        <f>VLOOKUP(sales_tab[[#This Row],[Customer ID]],customer_tab[],6,FALSE)</f>
        <v>South</v>
      </c>
      <c r="G420" t="str">
        <f>VLOOKUP(sales_tab[[#This Row],[Customer ID]],customer_tab[],7,FALSE)</f>
        <v>Widowed</v>
      </c>
      <c r="H420" s="1">
        <v>45303</v>
      </c>
      <c r="I420" s="1" t="str">
        <f>TEXT(sales_tab[[#This Row],[Order Date]],"YYYY")</f>
        <v>2024</v>
      </c>
      <c r="J420" s="1" t="str">
        <f>TEXT(sales_tab[[#This Row],[Order Date]],"MMM")</f>
        <v>Jan</v>
      </c>
      <c r="K420">
        <v>1794</v>
      </c>
      <c r="L420" t="str">
        <f>VLOOKUP(sales_tab[[#This Row],[Product ID]],product_tab[],2,FALSE)</f>
        <v>Board Game</v>
      </c>
      <c r="M420" t="str">
        <f>VLOOKUP(sales_tab[[#This Row],[Product ID]],product_tab[],4,FALSE)</f>
        <v>Reese LLC</v>
      </c>
      <c r="N420" t="s">
        <v>13</v>
      </c>
      <c r="O420">
        <v>496.69299999999987</v>
      </c>
      <c r="P420">
        <v>210.95</v>
      </c>
      <c r="Q420">
        <v>3</v>
      </c>
      <c r="R420">
        <v>0.02</v>
      </c>
      <c r="S420">
        <f>sales_tab[[#This Row],[Unit Price]]*sales_tab[[#This Row],[Quantity]]</f>
        <v>632.84999999999991</v>
      </c>
      <c r="T420">
        <f>sales_tab[[#This Row],[Sales Amount]]-sales_tab[[#This Row],[Cost Price]]</f>
        <v>136.15700000000004</v>
      </c>
    </row>
    <row r="421" spans="1:20" x14ac:dyDescent="0.45">
      <c r="A421">
        <v>344379</v>
      </c>
      <c r="B421">
        <v>958993</v>
      </c>
      <c r="C421" t="str">
        <f>VLOOKUP(sales_tab[[#This Row],[Customer ID]],customer_tab[],2,FALSE)</f>
        <v>Angela Hansen</v>
      </c>
      <c r="D421" t="str">
        <f>VLOOKUP(sales_tab[[#This Row],[Customer ID]],customer_tab[],9,FALSE)</f>
        <v>Male</v>
      </c>
      <c r="E421" t="str">
        <f>VLOOKUP(sales_tab[[#This Row],[Customer ID]],customer_tab[],5,FALSE)</f>
        <v>California</v>
      </c>
      <c r="F421" t="str">
        <f>VLOOKUP(sales_tab[[#This Row],[Customer ID]],customer_tab[],6,FALSE)</f>
        <v>West</v>
      </c>
      <c r="G421" t="str">
        <f>VLOOKUP(sales_tab[[#This Row],[Customer ID]],customer_tab[],7,FALSE)</f>
        <v>Single</v>
      </c>
      <c r="H421" s="1">
        <v>45408</v>
      </c>
      <c r="I421" s="1" t="str">
        <f>TEXT(sales_tab[[#This Row],[Order Date]],"YYYY")</f>
        <v>2024</v>
      </c>
      <c r="J421" s="1" t="str">
        <f>TEXT(sales_tab[[#This Row],[Order Date]],"MMM")</f>
        <v>Apr</v>
      </c>
      <c r="K421">
        <v>3312</v>
      </c>
      <c r="L421" t="str">
        <f>VLOOKUP(sales_tab[[#This Row],[Product ID]],product_tab[],2,FALSE)</f>
        <v>Toy Car</v>
      </c>
      <c r="M421" t="str">
        <f>VLOOKUP(sales_tab[[#This Row],[Product ID]],product_tab[],4,FALSE)</f>
        <v>West LLC</v>
      </c>
      <c r="N421" t="s">
        <v>13</v>
      </c>
      <c r="O421">
        <v>1178.6910000000003</v>
      </c>
      <c r="P421">
        <v>287.38</v>
      </c>
      <c r="Q421">
        <v>5</v>
      </c>
      <c r="R421">
        <v>0.01</v>
      </c>
      <c r="S421">
        <f>sales_tab[[#This Row],[Unit Price]]*sales_tab[[#This Row],[Quantity]]</f>
        <v>1436.9</v>
      </c>
      <c r="T421">
        <f>sales_tab[[#This Row],[Sales Amount]]-sales_tab[[#This Row],[Cost Price]]</f>
        <v>258.20899999999983</v>
      </c>
    </row>
    <row r="422" spans="1:20" x14ac:dyDescent="0.45">
      <c r="A422">
        <v>192254</v>
      </c>
      <c r="B422">
        <v>712113</v>
      </c>
      <c r="C422" t="str">
        <f>VLOOKUP(sales_tab[[#This Row],[Customer ID]],customer_tab[],2,FALSE)</f>
        <v>Lisa Richmond</v>
      </c>
      <c r="D422" t="str">
        <f>VLOOKUP(sales_tab[[#This Row],[Customer ID]],customer_tab[],9,FALSE)</f>
        <v>Male</v>
      </c>
      <c r="E422" t="str">
        <f>VLOOKUP(sales_tab[[#This Row],[Customer ID]],customer_tab[],5,FALSE)</f>
        <v>Illinois</v>
      </c>
      <c r="F422" t="str">
        <f>VLOOKUP(sales_tab[[#This Row],[Customer ID]],customer_tab[],6,FALSE)</f>
        <v>Central</v>
      </c>
      <c r="G422" t="str">
        <f>VLOOKUP(sales_tab[[#This Row],[Customer ID]],customer_tab[],7,FALSE)</f>
        <v>Widowed</v>
      </c>
      <c r="H422" s="1">
        <v>45285</v>
      </c>
      <c r="I422" s="1" t="str">
        <f>TEXT(sales_tab[[#This Row],[Order Date]],"YYYY")</f>
        <v>2023</v>
      </c>
      <c r="J422" s="1" t="str">
        <f>TEXT(sales_tab[[#This Row],[Order Date]],"MMM")</f>
        <v>Dec</v>
      </c>
      <c r="K422">
        <v>9961</v>
      </c>
      <c r="L422" t="str">
        <f>VLOOKUP(sales_tab[[#This Row],[Product ID]],product_tab[],2,FALSE)</f>
        <v>Cap</v>
      </c>
      <c r="M422" t="str">
        <f>VLOOKUP(sales_tab[[#This Row],[Product ID]],product_tab[],4,FALSE)</f>
        <v>Rogers and Sons</v>
      </c>
      <c r="N422" t="s">
        <v>15</v>
      </c>
      <c r="O422">
        <v>22.136000000000003</v>
      </c>
      <c r="P422">
        <v>6.92</v>
      </c>
      <c r="Q422">
        <v>5</v>
      </c>
      <c r="R422">
        <v>0.24</v>
      </c>
      <c r="S422">
        <f>sales_tab[[#This Row],[Unit Price]]*sales_tab[[#This Row],[Quantity]]</f>
        <v>34.6</v>
      </c>
      <c r="T422">
        <f>sales_tab[[#This Row],[Sales Amount]]-sales_tab[[#This Row],[Cost Price]]</f>
        <v>12.463999999999999</v>
      </c>
    </row>
    <row r="423" spans="1:20" x14ac:dyDescent="0.45">
      <c r="A423">
        <v>967273</v>
      </c>
      <c r="B423">
        <v>282504</v>
      </c>
      <c r="C423" t="str">
        <f>VLOOKUP(sales_tab[[#This Row],[Customer ID]],customer_tab[],2,FALSE)</f>
        <v>Edward Guerrero</v>
      </c>
      <c r="D423" t="str">
        <f>VLOOKUP(sales_tab[[#This Row],[Customer ID]],customer_tab[],9,FALSE)</f>
        <v>Male</v>
      </c>
      <c r="E423" t="str">
        <f>VLOOKUP(sales_tab[[#This Row],[Customer ID]],customer_tab[],5,FALSE)</f>
        <v>Texas</v>
      </c>
      <c r="F423" t="str">
        <f>VLOOKUP(sales_tab[[#This Row],[Customer ID]],customer_tab[],6,FALSE)</f>
        <v>Central</v>
      </c>
      <c r="G423" t="str">
        <f>VLOOKUP(sales_tab[[#This Row],[Customer ID]],customer_tab[],7,FALSE)</f>
        <v>Single</v>
      </c>
      <c r="H423" s="1">
        <v>45230</v>
      </c>
      <c r="I423" s="1" t="str">
        <f>TEXT(sales_tab[[#This Row],[Order Date]],"YYYY")</f>
        <v>2023</v>
      </c>
      <c r="J423" s="1" t="str">
        <f>TEXT(sales_tab[[#This Row],[Order Date]],"MMM")</f>
        <v>Oct</v>
      </c>
      <c r="K423">
        <v>3592</v>
      </c>
      <c r="L423" t="str">
        <f>VLOOKUP(sales_tab[[#This Row],[Product ID]],product_tab[],2,FALSE)</f>
        <v>Shoes</v>
      </c>
      <c r="M423" t="str">
        <f>VLOOKUP(sales_tab[[#This Row],[Product ID]],product_tab[],4,FALSE)</f>
        <v>Hamilton, Kirby and Taylor</v>
      </c>
      <c r="N423" t="s">
        <v>15</v>
      </c>
      <c r="O423">
        <v>575.75720000000001</v>
      </c>
      <c r="P423">
        <v>243.78</v>
      </c>
      <c r="Q423">
        <v>4</v>
      </c>
      <c r="R423">
        <v>0.19</v>
      </c>
      <c r="S423">
        <f>sales_tab[[#This Row],[Unit Price]]*sales_tab[[#This Row],[Quantity]]</f>
        <v>975.12</v>
      </c>
      <c r="T423">
        <f>sales_tab[[#This Row],[Sales Amount]]-sales_tab[[#This Row],[Cost Price]]</f>
        <v>399.36279999999999</v>
      </c>
    </row>
    <row r="424" spans="1:20" x14ac:dyDescent="0.45">
      <c r="A424">
        <v>280936</v>
      </c>
      <c r="B424">
        <v>807531</v>
      </c>
      <c r="C424" t="str">
        <f>VLOOKUP(sales_tab[[#This Row],[Customer ID]],customer_tab[],2,FALSE)</f>
        <v>William Moore</v>
      </c>
      <c r="D424" t="str">
        <f>VLOOKUP(sales_tab[[#This Row],[Customer ID]],customer_tab[],9,FALSE)</f>
        <v>Female</v>
      </c>
      <c r="E424" t="str">
        <f>VLOOKUP(sales_tab[[#This Row],[Customer ID]],customer_tab[],5,FALSE)</f>
        <v>California</v>
      </c>
      <c r="F424" t="str">
        <f>VLOOKUP(sales_tab[[#This Row],[Customer ID]],customer_tab[],6,FALSE)</f>
        <v>West</v>
      </c>
      <c r="G424" t="str">
        <f>VLOOKUP(sales_tab[[#This Row],[Customer ID]],customer_tab[],7,FALSE)</f>
        <v>Divorced</v>
      </c>
      <c r="H424" s="1">
        <v>45363</v>
      </c>
      <c r="I424" s="1" t="str">
        <f>TEXT(sales_tab[[#This Row],[Order Date]],"YYYY")</f>
        <v>2024</v>
      </c>
      <c r="J424" s="1" t="str">
        <f>TEXT(sales_tab[[#This Row],[Order Date]],"MMM")</f>
        <v>Mar</v>
      </c>
      <c r="K424">
        <v>5842</v>
      </c>
      <c r="L424" t="str">
        <f>VLOOKUP(sales_tab[[#This Row],[Product ID]],product_tab[],2,FALSE)</f>
        <v>Chair</v>
      </c>
      <c r="M424" t="str">
        <f>VLOOKUP(sales_tab[[#This Row],[Product ID]],product_tab[],4,FALSE)</f>
        <v>Cook, Hall and Miller</v>
      </c>
      <c r="N424" t="s">
        <v>11</v>
      </c>
      <c r="O424">
        <v>227.04</v>
      </c>
      <c r="P424">
        <v>268.19</v>
      </c>
      <c r="Q424">
        <v>1</v>
      </c>
      <c r="R424">
        <v>0</v>
      </c>
      <c r="S424">
        <f>sales_tab[[#This Row],[Unit Price]]*sales_tab[[#This Row],[Quantity]]</f>
        <v>268.19</v>
      </c>
      <c r="T424">
        <f>sales_tab[[#This Row],[Sales Amount]]-sales_tab[[#This Row],[Cost Price]]</f>
        <v>41.150000000000006</v>
      </c>
    </row>
    <row r="425" spans="1:20" x14ac:dyDescent="0.45">
      <c r="A425">
        <v>951572</v>
      </c>
      <c r="B425">
        <v>954106</v>
      </c>
      <c r="C425" t="str">
        <f>VLOOKUP(sales_tab[[#This Row],[Customer ID]],customer_tab[],2,FALSE)</f>
        <v>Anthony Rowland</v>
      </c>
      <c r="D425" t="str">
        <f>VLOOKUP(sales_tab[[#This Row],[Customer ID]],customer_tab[],9,FALSE)</f>
        <v>Male</v>
      </c>
      <c r="E425" t="str">
        <f>VLOOKUP(sales_tab[[#This Row],[Customer ID]],customer_tab[],5,FALSE)</f>
        <v>Florida</v>
      </c>
      <c r="F425" t="str">
        <f>VLOOKUP(sales_tab[[#This Row],[Customer ID]],customer_tab[],6,FALSE)</f>
        <v>South</v>
      </c>
      <c r="G425" t="str">
        <f>VLOOKUP(sales_tab[[#This Row],[Customer ID]],customer_tab[],7,FALSE)</f>
        <v>Divorced</v>
      </c>
      <c r="H425" s="1">
        <v>45476</v>
      </c>
      <c r="I425" s="1" t="str">
        <f>TEXT(sales_tab[[#This Row],[Order Date]],"YYYY")</f>
        <v>2024</v>
      </c>
      <c r="J425" s="1" t="str">
        <f>TEXT(sales_tab[[#This Row],[Order Date]],"MMM")</f>
        <v>Jul</v>
      </c>
      <c r="K425">
        <v>9961</v>
      </c>
      <c r="L425" t="str">
        <f>VLOOKUP(sales_tab[[#This Row],[Product ID]],product_tab[],2,FALSE)</f>
        <v>Cap</v>
      </c>
      <c r="M425" t="str">
        <f>VLOOKUP(sales_tab[[#This Row],[Product ID]],product_tab[],4,FALSE)</f>
        <v>Rogers and Sons</v>
      </c>
      <c r="N425" t="s">
        <v>15</v>
      </c>
      <c r="O425">
        <v>21.972000000000001</v>
      </c>
      <c r="P425">
        <v>6.92</v>
      </c>
      <c r="Q425">
        <v>5</v>
      </c>
      <c r="R425">
        <v>0.18</v>
      </c>
      <c r="S425">
        <f>sales_tab[[#This Row],[Unit Price]]*sales_tab[[#This Row],[Quantity]]</f>
        <v>34.6</v>
      </c>
      <c r="T425">
        <f>sales_tab[[#This Row],[Sales Amount]]-sales_tab[[#This Row],[Cost Price]]</f>
        <v>12.628</v>
      </c>
    </row>
    <row r="426" spans="1:20" x14ac:dyDescent="0.45">
      <c r="A426">
        <v>520485</v>
      </c>
      <c r="B426">
        <v>665602</v>
      </c>
      <c r="C426" t="str">
        <f>VLOOKUP(sales_tab[[#This Row],[Customer ID]],customer_tab[],2,FALSE)</f>
        <v>Natasha Kent</v>
      </c>
      <c r="D426" t="str">
        <f>VLOOKUP(sales_tab[[#This Row],[Customer ID]],customer_tab[],9,FALSE)</f>
        <v>Male</v>
      </c>
      <c r="E426" t="str">
        <f>VLOOKUP(sales_tab[[#This Row],[Customer ID]],customer_tab[],5,FALSE)</f>
        <v>Ohio</v>
      </c>
      <c r="F426" t="str">
        <f>VLOOKUP(sales_tab[[#This Row],[Customer ID]],customer_tab[],6,FALSE)</f>
        <v>East</v>
      </c>
      <c r="G426" t="str">
        <f>VLOOKUP(sales_tab[[#This Row],[Customer ID]],customer_tab[],7,FALSE)</f>
        <v>Married</v>
      </c>
      <c r="H426" s="1">
        <v>45247</v>
      </c>
      <c r="I426" s="1" t="str">
        <f>TEXT(sales_tab[[#This Row],[Order Date]],"YYYY")</f>
        <v>2023</v>
      </c>
      <c r="J426" s="1" t="str">
        <f>TEXT(sales_tab[[#This Row],[Order Date]],"MMM")</f>
        <v>Nov</v>
      </c>
      <c r="K426">
        <v>5942</v>
      </c>
      <c r="L426" t="str">
        <f>VLOOKUP(sales_tab[[#This Row],[Product ID]],product_tab[],2,FALSE)</f>
        <v>Stapler</v>
      </c>
      <c r="M426" t="str">
        <f>VLOOKUP(sales_tab[[#This Row],[Product ID]],product_tab[],4,FALSE)</f>
        <v>Jones-Henderson</v>
      </c>
      <c r="N426" t="s">
        <v>17</v>
      </c>
      <c r="O426">
        <v>19.321200000000001</v>
      </c>
      <c r="P426">
        <v>12.83</v>
      </c>
      <c r="Q426">
        <v>3</v>
      </c>
      <c r="R426">
        <v>0.12</v>
      </c>
      <c r="S426">
        <f>sales_tab[[#This Row],[Unit Price]]*sales_tab[[#This Row],[Quantity]]</f>
        <v>38.49</v>
      </c>
      <c r="T426">
        <f>sales_tab[[#This Row],[Sales Amount]]-sales_tab[[#This Row],[Cost Price]]</f>
        <v>19.168800000000001</v>
      </c>
    </row>
    <row r="427" spans="1:20" x14ac:dyDescent="0.45">
      <c r="A427">
        <v>584647</v>
      </c>
      <c r="B427">
        <v>924948</v>
      </c>
      <c r="C427" t="str">
        <f>VLOOKUP(sales_tab[[#This Row],[Customer ID]],customer_tab[],2,FALSE)</f>
        <v>James Smith</v>
      </c>
      <c r="D427" t="str">
        <f>VLOOKUP(sales_tab[[#This Row],[Customer ID]],customer_tab[],9,FALSE)</f>
        <v>Male</v>
      </c>
      <c r="E427" t="str">
        <f>VLOOKUP(sales_tab[[#This Row],[Customer ID]],customer_tab[],5,FALSE)</f>
        <v>Michigan</v>
      </c>
      <c r="F427" t="str">
        <f>VLOOKUP(sales_tab[[#This Row],[Customer ID]],customer_tab[],6,FALSE)</f>
        <v>Central</v>
      </c>
      <c r="G427" t="str">
        <f>VLOOKUP(sales_tab[[#This Row],[Customer ID]],customer_tab[],7,FALSE)</f>
        <v>Widowed</v>
      </c>
      <c r="H427" s="1">
        <v>45173</v>
      </c>
      <c r="I427" s="1" t="str">
        <f>TEXT(sales_tab[[#This Row],[Order Date]],"YYYY")</f>
        <v>2023</v>
      </c>
      <c r="J427" s="1" t="str">
        <f>TEXT(sales_tab[[#This Row],[Order Date]],"MMM")</f>
        <v>Sep</v>
      </c>
      <c r="K427">
        <v>9240</v>
      </c>
      <c r="L427" t="str">
        <f>VLOOKUP(sales_tab[[#This Row],[Product ID]],product_tab[],2,FALSE)</f>
        <v>Doll</v>
      </c>
      <c r="M427" t="str">
        <f>VLOOKUP(sales_tab[[#This Row],[Product ID]],product_tab[],4,FALSE)</f>
        <v>Clark, Scott and Miller</v>
      </c>
      <c r="N427" t="s">
        <v>13</v>
      </c>
      <c r="O427">
        <v>162.20600000000002</v>
      </c>
      <c r="P427">
        <v>105.37</v>
      </c>
      <c r="Q427">
        <v>2</v>
      </c>
      <c r="R427">
        <v>0.1</v>
      </c>
      <c r="S427">
        <f>sales_tab[[#This Row],[Unit Price]]*sales_tab[[#This Row],[Quantity]]</f>
        <v>210.74</v>
      </c>
      <c r="T427">
        <f>sales_tab[[#This Row],[Sales Amount]]-sales_tab[[#This Row],[Cost Price]]</f>
        <v>48.533999999999992</v>
      </c>
    </row>
    <row r="428" spans="1:20" x14ac:dyDescent="0.45">
      <c r="A428">
        <v>835935</v>
      </c>
      <c r="B428">
        <v>954624</v>
      </c>
      <c r="C428" t="str">
        <f>VLOOKUP(sales_tab[[#This Row],[Customer ID]],customer_tab[],2,FALSE)</f>
        <v>Mark Andrews</v>
      </c>
      <c r="D428" t="str">
        <f>VLOOKUP(sales_tab[[#This Row],[Customer ID]],customer_tab[],9,FALSE)</f>
        <v>Female</v>
      </c>
      <c r="E428" t="str">
        <f>VLOOKUP(sales_tab[[#This Row],[Customer ID]],customer_tab[],5,FALSE)</f>
        <v>New York</v>
      </c>
      <c r="F428" t="str">
        <f>VLOOKUP(sales_tab[[#This Row],[Customer ID]],customer_tab[],6,FALSE)</f>
        <v>East</v>
      </c>
      <c r="G428" t="str">
        <f>VLOOKUP(sales_tab[[#This Row],[Customer ID]],customer_tab[],7,FALSE)</f>
        <v>Single</v>
      </c>
      <c r="H428" s="1">
        <v>45200</v>
      </c>
      <c r="I428" s="1" t="str">
        <f>TEXT(sales_tab[[#This Row],[Order Date]],"YYYY")</f>
        <v>2023</v>
      </c>
      <c r="J428" s="1" t="str">
        <f>TEXT(sales_tab[[#This Row],[Order Date]],"MMM")</f>
        <v>Oct</v>
      </c>
      <c r="K428">
        <v>5039</v>
      </c>
      <c r="L428" t="str">
        <f>VLOOKUP(sales_tab[[#This Row],[Product ID]],product_tab[],2,FALSE)</f>
        <v>Jeans</v>
      </c>
      <c r="M428" t="str">
        <f>VLOOKUP(sales_tab[[#This Row],[Product ID]],product_tab[],4,FALSE)</f>
        <v>Sanchez, Medina and Golden</v>
      </c>
      <c r="N428" t="s">
        <v>15</v>
      </c>
      <c r="O428">
        <v>156.96469999999999</v>
      </c>
      <c r="P428">
        <v>70.03</v>
      </c>
      <c r="Q428">
        <v>3</v>
      </c>
      <c r="R428">
        <v>0.17</v>
      </c>
      <c r="S428">
        <f>sales_tab[[#This Row],[Unit Price]]*sales_tab[[#This Row],[Quantity]]</f>
        <v>210.09</v>
      </c>
      <c r="T428">
        <f>sales_tab[[#This Row],[Sales Amount]]-sales_tab[[#This Row],[Cost Price]]</f>
        <v>53.12530000000001</v>
      </c>
    </row>
    <row r="429" spans="1:20" x14ac:dyDescent="0.45">
      <c r="A429">
        <v>368459</v>
      </c>
      <c r="B429">
        <v>747364</v>
      </c>
      <c r="C429" t="str">
        <f>VLOOKUP(sales_tab[[#This Row],[Customer ID]],customer_tab[],2,FALSE)</f>
        <v>Kevin Lee</v>
      </c>
      <c r="D429" t="str">
        <f>VLOOKUP(sales_tab[[#This Row],[Customer ID]],customer_tab[],9,FALSE)</f>
        <v>Male</v>
      </c>
      <c r="E429" t="str">
        <f>VLOOKUP(sales_tab[[#This Row],[Customer ID]],customer_tab[],5,FALSE)</f>
        <v>Texas</v>
      </c>
      <c r="F429" t="str">
        <f>VLOOKUP(sales_tab[[#This Row],[Customer ID]],customer_tab[],6,FALSE)</f>
        <v>Central</v>
      </c>
      <c r="G429" t="str">
        <f>VLOOKUP(sales_tab[[#This Row],[Customer ID]],customer_tab[],7,FALSE)</f>
        <v>Single</v>
      </c>
      <c r="H429" s="1">
        <v>45374</v>
      </c>
      <c r="I429" s="1" t="str">
        <f>TEXT(sales_tab[[#This Row],[Order Date]],"YYYY")</f>
        <v>2024</v>
      </c>
      <c r="J429" s="1" t="str">
        <f>TEXT(sales_tab[[#This Row],[Order Date]],"MMM")</f>
        <v>Mar</v>
      </c>
      <c r="K429">
        <v>6233</v>
      </c>
      <c r="L429" t="str">
        <f>VLOOKUP(sales_tab[[#This Row],[Product ID]],product_tab[],2,FALSE)</f>
        <v>Smartphone</v>
      </c>
      <c r="M429" t="str">
        <f>VLOOKUP(sales_tab[[#This Row],[Product ID]],product_tab[],4,FALSE)</f>
        <v>Hensley-Pratt</v>
      </c>
      <c r="N429" t="s">
        <v>19</v>
      </c>
      <c r="O429">
        <v>19.497599999999998</v>
      </c>
      <c r="P429">
        <v>12.38</v>
      </c>
      <c r="Q429">
        <v>3</v>
      </c>
      <c r="R429">
        <v>0.16</v>
      </c>
      <c r="S429">
        <f>sales_tab[[#This Row],[Unit Price]]*sales_tab[[#This Row],[Quantity]]</f>
        <v>37.14</v>
      </c>
      <c r="T429">
        <f>sales_tab[[#This Row],[Sales Amount]]-sales_tab[[#This Row],[Cost Price]]</f>
        <v>17.642400000000002</v>
      </c>
    </row>
    <row r="430" spans="1:20" x14ac:dyDescent="0.45">
      <c r="A430">
        <v>834786</v>
      </c>
      <c r="B430">
        <v>813402</v>
      </c>
      <c r="C430" t="str">
        <f>VLOOKUP(sales_tab[[#This Row],[Customer ID]],customer_tab[],2,FALSE)</f>
        <v>Larry Fox</v>
      </c>
      <c r="D430" t="str">
        <f>VLOOKUP(sales_tab[[#This Row],[Customer ID]],customer_tab[],9,FALSE)</f>
        <v>Male</v>
      </c>
      <c r="E430" t="str">
        <f>VLOOKUP(sales_tab[[#This Row],[Customer ID]],customer_tab[],5,FALSE)</f>
        <v>California</v>
      </c>
      <c r="F430" t="str">
        <f>VLOOKUP(sales_tab[[#This Row],[Customer ID]],customer_tab[],6,FALSE)</f>
        <v>West</v>
      </c>
      <c r="G430" t="str">
        <f>VLOOKUP(sales_tab[[#This Row],[Customer ID]],customer_tab[],7,FALSE)</f>
        <v>Married</v>
      </c>
      <c r="H430" s="1">
        <v>45199</v>
      </c>
      <c r="I430" s="1" t="str">
        <f>TEXT(sales_tab[[#This Row],[Order Date]],"YYYY")</f>
        <v>2023</v>
      </c>
      <c r="J430" s="1" t="str">
        <f>TEXT(sales_tab[[#This Row],[Order Date]],"MMM")</f>
        <v>Sep</v>
      </c>
      <c r="K430">
        <v>4971</v>
      </c>
      <c r="L430" t="str">
        <f>VLOOKUP(sales_tab[[#This Row],[Product ID]],product_tab[],2,FALSE)</f>
        <v>Marker</v>
      </c>
      <c r="M430" t="str">
        <f>VLOOKUP(sales_tab[[#This Row],[Product ID]],product_tab[],4,FALSE)</f>
        <v>Perez LLC</v>
      </c>
      <c r="N430" t="s">
        <v>17</v>
      </c>
      <c r="O430">
        <v>139.74259999999998</v>
      </c>
      <c r="P430">
        <v>63.66</v>
      </c>
      <c r="Q430">
        <v>3</v>
      </c>
      <c r="R430">
        <v>0.13</v>
      </c>
      <c r="S430">
        <f>sales_tab[[#This Row],[Unit Price]]*sales_tab[[#This Row],[Quantity]]</f>
        <v>190.98</v>
      </c>
      <c r="T430">
        <f>sales_tab[[#This Row],[Sales Amount]]-sales_tab[[#This Row],[Cost Price]]</f>
        <v>51.237400000000008</v>
      </c>
    </row>
    <row r="431" spans="1:20" x14ac:dyDescent="0.45">
      <c r="A431">
        <v>494299</v>
      </c>
      <c r="B431">
        <v>669966</v>
      </c>
      <c r="C431" t="str">
        <f>VLOOKUP(sales_tab[[#This Row],[Customer ID]],customer_tab[],2,FALSE)</f>
        <v>Michele Torres</v>
      </c>
      <c r="D431" t="str">
        <f>VLOOKUP(sales_tab[[#This Row],[Customer ID]],customer_tab[],9,FALSE)</f>
        <v>Non-Binary</v>
      </c>
      <c r="E431" t="str">
        <f>VLOOKUP(sales_tab[[#This Row],[Customer ID]],customer_tab[],5,FALSE)</f>
        <v>Texas</v>
      </c>
      <c r="F431" t="str">
        <f>VLOOKUP(sales_tab[[#This Row],[Customer ID]],customer_tab[],6,FALSE)</f>
        <v>Central</v>
      </c>
      <c r="G431" t="str">
        <f>VLOOKUP(sales_tab[[#This Row],[Customer ID]],customer_tab[],7,FALSE)</f>
        <v>Widowed</v>
      </c>
      <c r="H431" s="1">
        <v>45197</v>
      </c>
      <c r="I431" s="1" t="str">
        <f>TEXT(sales_tab[[#This Row],[Order Date]],"YYYY")</f>
        <v>2023</v>
      </c>
      <c r="J431" s="1" t="str">
        <f>TEXT(sales_tab[[#This Row],[Order Date]],"MMM")</f>
        <v>Sep</v>
      </c>
      <c r="K431">
        <v>2117</v>
      </c>
      <c r="L431" t="str">
        <f>VLOOKUP(sales_tab[[#This Row],[Product ID]],product_tab[],2,FALSE)</f>
        <v>Sofa</v>
      </c>
      <c r="M431" t="str">
        <f>VLOOKUP(sales_tab[[#This Row],[Product ID]],product_tab[],4,FALSE)</f>
        <v>Holden Inc</v>
      </c>
      <c r="N431" t="s">
        <v>11</v>
      </c>
      <c r="O431">
        <v>33.531599999999997</v>
      </c>
      <c r="P431">
        <v>13.79</v>
      </c>
      <c r="Q431">
        <v>4</v>
      </c>
      <c r="R431">
        <v>0.24</v>
      </c>
      <c r="S431">
        <f>sales_tab[[#This Row],[Unit Price]]*sales_tab[[#This Row],[Quantity]]</f>
        <v>55.16</v>
      </c>
      <c r="T431">
        <f>sales_tab[[#This Row],[Sales Amount]]-sales_tab[[#This Row],[Cost Price]]</f>
        <v>21.628399999999999</v>
      </c>
    </row>
    <row r="432" spans="1:20" x14ac:dyDescent="0.45">
      <c r="A432">
        <v>208638</v>
      </c>
      <c r="B432">
        <v>443725</v>
      </c>
      <c r="C432" t="str">
        <f>VLOOKUP(sales_tab[[#This Row],[Customer ID]],customer_tab[],2,FALSE)</f>
        <v>Seth Lewis</v>
      </c>
      <c r="D432" t="str">
        <f>VLOOKUP(sales_tab[[#This Row],[Customer ID]],customer_tab[],9,FALSE)</f>
        <v>Male</v>
      </c>
      <c r="E432" t="str">
        <f>VLOOKUP(sales_tab[[#This Row],[Customer ID]],customer_tab[],5,FALSE)</f>
        <v>North Carolina</v>
      </c>
      <c r="F432" t="str">
        <f>VLOOKUP(sales_tab[[#This Row],[Customer ID]],customer_tab[],6,FALSE)</f>
        <v>South</v>
      </c>
      <c r="G432" t="str">
        <f>VLOOKUP(sales_tab[[#This Row],[Customer ID]],customer_tab[],7,FALSE)</f>
        <v>Widowed</v>
      </c>
      <c r="H432" s="1">
        <v>45418</v>
      </c>
      <c r="I432" s="1" t="str">
        <f>TEXT(sales_tab[[#This Row],[Order Date]],"YYYY")</f>
        <v>2024</v>
      </c>
      <c r="J432" s="1" t="str">
        <f>TEXT(sales_tab[[#This Row],[Order Date]],"MMM")</f>
        <v>May</v>
      </c>
      <c r="K432">
        <v>9251</v>
      </c>
      <c r="L432" t="str">
        <f>VLOOKUP(sales_tab[[#This Row],[Product ID]],product_tab[],2,FALSE)</f>
        <v>Headphones</v>
      </c>
      <c r="M432" t="str">
        <f>VLOOKUP(sales_tab[[#This Row],[Product ID]],product_tab[],4,FALSE)</f>
        <v>Yates Group</v>
      </c>
      <c r="N432" t="s">
        <v>19</v>
      </c>
      <c r="O432">
        <v>109.95029999999998</v>
      </c>
      <c r="P432">
        <v>86.13</v>
      </c>
      <c r="Q432">
        <v>3</v>
      </c>
      <c r="R432">
        <v>0.23</v>
      </c>
      <c r="S432">
        <f>sales_tab[[#This Row],[Unit Price]]*sales_tab[[#This Row],[Quantity]]</f>
        <v>258.39</v>
      </c>
      <c r="T432">
        <f>sales_tab[[#This Row],[Sales Amount]]-sales_tab[[#This Row],[Cost Price]]</f>
        <v>148.43970000000002</v>
      </c>
    </row>
    <row r="433" spans="1:20" x14ac:dyDescent="0.45">
      <c r="A433">
        <v>351048</v>
      </c>
      <c r="B433">
        <v>505389</v>
      </c>
      <c r="C433" t="str">
        <f>VLOOKUP(sales_tab[[#This Row],[Customer ID]],customer_tab[],2,FALSE)</f>
        <v>Robyn Roman</v>
      </c>
      <c r="D433" t="str">
        <f>VLOOKUP(sales_tab[[#This Row],[Customer ID]],customer_tab[],9,FALSE)</f>
        <v>Male</v>
      </c>
      <c r="E433" t="str">
        <f>VLOOKUP(sales_tab[[#This Row],[Customer ID]],customer_tab[],5,FALSE)</f>
        <v>North Carolina</v>
      </c>
      <c r="F433" t="str">
        <f>VLOOKUP(sales_tab[[#This Row],[Customer ID]],customer_tab[],6,FALSE)</f>
        <v>South</v>
      </c>
      <c r="G433" t="str">
        <f>VLOOKUP(sales_tab[[#This Row],[Customer ID]],customer_tab[],7,FALSE)</f>
        <v>Single</v>
      </c>
      <c r="H433" s="1">
        <v>45311</v>
      </c>
      <c r="I433" s="1" t="str">
        <f>TEXT(sales_tab[[#This Row],[Order Date]],"YYYY")</f>
        <v>2024</v>
      </c>
      <c r="J433" s="1" t="str">
        <f>TEXT(sales_tab[[#This Row],[Order Date]],"MMM")</f>
        <v>Jan</v>
      </c>
      <c r="K433">
        <v>9961</v>
      </c>
      <c r="L433" t="str">
        <f>VLOOKUP(sales_tab[[#This Row],[Product ID]],product_tab[],2,FALSE)</f>
        <v>Cap</v>
      </c>
      <c r="M433" t="str">
        <f>VLOOKUP(sales_tab[[#This Row],[Product ID]],product_tab[],4,FALSE)</f>
        <v>Rogers and Sons</v>
      </c>
      <c r="N433" t="s">
        <v>15</v>
      </c>
      <c r="O433">
        <v>18.738000000000003</v>
      </c>
      <c r="P433">
        <v>6.92</v>
      </c>
      <c r="Q433">
        <v>5</v>
      </c>
      <c r="R433">
        <v>0.22</v>
      </c>
      <c r="S433">
        <f>sales_tab[[#This Row],[Unit Price]]*sales_tab[[#This Row],[Quantity]]</f>
        <v>34.6</v>
      </c>
      <c r="T433">
        <f>sales_tab[[#This Row],[Sales Amount]]-sales_tab[[#This Row],[Cost Price]]</f>
        <v>15.861999999999998</v>
      </c>
    </row>
    <row r="434" spans="1:20" x14ac:dyDescent="0.45">
      <c r="A434">
        <v>745972</v>
      </c>
      <c r="B434">
        <v>698850</v>
      </c>
      <c r="C434" t="str">
        <f>VLOOKUP(sales_tab[[#This Row],[Customer ID]],customer_tab[],2,FALSE)</f>
        <v>Lacey Burch</v>
      </c>
      <c r="D434" t="str">
        <f>VLOOKUP(sales_tab[[#This Row],[Customer ID]],customer_tab[],9,FALSE)</f>
        <v>Female</v>
      </c>
      <c r="E434" t="str">
        <f>VLOOKUP(sales_tab[[#This Row],[Customer ID]],customer_tab[],5,FALSE)</f>
        <v>Florida</v>
      </c>
      <c r="F434" t="str">
        <f>VLOOKUP(sales_tab[[#This Row],[Customer ID]],customer_tab[],6,FALSE)</f>
        <v>South</v>
      </c>
      <c r="G434" t="str">
        <f>VLOOKUP(sales_tab[[#This Row],[Customer ID]],customer_tab[],7,FALSE)</f>
        <v>Widowed</v>
      </c>
      <c r="H434" s="1">
        <v>45210</v>
      </c>
      <c r="I434" s="1" t="str">
        <f>TEXT(sales_tab[[#This Row],[Order Date]],"YYYY")</f>
        <v>2023</v>
      </c>
      <c r="J434" s="1" t="str">
        <f>TEXT(sales_tab[[#This Row],[Order Date]],"MMM")</f>
        <v>Oct</v>
      </c>
      <c r="K434">
        <v>2834</v>
      </c>
      <c r="L434" t="str">
        <f>VLOOKUP(sales_tab[[#This Row],[Product ID]],product_tab[],2,FALSE)</f>
        <v>Tablet</v>
      </c>
      <c r="M434" t="str">
        <f>VLOOKUP(sales_tab[[#This Row],[Product ID]],product_tab[],4,FALSE)</f>
        <v>Anderson-Jackson</v>
      </c>
      <c r="N434" t="s">
        <v>19</v>
      </c>
      <c r="O434">
        <v>121.33619999999999</v>
      </c>
      <c r="P434">
        <v>222.26</v>
      </c>
      <c r="Q434">
        <v>1</v>
      </c>
      <c r="R434">
        <v>0.13</v>
      </c>
      <c r="S434">
        <f>sales_tab[[#This Row],[Unit Price]]*sales_tab[[#This Row],[Quantity]]</f>
        <v>222.26</v>
      </c>
      <c r="T434">
        <f>sales_tab[[#This Row],[Sales Amount]]-sales_tab[[#This Row],[Cost Price]]</f>
        <v>100.9238</v>
      </c>
    </row>
    <row r="435" spans="1:20" x14ac:dyDescent="0.45">
      <c r="A435">
        <v>128002</v>
      </c>
      <c r="B435">
        <v>358093</v>
      </c>
      <c r="C435" t="str">
        <f>VLOOKUP(sales_tab[[#This Row],[Customer ID]],customer_tab[],2,FALSE)</f>
        <v>Tiffany Moon</v>
      </c>
      <c r="D435" t="str">
        <f>VLOOKUP(sales_tab[[#This Row],[Customer ID]],customer_tab[],9,FALSE)</f>
        <v>Male</v>
      </c>
      <c r="E435" t="str">
        <f>VLOOKUP(sales_tab[[#This Row],[Customer ID]],customer_tab[],5,FALSE)</f>
        <v>Florida</v>
      </c>
      <c r="F435" t="str">
        <f>VLOOKUP(sales_tab[[#This Row],[Customer ID]],customer_tab[],6,FALSE)</f>
        <v>South</v>
      </c>
      <c r="G435" t="str">
        <f>VLOOKUP(sales_tab[[#This Row],[Customer ID]],customer_tab[],7,FALSE)</f>
        <v>Divorced</v>
      </c>
      <c r="H435" s="1">
        <v>45198</v>
      </c>
      <c r="I435" s="1" t="str">
        <f>TEXT(sales_tab[[#This Row],[Order Date]],"YYYY")</f>
        <v>2023</v>
      </c>
      <c r="J435" s="1" t="str">
        <f>TEXT(sales_tab[[#This Row],[Order Date]],"MMM")</f>
        <v>Sep</v>
      </c>
      <c r="K435">
        <v>4889</v>
      </c>
      <c r="L435" t="str">
        <f>VLOOKUP(sales_tab[[#This Row],[Product ID]],product_tab[],2,FALSE)</f>
        <v>T-shirt</v>
      </c>
      <c r="M435" t="str">
        <f>VLOOKUP(sales_tab[[#This Row],[Product ID]],product_tab[],4,FALSE)</f>
        <v>Davis Group</v>
      </c>
      <c r="N435" t="s">
        <v>15</v>
      </c>
      <c r="O435">
        <v>439.18439999999998</v>
      </c>
      <c r="P435">
        <v>165.76</v>
      </c>
      <c r="Q435">
        <v>4</v>
      </c>
      <c r="R435">
        <v>0.14000000000000001</v>
      </c>
      <c r="S435">
        <f>sales_tab[[#This Row],[Unit Price]]*sales_tab[[#This Row],[Quantity]]</f>
        <v>663.04</v>
      </c>
      <c r="T435">
        <f>sales_tab[[#This Row],[Sales Amount]]-sales_tab[[#This Row],[Cost Price]]</f>
        <v>223.85559999999998</v>
      </c>
    </row>
    <row r="436" spans="1:20" x14ac:dyDescent="0.45">
      <c r="A436">
        <v>202094</v>
      </c>
      <c r="B436">
        <v>196836</v>
      </c>
      <c r="C436" t="str">
        <f>VLOOKUP(sales_tab[[#This Row],[Customer ID]],customer_tab[],2,FALSE)</f>
        <v>Kelly Everett</v>
      </c>
      <c r="D436" t="str">
        <f>VLOOKUP(sales_tab[[#This Row],[Customer ID]],customer_tab[],9,FALSE)</f>
        <v>Non-Binary</v>
      </c>
      <c r="E436" t="str">
        <f>VLOOKUP(sales_tab[[#This Row],[Customer ID]],customer_tab[],5,FALSE)</f>
        <v>Connecticut</v>
      </c>
      <c r="F436" t="str">
        <f>VLOOKUP(sales_tab[[#This Row],[Customer ID]],customer_tab[],6,FALSE)</f>
        <v>East</v>
      </c>
      <c r="G436" t="str">
        <f>VLOOKUP(sales_tab[[#This Row],[Customer ID]],customer_tab[],7,FALSE)</f>
        <v>Divorced</v>
      </c>
      <c r="H436" s="1">
        <v>45228</v>
      </c>
      <c r="I436" s="1" t="str">
        <f>TEXT(sales_tab[[#This Row],[Order Date]],"YYYY")</f>
        <v>2023</v>
      </c>
      <c r="J436" s="1" t="str">
        <f>TEXT(sales_tab[[#This Row],[Order Date]],"MMM")</f>
        <v>Oct</v>
      </c>
      <c r="K436">
        <v>3592</v>
      </c>
      <c r="L436" t="str">
        <f>VLOOKUP(sales_tab[[#This Row],[Product ID]],product_tab[],2,FALSE)</f>
        <v>Shoes</v>
      </c>
      <c r="M436" t="str">
        <f>VLOOKUP(sales_tab[[#This Row],[Product ID]],product_tab[],4,FALSE)</f>
        <v>Hamilton, Kirby and Taylor</v>
      </c>
      <c r="N436" t="s">
        <v>15</v>
      </c>
      <c r="O436">
        <v>369.18079999999998</v>
      </c>
      <c r="P436">
        <v>243.78</v>
      </c>
      <c r="Q436">
        <v>2</v>
      </c>
      <c r="R436">
        <v>7.0000000000000007E-2</v>
      </c>
      <c r="S436">
        <f>sales_tab[[#This Row],[Unit Price]]*sales_tab[[#This Row],[Quantity]]</f>
        <v>487.56</v>
      </c>
      <c r="T436">
        <f>sales_tab[[#This Row],[Sales Amount]]-sales_tab[[#This Row],[Cost Price]]</f>
        <v>118.37920000000003</v>
      </c>
    </row>
    <row r="437" spans="1:20" x14ac:dyDescent="0.45">
      <c r="A437">
        <v>813346</v>
      </c>
      <c r="B437">
        <v>598146</v>
      </c>
      <c r="C437" t="str">
        <f>VLOOKUP(sales_tab[[#This Row],[Customer ID]],customer_tab[],2,FALSE)</f>
        <v>David Matthews</v>
      </c>
      <c r="D437" t="str">
        <f>VLOOKUP(sales_tab[[#This Row],[Customer ID]],customer_tab[],9,FALSE)</f>
        <v>Non-Binary</v>
      </c>
      <c r="E437" t="str">
        <f>VLOOKUP(sales_tab[[#This Row],[Customer ID]],customer_tab[],5,FALSE)</f>
        <v>New Jersey</v>
      </c>
      <c r="F437" t="str">
        <f>VLOOKUP(sales_tab[[#This Row],[Customer ID]],customer_tab[],6,FALSE)</f>
        <v>East</v>
      </c>
      <c r="G437" t="str">
        <f>VLOOKUP(sales_tab[[#This Row],[Customer ID]],customer_tab[],7,FALSE)</f>
        <v>Married</v>
      </c>
      <c r="H437" s="1">
        <v>45420</v>
      </c>
      <c r="I437" s="1" t="str">
        <f>TEXT(sales_tab[[#This Row],[Order Date]],"YYYY")</f>
        <v>2024</v>
      </c>
      <c r="J437" s="1" t="str">
        <f>TEXT(sales_tab[[#This Row],[Order Date]],"MMM")</f>
        <v>May</v>
      </c>
      <c r="K437">
        <v>8522</v>
      </c>
      <c r="L437" t="str">
        <f>VLOOKUP(sales_tab[[#This Row],[Product ID]],product_tab[],2,FALSE)</f>
        <v>Notebook</v>
      </c>
      <c r="M437" t="str">
        <f>VLOOKUP(sales_tab[[#This Row],[Product ID]],product_tab[],4,FALSE)</f>
        <v>Estrada LLC</v>
      </c>
      <c r="N437" t="s">
        <v>17</v>
      </c>
      <c r="O437">
        <v>376.03240000000005</v>
      </c>
      <c r="P437">
        <v>154.08000000000001</v>
      </c>
      <c r="Q437">
        <v>4</v>
      </c>
      <c r="R437">
        <v>0.18</v>
      </c>
      <c r="S437">
        <f>sales_tab[[#This Row],[Unit Price]]*sales_tab[[#This Row],[Quantity]]</f>
        <v>616.32000000000005</v>
      </c>
      <c r="T437">
        <f>sales_tab[[#This Row],[Sales Amount]]-sales_tab[[#This Row],[Cost Price]]</f>
        <v>240.2876</v>
      </c>
    </row>
    <row r="438" spans="1:20" x14ac:dyDescent="0.45">
      <c r="A438">
        <v>150473</v>
      </c>
      <c r="B438">
        <v>247261</v>
      </c>
      <c r="C438" t="str">
        <f>VLOOKUP(sales_tab[[#This Row],[Customer ID]],customer_tab[],2,FALSE)</f>
        <v>Barbara Davis</v>
      </c>
      <c r="D438" t="str">
        <f>VLOOKUP(sales_tab[[#This Row],[Customer ID]],customer_tab[],9,FALSE)</f>
        <v>Female</v>
      </c>
      <c r="E438" t="str">
        <f>VLOOKUP(sales_tab[[#This Row],[Customer ID]],customer_tab[],5,FALSE)</f>
        <v>Pennsylvania</v>
      </c>
      <c r="F438" t="str">
        <f>VLOOKUP(sales_tab[[#This Row],[Customer ID]],customer_tab[],6,FALSE)</f>
        <v>East</v>
      </c>
      <c r="G438" t="str">
        <f>VLOOKUP(sales_tab[[#This Row],[Customer ID]],customer_tab[],7,FALSE)</f>
        <v>Widowed</v>
      </c>
      <c r="H438" s="1">
        <v>45277</v>
      </c>
      <c r="I438" s="1" t="str">
        <f>TEXT(sales_tab[[#This Row],[Order Date]],"YYYY")</f>
        <v>2023</v>
      </c>
      <c r="J438" s="1" t="str">
        <f>TEXT(sales_tab[[#This Row],[Order Date]],"MMM")</f>
        <v>Dec</v>
      </c>
      <c r="K438">
        <v>2117</v>
      </c>
      <c r="L438" t="str">
        <f>VLOOKUP(sales_tab[[#This Row],[Product ID]],product_tab[],2,FALSE)</f>
        <v>Sofa</v>
      </c>
      <c r="M438" t="str">
        <f>VLOOKUP(sales_tab[[#This Row],[Product ID]],product_tab[],4,FALSE)</f>
        <v>Holden Inc</v>
      </c>
      <c r="N438" t="s">
        <v>11</v>
      </c>
      <c r="O438">
        <v>26.781199999999998</v>
      </c>
      <c r="P438">
        <v>13.79</v>
      </c>
      <c r="Q438">
        <v>3</v>
      </c>
      <c r="R438">
        <v>0.24</v>
      </c>
      <c r="S438">
        <f>sales_tab[[#This Row],[Unit Price]]*sales_tab[[#This Row],[Quantity]]</f>
        <v>41.37</v>
      </c>
      <c r="T438">
        <f>sales_tab[[#This Row],[Sales Amount]]-sales_tab[[#This Row],[Cost Price]]</f>
        <v>14.588799999999999</v>
      </c>
    </row>
    <row r="439" spans="1:20" x14ac:dyDescent="0.45">
      <c r="A439">
        <v>488389</v>
      </c>
      <c r="B439">
        <v>161538</v>
      </c>
      <c r="C439" t="str">
        <f>VLOOKUP(sales_tab[[#This Row],[Customer ID]],customer_tab[],2,FALSE)</f>
        <v>Deanna Faulkner</v>
      </c>
      <c r="D439" t="str">
        <f>VLOOKUP(sales_tab[[#This Row],[Customer ID]],customer_tab[],9,FALSE)</f>
        <v>Female</v>
      </c>
      <c r="E439" t="str">
        <f>VLOOKUP(sales_tab[[#This Row],[Customer ID]],customer_tab[],5,FALSE)</f>
        <v>Texas</v>
      </c>
      <c r="F439" t="str">
        <f>VLOOKUP(sales_tab[[#This Row],[Customer ID]],customer_tab[],6,FALSE)</f>
        <v>Central</v>
      </c>
      <c r="G439" t="str">
        <f>VLOOKUP(sales_tab[[#This Row],[Customer ID]],customer_tab[],7,FALSE)</f>
        <v>Single</v>
      </c>
      <c r="H439" s="1">
        <v>45381</v>
      </c>
      <c r="I439" s="1" t="str">
        <f>TEXT(sales_tab[[#This Row],[Order Date]],"YYYY")</f>
        <v>2024</v>
      </c>
      <c r="J439" s="1" t="str">
        <f>TEXT(sales_tab[[#This Row],[Order Date]],"MMM")</f>
        <v>Mar</v>
      </c>
      <c r="K439">
        <v>4889</v>
      </c>
      <c r="L439" t="str">
        <f>VLOOKUP(sales_tab[[#This Row],[Product ID]],product_tab[],2,FALSE)</f>
        <v>T-shirt</v>
      </c>
      <c r="M439" t="str">
        <f>VLOOKUP(sales_tab[[#This Row],[Product ID]],product_tab[],4,FALSE)</f>
        <v>Davis Group</v>
      </c>
      <c r="N439" t="s">
        <v>15</v>
      </c>
      <c r="O439">
        <v>633.62599999999998</v>
      </c>
      <c r="P439">
        <v>165.76</v>
      </c>
      <c r="Q439">
        <v>5</v>
      </c>
      <c r="R439">
        <v>0.03</v>
      </c>
      <c r="S439">
        <f>sales_tab[[#This Row],[Unit Price]]*sales_tab[[#This Row],[Quantity]]</f>
        <v>828.8</v>
      </c>
      <c r="T439">
        <f>sales_tab[[#This Row],[Sales Amount]]-sales_tab[[#This Row],[Cost Price]]</f>
        <v>195.17399999999998</v>
      </c>
    </row>
    <row r="440" spans="1:20" x14ac:dyDescent="0.45">
      <c r="A440">
        <v>984988</v>
      </c>
      <c r="B440">
        <v>720068</v>
      </c>
      <c r="C440" t="str">
        <f>VLOOKUP(sales_tab[[#This Row],[Customer ID]],customer_tab[],2,FALSE)</f>
        <v>Brittney Lewis</v>
      </c>
      <c r="D440" t="str">
        <f>VLOOKUP(sales_tab[[#This Row],[Customer ID]],customer_tab[],9,FALSE)</f>
        <v>Non-Binary</v>
      </c>
      <c r="E440" t="str">
        <f>VLOOKUP(sales_tab[[#This Row],[Customer ID]],customer_tab[],5,FALSE)</f>
        <v>California</v>
      </c>
      <c r="F440" t="str">
        <f>VLOOKUP(sales_tab[[#This Row],[Customer ID]],customer_tab[],6,FALSE)</f>
        <v>West</v>
      </c>
      <c r="G440" t="str">
        <f>VLOOKUP(sales_tab[[#This Row],[Customer ID]],customer_tab[],7,FALSE)</f>
        <v>Single</v>
      </c>
      <c r="H440" s="1">
        <v>45242</v>
      </c>
      <c r="I440" s="1" t="str">
        <f>TEXT(sales_tab[[#This Row],[Order Date]],"YYYY")</f>
        <v>2023</v>
      </c>
      <c r="J440" s="1" t="str">
        <f>TEXT(sales_tab[[#This Row],[Order Date]],"MMM")</f>
        <v>Nov</v>
      </c>
      <c r="K440">
        <v>8348</v>
      </c>
      <c r="L440" t="str">
        <f>VLOOKUP(sales_tab[[#This Row],[Product ID]],product_tab[],2,FALSE)</f>
        <v>Laptop</v>
      </c>
      <c r="M440" t="str">
        <f>VLOOKUP(sales_tab[[#This Row],[Product ID]],product_tab[],4,FALSE)</f>
        <v>Jackson, Stewart and Jenkins</v>
      </c>
      <c r="N440" t="s">
        <v>19</v>
      </c>
      <c r="O440">
        <v>261.16430000000003</v>
      </c>
      <c r="P440">
        <v>193.63</v>
      </c>
      <c r="Q440">
        <v>3</v>
      </c>
      <c r="R440">
        <v>0.13</v>
      </c>
      <c r="S440">
        <f>sales_tab[[#This Row],[Unit Price]]*sales_tab[[#This Row],[Quantity]]</f>
        <v>580.89</v>
      </c>
      <c r="T440">
        <f>sales_tab[[#This Row],[Sales Amount]]-sales_tab[[#This Row],[Cost Price]]</f>
        <v>319.72569999999996</v>
      </c>
    </row>
    <row r="441" spans="1:20" x14ac:dyDescent="0.45">
      <c r="A441">
        <v>609865</v>
      </c>
      <c r="B441">
        <v>879488</v>
      </c>
      <c r="C441" t="str">
        <f>VLOOKUP(sales_tab[[#This Row],[Customer ID]],customer_tab[],2,FALSE)</f>
        <v>Joseph Lambert</v>
      </c>
      <c r="D441" t="str">
        <f>VLOOKUP(sales_tab[[#This Row],[Customer ID]],customer_tab[],9,FALSE)</f>
        <v>Non-Binary</v>
      </c>
      <c r="E441" t="str">
        <f>VLOOKUP(sales_tab[[#This Row],[Customer ID]],customer_tab[],5,FALSE)</f>
        <v>Texas</v>
      </c>
      <c r="F441" t="str">
        <f>VLOOKUP(sales_tab[[#This Row],[Customer ID]],customer_tab[],6,FALSE)</f>
        <v>Central</v>
      </c>
      <c r="G441" t="str">
        <f>VLOOKUP(sales_tab[[#This Row],[Customer ID]],customer_tab[],7,FALSE)</f>
        <v>Single</v>
      </c>
      <c r="H441" s="1">
        <v>45328</v>
      </c>
      <c r="I441" s="1" t="str">
        <f>TEXT(sales_tab[[#This Row],[Order Date]],"YYYY")</f>
        <v>2024</v>
      </c>
      <c r="J441" s="1" t="str">
        <f>TEXT(sales_tab[[#This Row],[Order Date]],"MMM")</f>
        <v>Feb</v>
      </c>
      <c r="K441">
        <v>9240</v>
      </c>
      <c r="L441" t="str">
        <f>VLOOKUP(sales_tab[[#This Row],[Product ID]],product_tab[],2,FALSE)</f>
        <v>Doll</v>
      </c>
      <c r="M441" t="str">
        <f>VLOOKUP(sales_tab[[#This Row],[Product ID]],product_tab[],4,FALSE)</f>
        <v>Clark, Scott and Miller</v>
      </c>
      <c r="N441" t="s">
        <v>13</v>
      </c>
      <c r="O441">
        <v>103.8712</v>
      </c>
      <c r="P441">
        <v>105.37</v>
      </c>
      <c r="Q441">
        <v>2</v>
      </c>
      <c r="R441">
        <v>0.12</v>
      </c>
      <c r="S441">
        <f>sales_tab[[#This Row],[Unit Price]]*sales_tab[[#This Row],[Quantity]]</f>
        <v>210.74</v>
      </c>
      <c r="T441">
        <f>sales_tab[[#This Row],[Sales Amount]]-sales_tab[[#This Row],[Cost Price]]</f>
        <v>106.86880000000001</v>
      </c>
    </row>
    <row r="442" spans="1:20" x14ac:dyDescent="0.45">
      <c r="A442">
        <v>244266</v>
      </c>
      <c r="B442">
        <v>216561</v>
      </c>
      <c r="C442" t="str">
        <f>VLOOKUP(sales_tab[[#This Row],[Customer ID]],customer_tab[],2,FALSE)</f>
        <v>Victoria Day MD</v>
      </c>
      <c r="D442" t="str">
        <f>VLOOKUP(sales_tab[[#This Row],[Customer ID]],customer_tab[],9,FALSE)</f>
        <v>Male</v>
      </c>
      <c r="E442" t="str">
        <f>VLOOKUP(sales_tab[[#This Row],[Customer ID]],customer_tab[],5,FALSE)</f>
        <v>New York</v>
      </c>
      <c r="F442" t="str">
        <f>VLOOKUP(sales_tab[[#This Row],[Customer ID]],customer_tab[],6,FALSE)</f>
        <v>East</v>
      </c>
      <c r="G442" t="str">
        <f>VLOOKUP(sales_tab[[#This Row],[Customer ID]],customer_tab[],7,FALSE)</f>
        <v>Widowed</v>
      </c>
      <c r="H442" s="1">
        <v>45512</v>
      </c>
      <c r="I442" s="1" t="str">
        <f>TEXT(sales_tab[[#This Row],[Order Date]],"YYYY")</f>
        <v>2024</v>
      </c>
      <c r="J442" s="1" t="str">
        <f>TEXT(sales_tab[[#This Row],[Order Date]],"MMM")</f>
        <v>Aug</v>
      </c>
      <c r="K442">
        <v>5035</v>
      </c>
      <c r="L442" t="str">
        <f>VLOOKUP(sales_tab[[#This Row],[Product ID]],product_tab[],2,FALSE)</f>
        <v>Paper</v>
      </c>
      <c r="M442" t="str">
        <f>VLOOKUP(sales_tab[[#This Row],[Product ID]],product_tab[],4,FALSE)</f>
        <v>Clayton, Robertson and Wolfe</v>
      </c>
      <c r="N442" t="s">
        <v>17</v>
      </c>
      <c r="O442">
        <v>97.927599999999984</v>
      </c>
      <c r="P442">
        <v>196.72</v>
      </c>
      <c r="Q442">
        <v>1</v>
      </c>
      <c r="R442">
        <v>0.17</v>
      </c>
      <c r="S442">
        <f>sales_tab[[#This Row],[Unit Price]]*sales_tab[[#This Row],[Quantity]]</f>
        <v>196.72</v>
      </c>
      <c r="T442">
        <f>sales_tab[[#This Row],[Sales Amount]]-sales_tab[[#This Row],[Cost Price]]</f>
        <v>98.792400000000015</v>
      </c>
    </row>
    <row r="443" spans="1:20" x14ac:dyDescent="0.45">
      <c r="A443">
        <v>647009</v>
      </c>
      <c r="B443">
        <v>275234</v>
      </c>
      <c r="C443" t="str">
        <f>VLOOKUP(sales_tab[[#This Row],[Customer ID]],customer_tab[],2,FALSE)</f>
        <v>Nathan Aguilar</v>
      </c>
      <c r="D443" t="str">
        <f>VLOOKUP(sales_tab[[#This Row],[Customer ID]],customer_tab[],9,FALSE)</f>
        <v>Non-Binary</v>
      </c>
      <c r="E443" t="str">
        <f>VLOOKUP(sales_tab[[#This Row],[Customer ID]],customer_tab[],5,FALSE)</f>
        <v>Michigan</v>
      </c>
      <c r="F443" t="str">
        <f>VLOOKUP(sales_tab[[#This Row],[Customer ID]],customer_tab[],6,FALSE)</f>
        <v>Central</v>
      </c>
      <c r="G443" t="str">
        <f>VLOOKUP(sales_tab[[#This Row],[Customer ID]],customer_tab[],7,FALSE)</f>
        <v>Married</v>
      </c>
      <c r="H443" s="1">
        <v>45418</v>
      </c>
      <c r="I443" s="1" t="str">
        <f>TEXT(sales_tab[[#This Row],[Order Date]],"YYYY")</f>
        <v>2024</v>
      </c>
      <c r="J443" s="1" t="str">
        <f>TEXT(sales_tab[[#This Row],[Order Date]],"MMM")</f>
        <v>May</v>
      </c>
      <c r="K443">
        <v>4541</v>
      </c>
      <c r="L443" t="str">
        <f>VLOOKUP(sales_tab[[#This Row],[Product ID]],product_tab[],2,FALSE)</f>
        <v>Pen</v>
      </c>
      <c r="M443" t="str">
        <f>VLOOKUP(sales_tab[[#This Row],[Product ID]],product_tab[],4,FALSE)</f>
        <v>Mccall Inc</v>
      </c>
      <c r="N443" t="s">
        <v>17</v>
      </c>
      <c r="O443">
        <v>218.39500000000004</v>
      </c>
      <c r="P443">
        <v>69.5</v>
      </c>
      <c r="Q443">
        <v>5</v>
      </c>
      <c r="R443">
        <v>0.21</v>
      </c>
      <c r="S443">
        <f>sales_tab[[#This Row],[Unit Price]]*sales_tab[[#This Row],[Quantity]]</f>
        <v>347.5</v>
      </c>
      <c r="T443">
        <f>sales_tab[[#This Row],[Sales Amount]]-sales_tab[[#This Row],[Cost Price]]</f>
        <v>129.10499999999996</v>
      </c>
    </row>
    <row r="444" spans="1:20" x14ac:dyDescent="0.45">
      <c r="A444">
        <v>812379</v>
      </c>
      <c r="B444">
        <v>282504</v>
      </c>
      <c r="C444" t="str">
        <f>VLOOKUP(sales_tab[[#This Row],[Customer ID]],customer_tab[],2,FALSE)</f>
        <v>Edward Guerrero</v>
      </c>
      <c r="D444" t="str">
        <f>VLOOKUP(sales_tab[[#This Row],[Customer ID]],customer_tab[],9,FALSE)</f>
        <v>Male</v>
      </c>
      <c r="E444" t="str">
        <f>VLOOKUP(sales_tab[[#This Row],[Customer ID]],customer_tab[],5,FALSE)</f>
        <v>Texas</v>
      </c>
      <c r="F444" t="str">
        <f>VLOOKUP(sales_tab[[#This Row],[Customer ID]],customer_tab[],6,FALSE)</f>
        <v>Central</v>
      </c>
      <c r="G444" t="str">
        <f>VLOOKUP(sales_tab[[#This Row],[Customer ID]],customer_tab[],7,FALSE)</f>
        <v>Single</v>
      </c>
      <c r="H444" s="1">
        <v>45489</v>
      </c>
      <c r="I444" s="1" t="str">
        <f>TEXT(sales_tab[[#This Row],[Order Date]],"YYYY")</f>
        <v>2024</v>
      </c>
      <c r="J444" s="1" t="str">
        <f>TEXT(sales_tab[[#This Row],[Order Date]],"MMM")</f>
        <v>Jul</v>
      </c>
      <c r="K444">
        <v>5842</v>
      </c>
      <c r="L444" t="str">
        <f>VLOOKUP(sales_tab[[#This Row],[Product ID]],product_tab[],2,FALSE)</f>
        <v>Chair</v>
      </c>
      <c r="M444" t="str">
        <f>VLOOKUP(sales_tab[[#This Row],[Product ID]],product_tab[],4,FALSE)</f>
        <v>Cook, Hall and Miller</v>
      </c>
      <c r="N444" t="s">
        <v>11</v>
      </c>
      <c r="O444">
        <v>138.7944</v>
      </c>
      <c r="P444">
        <v>268.19</v>
      </c>
      <c r="Q444">
        <v>1</v>
      </c>
      <c r="R444">
        <v>0.24</v>
      </c>
      <c r="S444">
        <f>sales_tab[[#This Row],[Unit Price]]*sales_tab[[#This Row],[Quantity]]</f>
        <v>268.19</v>
      </c>
      <c r="T444">
        <f>sales_tab[[#This Row],[Sales Amount]]-sales_tab[[#This Row],[Cost Price]]</f>
        <v>129.3956</v>
      </c>
    </row>
    <row r="445" spans="1:20" x14ac:dyDescent="0.45">
      <c r="A445">
        <v>875223</v>
      </c>
      <c r="B445">
        <v>233924</v>
      </c>
      <c r="C445" t="str">
        <f>VLOOKUP(sales_tab[[#This Row],[Customer ID]],customer_tab[],2,FALSE)</f>
        <v>Toni Miller</v>
      </c>
      <c r="D445" t="str">
        <f>VLOOKUP(sales_tab[[#This Row],[Customer ID]],customer_tab[],9,FALSE)</f>
        <v>Female</v>
      </c>
      <c r="E445" t="str">
        <f>VLOOKUP(sales_tab[[#This Row],[Customer ID]],customer_tab[],5,FALSE)</f>
        <v>Michigan</v>
      </c>
      <c r="F445" t="str">
        <f>VLOOKUP(sales_tab[[#This Row],[Customer ID]],customer_tab[],6,FALSE)</f>
        <v>Central</v>
      </c>
      <c r="G445" t="str">
        <f>VLOOKUP(sales_tab[[#This Row],[Customer ID]],customer_tab[],7,FALSE)</f>
        <v>Widowed</v>
      </c>
      <c r="H445" s="1">
        <v>45366</v>
      </c>
      <c r="I445" s="1" t="str">
        <f>TEXT(sales_tab[[#This Row],[Order Date]],"YYYY")</f>
        <v>2024</v>
      </c>
      <c r="J445" s="1" t="str">
        <f>TEXT(sales_tab[[#This Row],[Order Date]],"MMM")</f>
        <v>Mar</v>
      </c>
      <c r="K445">
        <v>9504</v>
      </c>
      <c r="L445" t="str">
        <f>VLOOKUP(sales_tab[[#This Row],[Product ID]],product_tab[],2,FALSE)</f>
        <v>Puzzle</v>
      </c>
      <c r="M445" t="str">
        <f>VLOOKUP(sales_tab[[#This Row],[Product ID]],product_tab[],4,FALSE)</f>
        <v>Bailey, Fowler and Butler</v>
      </c>
      <c r="N445" t="s">
        <v>13</v>
      </c>
      <c r="O445">
        <v>22.989099999999993</v>
      </c>
      <c r="P445">
        <v>50.87</v>
      </c>
      <c r="Q445">
        <v>1</v>
      </c>
      <c r="R445">
        <v>7.0000000000000007E-2</v>
      </c>
      <c r="S445">
        <f>sales_tab[[#This Row],[Unit Price]]*sales_tab[[#This Row],[Quantity]]</f>
        <v>50.87</v>
      </c>
      <c r="T445">
        <f>sales_tab[[#This Row],[Sales Amount]]-sales_tab[[#This Row],[Cost Price]]</f>
        <v>27.880900000000004</v>
      </c>
    </row>
    <row r="446" spans="1:20" x14ac:dyDescent="0.45">
      <c r="A446">
        <v>404333</v>
      </c>
      <c r="B446">
        <v>293383</v>
      </c>
      <c r="C446" t="str">
        <f>VLOOKUP(sales_tab[[#This Row],[Customer ID]],customer_tab[],2,FALSE)</f>
        <v>Elizabeth Nguyen</v>
      </c>
      <c r="D446" t="str">
        <f>VLOOKUP(sales_tab[[#This Row],[Customer ID]],customer_tab[],9,FALSE)</f>
        <v>Female</v>
      </c>
      <c r="E446" t="str">
        <f>VLOOKUP(sales_tab[[#This Row],[Customer ID]],customer_tab[],5,FALSE)</f>
        <v>Illinois</v>
      </c>
      <c r="F446" t="str">
        <f>VLOOKUP(sales_tab[[#This Row],[Customer ID]],customer_tab[],6,FALSE)</f>
        <v>Central</v>
      </c>
      <c r="G446" t="str">
        <f>VLOOKUP(sales_tab[[#This Row],[Customer ID]],customer_tab[],7,FALSE)</f>
        <v>Single</v>
      </c>
      <c r="H446" s="1">
        <v>45266</v>
      </c>
      <c r="I446" s="1" t="str">
        <f>TEXT(sales_tab[[#This Row],[Order Date]],"YYYY")</f>
        <v>2023</v>
      </c>
      <c r="J446" s="1" t="str">
        <f>TEXT(sales_tab[[#This Row],[Order Date]],"MMM")</f>
        <v>Dec</v>
      </c>
      <c r="K446">
        <v>2034</v>
      </c>
      <c r="L446" t="str">
        <f>VLOOKUP(sales_tab[[#This Row],[Product ID]],product_tab[],2,FALSE)</f>
        <v>Camera</v>
      </c>
      <c r="M446" t="str">
        <f>VLOOKUP(sales_tab[[#This Row],[Product ID]],product_tab[],4,FALSE)</f>
        <v>Johns and Sons</v>
      </c>
      <c r="N446" t="s">
        <v>19</v>
      </c>
      <c r="O446">
        <v>32.2515</v>
      </c>
      <c r="P446">
        <v>70.849999999999994</v>
      </c>
      <c r="Q446">
        <v>1</v>
      </c>
      <c r="R446">
        <v>0.21</v>
      </c>
      <c r="S446">
        <f>sales_tab[[#This Row],[Unit Price]]*sales_tab[[#This Row],[Quantity]]</f>
        <v>70.849999999999994</v>
      </c>
      <c r="T446">
        <f>sales_tab[[#This Row],[Sales Amount]]-sales_tab[[#This Row],[Cost Price]]</f>
        <v>38.598499999999994</v>
      </c>
    </row>
    <row r="447" spans="1:20" x14ac:dyDescent="0.45">
      <c r="A447">
        <v>342547</v>
      </c>
      <c r="B447">
        <v>520584</v>
      </c>
      <c r="C447" t="str">
        <f>VLOOKUP(sales_tab[[#This Row],[Customer ID]],customer_tab[],2,FALSE)</f>
        <v>Ronnie Allen</v>
      </c>
      <c r="D447" t="str">
        <f>VLOOKUP(sales_tab[[#This Row],[Customer ID]],customer_tab[],9,FALSE)</f>
        <v>Non-Binary</v>
      </c>
      <c r="E447" t="str">
        <f>VLOOKUP(sales_tab[[#This Row],[Customer ID]],customer_tab[],5,FALSE)</f>
        <v>Indiana</v>
      </c>
      <c r="F447" t="str">
        <f>VLOOKUP(sales_tab[[#This Row],[Customer ID]],customer_tab[],6,FALSE)</f>
        <v>Central</v>
      </c>
      <c r="G447" t="str">
        <f>VLOOKUP(sales_tab[[#This Row],[Customer ID]],customer_tab[],7,FALSE)</f>
        <v>Divorced</v>
      </c>
      <c r="H447" s="1">
        <v>45531</v>
      </c>
      <c r="I447" s="1" t="str">
        <f>TEXT(sales_tab[[#This Row],[Order Date]],"YYYY")</f>
        <v>2024</v>
      </c>
      <c r="J447" s="1" t="str">
        <f>TEXT(sales_tab[[#This Row],[Order Date]],"MMM")</f>
        <v>Aug</v>
      </c>
      <c r="K447">
        <v>5039</v>
      </c>
      <c r="L447" t="str">
        <f>VLOOKUP(sales_tab[[#This Row],[Product ID]],product_tab[],2,FALSE)</f>
        <v>Jeans</v>
      </c>
      <c r="M447" t="str">
        <f>VLOOKUP(sales_tab[[#This Row],[Product ID]],product_tab[],4,FALSE)</f>
        <v>Sanchez, Medina and Golden</v>
      </c>
      <c r="N447" t="s">
        <v>15</v>
      </c>
      <c r="O447">
        <v>189.50200000000001</v>
      </c>
      <c r="P447">
        <v>70.03</v>
      </c>
      <c r="Q447">
        <v>5</v>
      </c>
      <c r="R447">
        <v>0.12</v>
      </c>
      <c r="S447">
        <f>sales_tab[[#This Row],[Unit Price]]*sales_tab[[#This Row],[Quantity]]</f>
        <v>350.15</v>
      </c>
      <c r="T447">
        <f>sales_tab[[#This Row],[Sales Amount]]-sales_tab[[#This Row],[Cost Price]]</f>
        <v>160.64799999999997</v>
      </c>
    </row>
    <row r="448" spans="1:20" x14ac:dyDescent="0.45">
      <c r="A448">
        <v>466442</v>
      </c>
      <c r="B448">
        <v>649517</v>
      </c>
      <c r="C448" t="str">
        <f>VLOOKUP(sales_tab[[#This Row],[Customer ID]],customer_tab[],2,FALSE)</f>
        <v>Shane Smith</v>
      </c>
      <c r="D448" t="str">
        <f>VLOOKUP(sales_tab[[#This Row],[Customer ID]],customer_tab[],9,FALSE)</f>
        <v>Female</v>
      </c>
      <c r="E448" t="str">
        <f>VLOOKUP(sales_tab[[#This Row],[Customer ID]],customer_tab[],5,FALSE)</f>
        <v>Michigan</v>
      </c>
      <c r="F448" t="str">
        <f>VLOOKUP(sales_tab[[#This Row],[Customer ID]],customer_tab[],6,FALSE)</f>
        <v>Central</v>
      </c>
      <c r="G448" t="str">
        <f>VLOOKUP(sales_tab[[#This Row],[Customer ID]],customer_tab[],7,FALSE)</f>
        <v>Divorced</v>
      </c>
      <c r="H448" s="1">
        <v>45306</v>
      </c>
      <c r="I448" s="1" t="str">
        <f>TEXT(sales_tab[[#This Row],[Order Date]],"YYYY")</f>
        <v>2024</v>
      </c>
      <c r="J448" s="1" t="str">
        <f>TEXT(sales_tab[[#This Row],[Order Date]],"MMM")</f>
        <v>Jan</v>
      </c>
      <c r="K448">
        <v>3312</v>
      </c>
      <c r="L448" t="str">
        <f>VLOOKUP(sales_tab[[#This Row],[Product ID]],product_tab[],2,FALSE)</f>
        <v>Toy Car</v>
      </c>
      <c r="M448" t="str">
        <f>VLOOKUP(sales_tab[[#This Row],[Product ID]],product_tab[],4,FALSE)</f>
        <v>West LLC</v>
      </c>
      <c r="N448" t="s">
        <v>13</v>
      </c>
      <c r="O448">
        <v>383.84480000000008</v>
      </c>
      <c r="P448">
        <v>287.38</v>
      </c>
      <c r="Q448">
        <v>2</v>
      </c>
      <c r="R448">
        <v>0.02</v>
      </c>
      <c r="S448">
        <f>sales_tab[[#This Row],[Unit Price]]*sales_tab[[#This Row],[Quantity]]</f>
        <v>574.76</v>
      </c>
      <c r="T448">
        <f>sales_tab[[#This Row],[Sales Amount]]-sales_tab[[#This Row],[Cost Price]]</f>
        <v>190.91519999999991</v>
      </c>
    </row>
    <row r="449" spans="1:20" x14ac:dyDescent="0.45">
      <c r="A449">
        <v>167982</v>
      </c>
      <c r="B449">
        <v>573460</v>
      </c>
      <c r="C449" t="str">
        <f>VLOOKUP(sales_tab[[#This Row],[Customer ID]],customer_tab[],2,FALSE)</f>
        <v>Sherry Jackson</v>
      </c>
      <c r="D449" t="str">
        <f>VLOOKUP(sales_tab[[#This Row],[Customer ID]],customer_tab[],9,FALSE)</f>
        <v>Non-Binary</v>
      </c>
      <c r="E449" t="str">
        <f>VLOOKUP(sales_tab[[#This Row],[Customer ID]],customer_tab[],5,FALSE)</f>
        <v>New York</v>
      </c>
      <c r="F449" t="str">
        <f>VLOOKUP(sales_tab[[#This Row],[Customer ID]],customer_tab[],6,FALSE)</f>
        <v>East</v>
      </c>
      <c r="G449" t="str">
        <f>VLOOKUP(sales_tab[[#This Row],[Customer ID]],customer_tab[],7,FALSE)</f>
        <v>Widowed</v>
      </c>
      <c r="H449" s="1">
        <v>45186</v>
      </c>
      <c r="I449" s="1" t="str">
        <f>TEXT(sales_tab[[#This Row],[Order Date]],"YYYY")</f>
        <v>2023</v>
      </c>
      <c r="J449" s="1" t="str">
        <f>TEXT(sales_tab[[#This Row],[Order Date]],"MMM")</f>
        <v>Sep</v>
      </c>
      <c r="K449">
        <v>3592</v>
      </c>
      <c r="L449" t="str">
        <f>VLOOKUP(sales_tab[[#This Row],[Product ID]],product_tab[],2,FALSE)</f>
        <v>Shoes</v>
      </c>
      <c r="M449" t="str">
        <f>VLOOKUP(sales_tab[[#This Row],[Product ID]],product_tab[],4,FALSE)</f>
        <v>Hamilton, Kirby and Taylor</v>
      </c>
      <c r="N449" t="s">
        <v>15</v>
      </c>
      <c r="O449">
        <v>296.00240000000002</v>
      </c>
      <c r="P449">
        <v>243.78</v>
      </c>
      <c r="Q449">
        <v>2</v>
      </c>
      <c r="R449">
        <v>0.21</v>
      </c>
      <c r="S449">
        <f>sales_tab[[#This Row],[Unit Price]]*sales_tab[[#This Row],[Quantity]]</f>
        <v>487.56</v>
      </c>
      <c r="T449">
        <f>sales_tab[[#This Row],[Sales Amount]]-sales_tab[[#This Row],[Cost Price]]</f>
        <v>191.55759999999998</v>
      </c>
    </row>
    <row r="450" spans="1:20" x14ac:dyDescent="0.45">
      <c r="A450">
        <v>283372</v>
      </c>
      <c r="B450">
        <v>531649</v>
      </c>
      <c r="C450" t="str">
        <f>VLOOKUP(sales_tab[[#This Row],[Customer ID]],customer_tab[],2,FALSE)</f>
        <v>Robert Johnson</v>
      </c>
      <c r="D450" t="str">
        <f>VLOOKUP(sales_tab[[#This Row],[Customer ID]],customer_tab[],9,FALSE)</f>
        <v>Female</v>
      </c>
      <c r="E450" t="str">
        <f>VLOOKUP(sales_tab[[#This Row],[Customer ID]],customer_tab[],5,FALSE)</f>
        <v>Indiana</v>
      </c>
      <c r="F450" t="str">
        <f>VLOOKUP(sales_tab[[#This Row],[Customer ID]],customer_tab[],6,FALSE)</f>
        <v>Central</v>
      </c>
      <c r="G450" t="str">
        <f>VLOOKUP(sales_tab[[#This Row],[Customer ID]],customer_tab[],7,FALSE)</f>
        <v>Married</v>
      </c>
      <c r="H450" s="1">
        <v>45380</v>
      </c>
      <c r="I450" s="1" t="str">
        <f>TEXT(sales_tab[[#This Row],[Order Date]],"YYYY")</f>
        <v>2024</v>
      </c>
      <c r="J450" s="1" t="str">
        <f>TEXT(sales_tab[[#This Row],[Order Date]],"MMM")</f>
        <v>Mar</v>
      </c>
      <c r="K450">
        <v>8348</v>
      </c>
      <c r="L450" t="str">
        <f>VLOOKUP(sales_tab[[#This Row],[Product ID]],product_tab[],2,FALSE)</f>
        <v>Laptop</v>
      </c>
      <c r="M450" t="str">
        <f>VLOOKUP(sales_tab[[#This Row],[Product ID]],product_tab[],4,FALSE)</f>
        <v>Jackson, Stewart and Jenkins</v>
      </c>
      <c r="N450" t="s">
        <v>19</v>
      </c>
      <c r="O450">
        <v>106.05219999999998</v>
      </c>
      <c r="P450">
        <v>193.63</v>
      </c>
      <c r="Q450">
        <v>1</v>
      </c>
      <c r="R450">
        <v>0.06</v>
      </c>
      <c r="S450">
        <f>sales_tab[[#This Row],[Unit Price]]*sales_tab[[#This Row],[Quantity]]</f>
        <v>193.63</v>
      </c>
      <c r="T450">
        <f>sales_tab[[#This Row],[Sales Amount]]-sales_tab[[#This Row],[Cost Price]]</f>
        <v>87.577800000000011</v>
      </c>
    </row>
    <row r="451" spans="1:20" x14ac:dyDescent="0.45">
      <c r="A451">
        <v>781872</v>
      </c>
      <c r="B451">
        <v>409434</v>
      </c>
      <c r="C451" t="str">
        <f>VLOOKUP(sales_tab[[#This Row],[Customer ID]],customer_tab[],2,FALSE)</f>
        <v>Lindsey Jones</v>
      </c>
      <c r="D451" t="str">
        <f>VLOOKUP(sales_tab[[#This Row],[Customer ID]],customer_tab[],9,FALSE)</f>
        <v>Non-Binary</v>
      </c>
      <c r="E451" t="str">
        <f>VLOOKUP(sales_tab[[#This Row],[Customer ID]],customer_tab[],5,FALSE)</f>
        <v>New York</v>
      </c>
      <c r="F451" t="str">
        <f>VLOOKUP(sales_tab[[#This Row],[Customer ID]],customer_tab[],6,FALSE)</f>
        <v>East</v>
      </c>
      <c r="G451" t="str">
        <f>VLOOKUP(sales_tab[[#This Row],[Customer ID]],customer_tab[],7,FALSE)</f>
        <v>Single</v>
      </c>
      <c r="H451" s="1">
        <v>45427</v>
      </c>
      <c r="I451" s="1" t="str">
        <f>TEXT(sales_tab[[#This Row],[Order Date]],"YYYY")</f>
        <v>2024</v>
      </c>
      <c r="J451" s="1" t="str">
        <f>TEXT(sales_tab[[#This Row],[Order Date]],"MMM")</f>
        <v>May</v>
      </c>
      <c r="K451">
        <v>2914</v>
      </c>
      <c r="L451" t="str">
        <f>VLOOKUP(sales_tab[[#This Row],[Product ID]],product_tab[],2,FALSE)</f>
        <v>Bookshelf</v>
      </c>
      <c r="M451" t="str">
        <f>VLOOKUP(sales_tab[[#This Row],[Product ID]],product_tab[],4,FALSE)</f>
        <v>Davis-Ramirez</v>
      </c>
      <c r="N451" t="s">
        <v>11</v>
      </c>
      <c r="O451">
        <v>17.457499999999996</v>
      </c>
      <c r="P451">
        <v>30.65</v>
      </c>
      <c r="Q451">
        <v>1</v>
      </c>
      <c r="R451">
        <v>0.05</v>
      </c>
      <c r="S451">
        <f>sales_tab[[#This Row],[Unit Price]]*sales_tab[[#This Row],[Quantity]]</f>
        <v>30.65</v>
      </c>
      <c r="T451">
        <f>sales_tab[[#This Row],[Sales Amount]]-sales_tab[[#This Row],[Cost Price]]</f>
        <v>13.192500000000003</v>
      </c>
    </row>
    <row r="452" spans="1:20" x14ac:dyDescent="0.45">
      <c r="A452">
        <v>988581</v>
      </c>
      <c r="B452">
        <v>762332</v>
      </c>
      <c r="C452" t="str">
        <f>VLOOKUP(sales_tab[[#This Row],[Customer ID]],customer_tab[],2,FALSE)</f>
        <v>Lawrence Stephens</v>
      </c>
      <c r="D452" t="str">
        <f>VLOOKUP(sales_tab[[#This Row],[Customer ID]],customer_tab[],9,FALSE)</f>
        <v>Male</v>
      </c>
      <c r="E452" t="str">
        <f>VLOOKUP(sales_tab[[#This Row],[Customer ID]],customer_tab[],5,FALSE)</f>
        <v>New York</v>
      </c>
      <c r="F452" t="str">
        <f>VLOOKUP(sales_tab[[#This Row],[Customer ID]],customer_tab[],6,FALSE)</f>
        <v>East</v>
      </c>
      <c r="G452" t="str">
        <f>VLOOKUP(sales_tab[[#This Row],[Customer ID]],customer_tab[],7,FALSE)</f>
        <v>Single</v>
      </c>
      <c r="H452" s="1">
        <v>45337</v>
      </c>
      <c r="I452" s="1" t="str">
        <f>TEXT(sales_tab[[#This Row],[Order Date]],"YYYY")</f>
        <v>2024</v>
      </c>
      <c r="J452" s="1" t="str">
        <f>TEXT(sales_tab[[#This Row],[Order Date]],"MMM")</f>
        <v>Feb</v>
      </c>
      <c r="K452">
        <v>9240</v>
      </c>
      <c r="L452" t="str">
        <f>VLOOKUP(sales_tab[[#This Row],[Product ID]],product_tab[],2,FALSE)</f>
        <v>Doll</v>
      </c>
      <c r="M452" t="str">
        <f>VLOOKUP(sales_tab[[#This Row],[Product ID]],product_tab[],4,FALSE)</f>
        <v>Clark, Scott and Miller</v>
      </c>
      <c r="N452" t="s">
        <v>13</v>
      </c>
      <c r="O452">
        <v>99.76460000000003</v>
      </c>
      <c r="P452">
        <v>105.37</v>
      </c>
      <c r="Q452">
        <v>2</v>
      </c>
      <c r="R452">
        <v>0.21</v>
      </c>
      <c r="S452">
        <f>sales_tab[[#This Row],[Unit Price]]*sales_tab[[#This Row],[Quantity]]</f>
        <v>210.74</v>
      </c>
      <c r="T452">
        <f>sales_tab[[#This Row],[Sales Amount]]-sales_tab[[#This Row],[Cost Price]]</f>
        <v>110.97539999999998</v>
      </c>
    </row>
    <row r="453" spans="1:20" x14ac:dyDescent="0.45">
      <c r="A453">
        <v>981994</v>
      </c>
      <c r="B453">
        <v>105443</v>
      </c>
      <c r="C453" t="str">
        <f>VLOOKUP(sales_tab[[#This Row],[Customer ID]],customer_tab[],2,FALSE)</f>
        <v>Victoria Hendrix</v>
      </c>
      <c r="D453" t="str">
        <f>VLOOKUP(sales_tab[[#This Row],[Customer ID]],customer_tab[],9,FALSE)</f>
        <v>Male</v>
      </c>
      <c r="E453" t="str">
        <f>VLOOKUP(sales_tab[[#This Row],[Customer ID]],customer_tab[],5,FALSE)</f>
        <v>Connecticut</v>
      </c>
      <c r="F453" t="str">
        <f>VLOOKUP(sales_tab[[#This Row],[Customer ID]],customer_tab[],6,FALSE)</f>
        <v>East</v>
      </c>
      <c r="G453" t="str">
        <f>VLOOKUP(sales_tab[[#This Row],[Customer ID]],customer_tab[],7,FALSE)</f>
        <v>Widowed</v>
      </c>
      <c r="H453" s="1">
        <v>45501</v>
      </c>
      <c r="I453" s="1" t="str">
        <f>TEXT(sales_tab[[#This Row],[Order Date]],"YYYY")</f>
        <v>2024</v>
      </c>
      <c r="J453" s="1" t="str">
        <f>TEXT(sales_tab[[#This Row],[Order Date]],"MMM")</f>
        <v>Jul</v>
      </c>
      <c r="K453">
        <v>3312</v>
      </c>
      <c r="L453" t="str">
        <f>VLOOKUP(sales_tab[[#This Row],[Product ID]],product_tab[],2,FALSE)</f>
        <v>Toy Car</v>
      </c>
      <c r="M453" t="str">
        <f>VLOOKUP(sales_tab[[#This Row],[Product ID]],product_tab[],4,FALSE)</f>
        <v>West LLC</v>
      </c>
      <c r="N453" t="s">
        <v>13</v>
      </c>
      <c r="O453">
        <v>220.49439999999998</v>
      </c>
      <c r="P453">
        <v>287.38</v>
      </c>
      <c r="Q453">
        <v>1</v>
      </c>
      <c r="R453">
        <v>0.12</v>
      </c>
      <c r="S453">
        <f>sales_tab[[#This Row],[Unit Price]]*sales_tab[[#This Row],[Quantity]]</f>
        <v>287.38</v>
      </c>
      <c r="T453">
        <f>sales_tab[[#This Row],[Sales Amount]]-sales_tab[[#This Row],[Cost Price]]</f>
        <v>66.885600000000011</v>
      </c>
    </row>
    <row r="454" spans="1:20" x14ac:dyDescent="0.45">
      <c r="A454">
        <v>572370</v>
      </c>
      <c r="B454">
        <v>849015</v>
      </c>
      <c r="C454" t="str">
        <f>VLOOKUP(sales_tab[[#This Row],[Customer ID]],customer_tab[],2,FALSE)</f>
        <v>Savannah Taylor</v>
      </c>
      <c r="D454" t="str">
        <f>VLOOKUP(sales_tab[[#This Row],[Customer ID]],customer_tab[],9,FALSE)</f>
        <v>Non-Binary</v>
      </c>
      <c r="E454" t="str">
        <f>VLOOKUP(sales_tab[[#This Row],[Customer ID]],customer_tab[],5,FALSE)</f>
        <v>Ohio</v>
      </c>
      <c r="F454" t="str">
        <f>VLOOKUP(sales_tab[[#This Row],[Customer ID]],customer_tab[],6,FALSE)</f>
        <v>East</v>
      </c>
      <c r="G454" t="str">
        <f>VLOOKUP(sales_tab[[#This Row],[Customer ID]],customer_tab[],7,FALSE)</f>
        <v>Married</v>
      </c>
      <c r="H454" s="1">
        <v>45220</v>
      </c>
      <c r="I454" s="1" t="str">
        <f>TEXT(sales_tab[[#This Row],[Order Date]],"YYYY")</f>
        <v>2023</v>
      </c>
      <c r="J454" s="1" t="str">
        <f>TEXT(sales_tab[[#This Row],[Order Date]],"MMM")</f>
        <v>Oct</v>
      </c>
      <c r="K454">
        <v>9240</v>
      </c>
      <c r="L454" t="str">
        <f>VLOOKUP(sales_tab[[#This Row],[Product ID]],product_tab[],2,FALSE)</f>
        <v>Doll</v>
      </c>
      <c r="M454" t="str">
        <f>VLOOKUP(sales_tab[[#This Row],[Product ID]],product_tab[],4,FALSE)</f>
        <v>Clark, Scott and Miller</v>
      </c>
      <c r="N454" t="s">
        <v>13</v>
      </c>
      <c r="O454">
        <v>298.15700000000004</v>
      </c>
      <c r="P454">
        <v>105.37</v>
      </c>
      <c r="Q454">
        <v>5</v>
      </c>
      <c r="R454">
        <v>0.18</v>
      </c>
      <c r="S454">
        <f>sales_tab[[#This Row],[Unit Price]]*sales_tab[[#This Row],[Quantity]]</f>
        <v>526.85</v>
      </c>
      <c r="T454">
        <f>sales_tab[[#This Row],[Sales Amount]]-sales_tab[[#This Row],[Cost Price]]</f>
        <v>228.69299999999998</v>
      </c>
    </row>
    <row r="455" spans="1:20" x14ac:dyDescent="0.45">
      <c r="A455">
        <v>474685</v>
      </c>
      <c r="B455">
        <v>170951</v>
      </c>
      <c r="C455" t="str">
        <f>VLOOKUP(sales_tab[[#This Row],[Customer ID]],customer_tab[],2,FALSE)</f>
        <v>Tammy Barajas</v>
      </c>
      <c r="D455" t="str">
        <f>VLOOKUP(sales_tab[[#This Row],[Customer ID]],customer_tab[],9,FALSE)</f>
        <v>Non-Binary</v>
      </c>
      <c r="E455" t="str">
        <f>VLOOKUP(sales_tab[[#This Row],[Customer ID]],customer_tab[],5,FALSE)</f>
        <v>California</v>
      </c>
      <c r="F455" t="str">
        <f>VLOOKUP(sales_tab[[#This Row],[Customer ID]],customer_tab[],6,FALSE)</f>
        <v>West</v>
      </c>
      <c r="G455" t="str">
        <f>VLOOKUP(sales_tab[[#This Row],[Customer ID]],customer_tab[],7,FALSE)</f>
        <v>Divorced</v>
      </c>
      <c r="H455" s="1">
        <v>45435</v>
      </c>
      <c r="I455" s="1" t="str">
        <f>TEXT(sales_tab[[#This Row],[Order Date]],"YYYY")</f>
        <v>2024</v>
      </c>
      <c r="J455" s="1" t="str">
        <f>TEXT(sales_tab[[#This Row],[Order Date]],"MMM")</f>
        <v>May</v>
      </c>
      <c r="K455">
        <v>5942</v>
      </c>
      <c r="L455" t="str">
        <f>VLOOKUP(sales_tab[[#This Row],[Product ID]],product_tab[],2,FALSE)</f>
        <v>Stapler</v>
      </c>
      <c r="M455" t="str">
        <f>VLOOKUP(sales_tab[[#This Row],[Product ID]],product_tab[],4,FALSE)</f>
        <v>Jones-Henderson</v>
      </c>
      <c r="N455" t="s">
        <v>17</v>
      </c>
      <c r="O455">
        <v>40.697199999999995</v>
      </c>
      <c r="P455">
        <v>12.83</v>
      </c>
      <c r="Q455">
        <v>4</v>
      </c>
      <c r="R455">
        <v>0.04</v>
      </c>
      <c r="S455">
        <f>sales_tab[[#This Row],[Unit Price]]*sales_tab[[#This Row],[Quantity]]</f>
        <v>51.32</v>
      </c>
      <c r="T455">
        <f>sales_tab[[#This Row],[Sales Amount]]-sales_tab[[#This Row],[Cost Price]]</f>
        <v>10.622800000000005</v>
      </c>
    </row>
    <row r="456" spans="1:20" x14ac:dyDescent="0.45">
      <c r="A456">
        <v>874974</v>
      </c>
      <c r="B456">
        <v>308180</v>
      </c>
      <c r="C456" t="str">
        <f>VLOOKUP(sales_tab[[#This Row],[Customer ID]],customer_tab[],2,FALSE)</f>
        <v>Steven Anderson</v>
      </c>
      <c r="D456" t="str">
        <f>VLOOKUP(sales_tab[[#This Row],[Customer ID]],customer_tab[],9,FALSE)</f>
        <v>Male</v>
      </c>
      <c r="E456" t="str">
        <f>VLOOKUP(sales_tab[[#This Row],[Customer ID]],customer_tab[],5,FALSE)</f>
        <v>Oklahoma</v>
      </c>
      <c r="F456" t="str">
        <f>VLOOKUP(sales_tab[[#This Row],[Customer ID]],customer_tab[],6,FALSE)</f>
        <v>Central</v>
      </c>
      <c r="G456" t="str">
        <f>VLOOKUP(sales_tab[[#This Row],[Customer ID]],customer_tab[],7,FALSE)</f>
        <v>Single</v>
      </c>
      <c r="H456" s="1">
        <v>45329</v>
      </c>
      <c r="I456" s="1" t="str">
        <f>TEXT(sales_tab[[#This Row],[Order Date]],"YYYY")</f>
        <v>2024</v>
      </c>
      <c r="J456" s="1" t="str">
        <f>TEXT(sales_tab[[#This Row],[Order Date]],"MMM")</f>
        <v>Feb</v>
      </c>
      <c r="K456">
        <v>4971</v>
      </c>
      <c r="L456" t="str">
        <f>VLOOKUP(sales_tab[[#This Row],[Product ID]],product_tab[],2,FALSE)</f>
        <v>Marker</v>
      </c>
      <c r="M456" t="str">
        <f>VLOOKUP(sales_tab[[#This Row],[Product ID]],product_tab[],4,FALSE)</f>
        <v>Perez LLC</v>
      </c>
      <c r="N456" t="s">
        <v>17</v>
      </c>
      <c r="O456">
        <v>98.164799999999985</v>
      </c>
      <c r="P456">
        <v>63.66</v>
      </c>
      <c r="Q456">
        <v>2</v>
      </c>
      <c r="R456">
        <v>0.11</v>
      </c>
      <c r="S456">
        <f>sales_tab[[#This Row],[Unit Price]]*sales_tab[[#This Row],[Quantity]]</f>
        <v>127.32</v>
      </c>
      <c r="T456">
        <f>sales_tab[[#This Row],[Sales Amount]]-sales_tab[[#This Row],[Cost Price]]</f>
        <v>29.155200000000008</v>
      </c>
    </row>
    <row r="457" spans="1:20" x14ac:dyDescent="0.45">
      <c r="A457">
        <v>683139</v>
      </c>
      <c r="B457">
        <v>710144</v>
      </c>
      <c r="C457" t="str">
        <f>VLOOKUP(sales_tab[[#This Row],[Customer ID]],customer_tab[],2,FALSE)</f>
        <v>Virginia Myers</v>
      </c>
      <c r="D457" t="str">
        <f>VLOOKUP(sales_tab[[#This Row],[Customer ID]],customer_tab[],9,FALSE)</f>
        <v>Male</v>
      </c>
      <c r="E457" t="str">
        <f>VLOOKUP(sales_tab[[#This Row],[Customer ID]],customer_tab[],5,FALSE)</f>
        <v>California</v>
      </c>
      <c r="F457" t="str">
        <f>VLOOKUP(sales_tab[[#This Row],[Customer ID]],customer_tab[],6,FALSE)</f>
        <v>West</v>
      </c>
      <c r="G457" t="str">
        <f>VLOOKUP(sales_tab[[#This Row],[Customer ID]],customer_tab[],7,FALSE)</f>
        <v>Married</v>
      </c>
      <c r="H457" s="1">
        <v>45480</v>
      </c>
      <c r="I457" s="1" t="str">
        <f>TEXT(sales_tab[[#This Row],[Order Date]],"YYYY")</f>
        <v>2024</v>
      </c>
      <c r="J457" s="1" t="str">
        <f>TEXT(sales_tab[[#This Row],[Order Date]],"MMM")</f>
        <v>Jul</v>
      </c>
      <c r="K457">
        <v>7085</v>
      </c>
      <c r="L457" t="str">
        <f>VLOOKUP(sales_tab[[#This Row],[Product ID]],product_tab[],2,FALSE)</f>
        <v>Jacket</v>
      </c>
      <c r="M457" t="str">
        <f>VLOOKUP(sales_tab[[#This Row],[Product ID]],product_tab[],4,FALSE)</f>
        <v>Myers-Barber</v>
      </c>
      <c r="N457" t="s">
        <v>15</v>
      </c>
      <c r="O457">
        <v>666.57100000000014</v>
      </c>
      <c r="P457">
        <v>178.83</v>
      </c>
      <c r="Q457">
        <v>5</v>
      </c>
      <c r="R457">
        <v>0.06</v>
      </c>
      <c r="S457">
        <f>sales_tab[[#This Row],[Unit Price]]*sales_tab[[#This Row],[Quantity]]</f>
        <v>894.15000000000009</v>
      </c>
      <c r="T457">
        <f>sales_tab[[#This Row],[Sales Amount]]-sales_tab[[#This Row],[Cost Price]]</f>
        <v>227.57899999999995</v>
      </c>
    </row>
    <row r="458" spans="1:20" x14ac:dyDescent="0.45">
      <c r="A458">
        <v>995144</v>
      </c>
      <c r="B458">
        <v>406183</v>
      </c>
      <c r="C458" t="str">
        <f>VLOOKUP(sales_tab[[#This Row],[Customer ID]],customer_tab[],2,FALSE)</f>
        <v>Mark Robinson</v>
      </c>
      <c r="D458" t="str">
        <f>VLOOKUP(sales_tab[[#This Row],[Customer ID]],customer_tab[],9,FALSE)</f>
        <v>Non-Binary</v>
      </c>
      <c r="E458" t="str">
        <f>VLOOKUP(sales_tab[[#This Row],[Customer ID]],customer_tab[],5,FALSE)</f>
        <v>Texas</v>
      </c>
      <c r="F458" t="str">
        <f>VLOOKUP(sales_tab[[#This Row],[Customer ID]],customer_tab[],6,FALSE)</f>
        <v>Central</v>
      </c>
      <c r="G458" t="str">
        <f>VLOOKUP(sales_tab[[#This Row],[Customer ID]],customer_tab[],7,FALSE)</f>
        <v>Widowed</v>
      </c>
      <c r="H458" s="1">
        <v>45367</v>
      </c>
      <c r="I458" s="1" t="str">
        <f>TEXT(sales_tab[[#This Row],[Order Date]],"YYYY")</f>
        <v>2024</v>
      </c>
      <c r="J458" s="1" t="str">
        <f>TEXT(sales_tab[[#This Row],[Order Date]],"MMM")</f>
        <v>Mar</v>
      </c>
      <c r="K458">
        <v>9240</v>
      </c>
      <c r="L458" t="str">
        <f>VLOOKUP(sales_tab[[#This Row],[Product ID]],product_tab[],2,FALSE)</f>
        <v>Doll</v>
      </c>
      <c r="M458" t="str">
        <f>VLOOKUP(sales_tab[[#This Row],[Product ID]],product_tab[],4,FALSE)</f>
        <v>Clark, Scott and Miller</v>
      </c>
      <c r="N458" t="s">
        <v>13</v>
      </c>
      <c r="O458">
        <v>318.4624</v>
      </c>
      <c r="P458">
        <v>105.37</v>
      </c>
      <c r="Q458">
        <v>4</v>
      </c>
      <c r="R458">
        <v>0.12</v>
      </c>
      <c r="S458">
        <f>sales_tab[[#This Row],[Unit Price]]*sales_tab[[#This Row],[Quantity]]</f>
        <v>421.48</v>
      </c>
      <c r="T458">
        <f>sales_tab[[#This Row],[Sales Amount]]-sales_tab[[#This Row],[Cost Price]]</f>
        <v>103.01760000000002</v>
      </c>
    </row>
    <row r="459" spans="1:20" x14ac:dyDescent="0.45">
      <c r="A459">
        <v>518148</v>
      </c>
      <c r="B459">
        <v>210380</v>
      </c>
      <c r="C459" t="str">
        <f>VLOOKUP(sales_tab[[#This Row],[Customer ID]],customer_tab[],2,FALSE)</f>
        <v>Michelle Garcia</v>
      </c>
      <c r="D459" t="str">
        <f>VLOOKUP(sales_tab[[#This Row],[Customer ID]],customer_tab[],9,FALSE)</f>
        <v>Non-Binary</v>
      </c>
      <c r="E459" t="str">
        <f>VLOOKUP(sales_tab[[#This Row],[Customer ID]],customer_tab[],5,FALSE)</f>
        <v>Pennsylvania</v>
      </c>
      <c r="F459" t="str">
        <f>VLOOKUP(sales_tab[[#This Row],[Customer ID]],customer_tab[],6,FALSE)</f>
        <v>East</v>
      </c>
      <c r="G459" t="str">
        <f>VLOOKUP(sales_tab[[#This Row],[Customer ID]],customer_tab[],7,FALSE)</f>
        <v>Single</v>
      </c>
      <c r="H459" s="1">
        <v>45303</v>
      </c>
      <c r="I459" s="1" t="str">
        <f>TEXT(sales_tab[[#This Row],[Order Date]],"YYYY")</f>
        <v>2024</v>
      </c>
      <c r="J459" s="1" t="str">
        <f>TEXT(sales_tab[[#This Row],[Order Date]],"MMM")</f>
        <v>Jan</v>
      </c>
      <c r="K459">
        <v>5842</v>
      </c>
      <c r="L459" t="str">
        <f>VLOOKUP(sales_tab[[#This Row],[Product ID]],product_tab[],2,FALSE)</f>
        <v>Chair</v>
      </c>
      <c r="M459" t="str">
        <f>VLOOKUP(sales_tab[[#This Row],[Product ID]],product_tab[],4,FALSE)</f>
        <v>Cook, Hall and Miller</v>
      </c>
      <c r="N459" t="s">
        <v>11</v>
      </c>
      <c r="O459">
        <v>646.10199999999998</v>
      </c>
      <c r="P459">
        <v>268.19</v>
      </c>
      <c r="Q459">
        <v>4</v>
      </c>
      <c r="R459">
        <v>0.05</v>
      </c>
      <c r="S459">
        <f>sales_tab[[#This Row],[Unit Price]]*sales_tab[[#This Row],[Quantity]]</f>
        <v>1072.76</v>
      </c>
      <c r="T459">
        <f>sales_tab[[#This Row],[Sales Amount]]-sales_tab[[#This Row],[Cost Price]]</f>
        <v>426.65800000000002</v>
      </c>
    </row>
    <row r="460" spans="1:20" x14ac:dyDescent="0.45">
      <c r="A460">
        <v>548380</v>
      </c>
      <c r="B460">
        <v>332767</v>
      </c>
      <c r="C460" t="str">
        <f>VLOOKUP(sales_tab[[#This Row],[Customer ID]],customer_tab[],2,FALSE)</f>
        <v>Judy Humphrey</v>
      </c>
      <c r="D460" t="str">
        <f>VLOOKUP(sales_tab[[#This Row],[Customer ID]],customer_tab[],9,FALSE)</f>
        <v>Non-Binary</v>
      </c>
      <c r="E460" t="str">
        <f>VLOOKUP(sales_tab[[#This Row],[Customer ID]],customer_tab[],5,FALSE)</f>
        <v>New York</v>
      </c>
      <c r="F460" t="str">
        <f>VLOOKUP(sales_tab[[#This Row],[Customer ID]],customer_tab[],6,FALSE)</f>
        <v>East</v>
      </c>
      <c r="G460" t="str">
        <f>VLOOKUP(sales_tab[[#This Row],[Customer ID]],customer_tab[],7,FALSE)</f>
        <v>Single</v>
      </c>
      <c r="H460" s="1">
        <v>45345</v>
      </c>
      <c r="I460" s="1" t="str">
        <f>TEXT(sales_tab[[#This Row],[Order Date]],"YYYY")</f>
        <v>2024</v>
      </c>
      <c r="J460" s="1" t="str">
        <f>TEXT(sales_tab[[#This Row],[Order Date]],"MMM")</f>
        <v>Feb</v>
      </c>
      <c r="K460">
        <v>9504</v>
      </c>
      <c r="L460" t="str">
        <f>VLOOKUP(sales_tab[[#This Row],[Product ID]],product_tab[],2,FALSE)</f>
        <v>Puzzle</v>
      </c>
      <c r="M460" t="str">
        <f>VLOOKUP(sales_tab[[#This Row],[Product ID]],product_tab[],4,FALSE)</f>
        <v>Bailey, Fowler and Butler</v>
      </c>
      <c r="N460" t="s">
        <v>13</v>
      </c>
      <c r="O460">
        <v>126.95249999999999</v>
      </c>
      <c r="P460">
        <v>50.87</v>
      </c>
      <c r="Q460">
        <v>5</v>
      </c>
      <c r="R460">
        <v>0.25</v>
      </c>
      <c r="S460">
        <f>sales_tab[[#This Row],[Unit Price]]*sales_tab[[#This Row],[Quantity]]</f>
        <v>254.35</v>
      </c>
      <c r="T460">
        <f>sales_tab[[#This Row],[Sales Amount]]-sales_tab[[#This Row],[Cost Price]]</f>
        <v>127.39750000000001</v>
      </c>
    </row>
    <row r="461" spans="1:20" x14ac:dyDescent="0.45">
      <c r="A461">
        <v>125525</v>
      </c>
      <c r="B461">
        <v>325749</v>
      </c>
      <c r="C461" t="str">
        <f>VLOOKUP(sales_tab[[#This Row],[Customer ID]],customer_tab[],2,FALSE)</f>
        <v>David Wright</v>
      </c>
      <c r="D461" t="str">
        <f>VLOOKUP(sales_tab[[#This Row],[Customer ID]],customer_tab[],9,FALSE)</f>
        <v>Female</v>
      </c>
      <c r="E461" t="str">
        <f>VLOOKUP(sales_tab[[#This Row],[Customer ID]],customer_tab[],5,FALSE)</f>
        <v>Washington</v>
      </c>
      <c r="F461" t="str">
        <f>VLOOKUP(sales_tab[[#This Row],[Customer ID]],customer_tab[],6,FALSE)</f>
        <v>West</v>
      </c>
      <c r="G461" t="str">
        <f>VLOOKUP(sales_tab[[#This Row],[Customer ID]],customer_tab[],7,FALSE)</f>
        <v>Married</v>
      </c>
      <c r="H461" s="1">
        <v>45361</v>
      </c>
      <c r="I461" s="1" t="str">
        <f>TEXT(sales_tab[[#This Row],[Order Date]],"YYYY")</f>
        <v>2024</v>
      </c>
      <c r="J461" s="1" t="str">
        <f>TEXT(sales_tab[[#This Row],[Order Date]],"MMM")</f>
        <v>Mar</v>
      </c>
      <c r="K461">
        <v>2914</v>
      </c>
      <c r="L461" t="str">
        <f>VLOOKUP(sales_tab[[#This Row],[Product ID]],product_tab[],2,FALSE)</f>
        <v>Bookshelf</v>
      </c>
      <c r="M461" t="str">
        <f>VLOOKUP(sales_tab[[#This Row],[Product ID]],product_tab[],4,FALSE)</f>
        <v>Davis-Ramirez</v>
      </c>
      <c r="N461" t="s">
        <v>11</v>
      </c>
      <c r="O461">
        <v>16.84</v>
      </c>
      <c r="P461">
        <v>30.65</v>
      </c>
      <c r="Q461">
        <v>1</v>
      </c>
      <c r="R461">
        <v>0.2</v>
      </c>
      <c r="S461">
        <f>sales_tab[[#This Row],[Unit Price]]*sales_tab[[#This Row],[Quantity]]</f>
        <v>30.65</v>
      </c>
      <c r="T461">
        <f>sales_tab[[#This Row],[Sales Amount]]-sales_tab[[#This Row],[Cost Price]]</f>
        <v>13.809999999999999</v>
      </c>
    </row>
    <row r="462" spans="1:20" x14ac:dyDescent="0.45">
      <c r="A462">
        <v>303328</v>
      </c>
      <c r="B462">
        <v>333590</v>
      </c>
      <c r="C462" t="str">
        <f>VLOOKUP(sales_tab[[#This Row],[Customer ID]],customer_tab[],2,FALSE)</f>
        <v>Monique Shaw</v>
      </c>
      <c r="D462" t="str">
        <f>VLOOKUP(sales_tab[[#This Row],[Customer ID]],customer_tab[],9,FALSE)</f>
        <v>Non-Binary</v>
      </c>
      <c r="E462" t="str">
        <f>VLOOKUP(sales_tab[[#This Row],[Customer ID]],customer_tab[],5,FALSE)</f>
        <v>Washington</v>
      </c>
      <c r="F462" t="str">
        <f>VLOOKUP(sales_tab[[#This Row],[Customer ID]],customer_tab[],6,FALSE)</f>
        <v>West</v>
      </c>
      <c r="G462" t="str">
        <f>VLOOKUP(sales_tab[[#This Row],[Customer ID]],customer_tab[],7,FALSE)</f>
        <v>Widowed</v>
      </c>
      <c r="H462" s="1">
        <v>45303</v>
      </c>
      <c r="I462" s="1" t="str">
        <f>TEXT(sales_tab[[#This Row],[Order Date]],"YYYY")</f>
        <v>2024</v>
      </c>
      <c r="J462" s="1" t="str">
        <f>TEXT(sales_tab[[#This Row],[Order Date]],"MMM")</f>
        <v>Jan</v>
      </c>
      <c r="K462">
        <v>4889</v>
      </c>
      <c r="L462" t="str">
        <f>VLOOKUP(sales_tab[[#This Row],[Product ID]],product_tab[],2,FALSE)</f>
        <v>T-shirt</v>
      </c>
      <c r="M462" t="str">
        <f>VLOOKUP(sales_tab[[#This Row],[Product ID]],product_tab[],4,FALSE)</f>
        <v>Davis Group</v>
      </c>
      <c r="N462" t="s">
        <v>15</v>
      </c>
      <c r="O462">
        <v>489.45799999999997</v>
      </c>
      <c r="P462">
        <v>165.76</v>
      </c>
      <c r="Q462">
        <v>5</v>
      </c>
      <c r="R462">
        <v>0.09</v>
      </c>
      <c r="S462">
        <f>sales_tab[[#This Row],[Unit Price]]*sales_tab[[#This Row],[Quantity]]</f>
        <v>828.8</v>
      </c>
      <c r="T462">
        <f>sales_tab[[#This Row],[Sales Amount]]-sales_tab[[#This Row],[Cost Price]]</f>
        <v>339.34199999999998</v>
      </c>
    </row>
    <row r="463" spans="1:20" x14ac:dyDescent="0.45">
      <c r="A463">
        <v>656254</v>
      </c>
      <c r="B463">
        <v>780314</v>
      </c>
      <c r="C463" t="str">
        <f>VLOOKUP(sales_tab[[#This Row],[Customer ID]],customer_tab[],2,FALSE)</f>
        <v>Robert Martin</v>
      </c>
      <c r="D463" t="str">
        <f>VLOOKUP(sales_tab[[#This Row],[Customer ID]],customer_tab[],9,FALSE)</f>
        <v>Male</v>
      </c>
      <c r="E463" t="str">
        <f>VLOOKUP(sales_tab[[#This Row],[Customer ID]],customer_tab[],5,FALSE)</f>
        <v>Arizona</v>
      </c>
      <c r="F463" t="str">
        <f>VLOOKUP(sales_tab[[#This Row],[Customer ID]],customer_tab[],6,FALSE)</f>
        <v>West</v>
      </c>
      <c r="G463" t="str">
        <f>VLOOKUP(sales_tab[[#This Row],[Customer ID]],customer_tab[],7,FALSE)</f>
        <v>Widowed</v>
      </c>
      <c r="H463" s="1">
        <v>45368</v>
      </c>
      <c r="I463" s="1" t="str">
        <f>TEXT(sales_tab[[#This Row],[Order Date]],"YYYY")</f>
        <v>2024</v>
      </c>
      <c r="J463" s="1" t="str">
        <f>TEXT(sales_tab[[#This Row],[Order Date]],"MMM")</f>
        <v>Mar</v>
      </c>
      <c r="K463">
        <v>2834</v>
      </c>
      <c r="L463" t="str">
        <f>VLOOKUP(sales_tab[[#This Row],[Product ID]],product_tab[],2,FALSE)</f>
        <v>Tablet</v>
      </c>
      <c r="M463" t="str">
        <f>VLOOKUP(sales_tab[[#This Row],[Product ID]],product_tab[],4,FALSE)</f>
        <v>Anderson-Jackson</v>
      </c>
      <c r="N463" t="s">
        <v>19</v>
      </c>
      <c r="O463">
        <v>516.15879999999993</v>
      </c>
      <c r="P463">
        <v>222.26</v>
      </c>
      <c r="Q463">
        <v>3</v>
      </c>
      <c r="R463">
        <v>0.04</v>
      </c>
      <c r="S463">
        <f>sales_tab[[#This Row],[Unit Price]]*sales_tab[[#This Row],[Quantity]]</f>
        <v>666.78</v>
      </c>
      <c r="T463">
        <f>sales_tab[[#This Row],[Sales Amount]]-sales_tab[[#This Row],[Cost Price]]</f>
        <v>150.62120000000004</v>
      </c>
    </row>
    <row r="464" spans="1:20" x14ac:dyDescent="0.45">
      <c r="A464">
        <v>485130</v>
      </c>
      <c r="B464">
        <v>243783</v>
      </c>
      <c r="C464" t="str">
        <f>VLOOKUP(sales_tab[[#This Row],[Customer ID]],customer_tab[],2,FALSE)</f>
        <v>Daisy Green</v>
      </c>
      <c r="D464" t="str">
        <f>VLOOKUP(sales_tab[[#This Row],[Customer ID]],customer_tab[],9,FALSE)</f>
        <v>Non-Binary</v>
      </c>
      <c r="E464" t="str">
        <f>VLOOKUP(sales_tab[[#This Row],[Customer ID]],customer_tab[],5,FALSE)</f>
        <v>Arizona</v>
      </c>
      <c r="F464" t="str">
        <f>VLOOKUP(sales_tab[[#This Row],[Customer ID]],customer_tab[],6,FALSE)</f>
        <v>West</v>
      </c>
      <c r="G464" t="str">
        <f>VLOOKUP(sales_tab[[#This Row],[Customer ID]],customer_tab[],7,FALSE)</f>
        <v>Married</v>
      </c>
      <c r="H464" s="1">
        <v>45485</v>
      </c>
      <c r="I464" s="1" t="str">
        <f>TEXT(sales_tab[[#This Row],[Order Date]],"YYYY")</f>
        <v>2024</v>
      </c>
      <c r="J464" s="1" t="str">
        <f>TEXT(sales_tab[[#This Row],[Order Date]],"MMM")</f>
        <v>Jul</v>
      </c>
      <c r="K464">
        <v>9240</v>
      </c>
      <c r="L464" t="str">
        <f>VLOOKUP(sales_tab[[#This Row],[Product ID]],product_tab[],2,FALSE)</f>
        <v>Doll</v>
      </c>
      <c r="M464" t="str">
        <f>VLOOKUP(sales_tab[[#This Row],[Product ID]],product_tab[],4,FALSE)</f>
        <v>Clark, Scott and Miller</v>
      </c>
      <c r="N464" t="s">
        <v>13</v>
      </c>
      <c r="O464">
        <v>137.74200000000002</v>
      </c>
      <c r="P464">
        <v>105.37</v>
      </c>
      <c r="Q464">
        <v>2</v>
      </c>
      <c r="R464">
        <v>0.2</v>
      </c>
      <c r="S464">
        <f>sales_tab[[#This Row],[Unit Price]]*sales_tab[[#This Row],[Quantity]]</f>
        <v>210.74</v>
      </c>
      <c r="T464">
        <f>sales_tab[[#This Row],[Sales Amount]]-sales_tab[[#This Row],[Cost Price]]</f>
        <v>72.99799999999999</v>
      </c>
    </row>
    <row r="465" spans="1:20" x14ac:dyDescent="0.45">
      <c r="A465">
        <v>337064</v>
      </c>
      <c r="B465">
        <v>161663</v>
      </c>
      <c r="C465" t="str">
        <f>VLOOKUP(sales_tab[[#This Row],[Customer ID]],customer_tab[],2,FALSE)</f>
        <v>Ivan Smith</v>
      </c>
      <c r="D465" t="str">
        <f>VLOOKUP(sales_tab[[#This Row],[Customer ID]],customer_tab[],9,FALSE)</f>
        <v>Male</v>
      </c>
      <c r="E465" t="str">
        <f>VLOOKUP(sales_tab[[#This Row],[Customer ID]],customer_tab[],5,FALSE)</f>
        <v>Rhode Island</v>
      </c>
      <c r="F465" t="str">
        <f>VLOOKUP(sales_tab[[#This Row],[Customer ID]],customer_tab[],6,FALSE)</f>
        <v>East</v>
      </c>
      <c r="G465" t="str">
        <f>VLOOKUP(sales_tab[[#This Row],[Customer ID]],customer_tab[],7,FALSE)</f>
        <v>Divorced</v>
      </c>
      <c r="H465" s="1">
        <v>45301</v>
      </c>
      <c r="I465" s="1" t="str">
        <f>TEXT(sales_tab[[#This Row],[Order Date]],"YYYY")</f>
        <v>2024</v>
      </c>
      <c r="J465" s="1" t="str">
        <f>TEXT(sales_tab[[#This Row],[Order Date]],"MMM")</f>
        <v>Jan</v>
      </c>
      <c r="K465">
        <v>6233</v>
      </c>
      <c r="L465" t="str">
        <f>VLOOKUP(sales_tab[[#This Row],[Product ID]],product_tab[],2,FALSE)</f>
        <v>Smartphone</v>
      </c>
      <c r="M465" t="str">
        <f>VLOOKUP(sales_tab[[#This Row],[Product ID]],product_tab[],4,FALSE)</f>
        <v>Hensley-Pratt</v>
      </c>
      <c r="N465" t="s">
        <v>19</v>
      </c>
      <c r="O465">
        <v>17.571200000000005</v>
      </c>
      <c r="P465">
        <v>12.38</v>
      </c>
      <c r="Q465">
        <v>4</v>
      </c>
      <c r="R465">
        <v>0.19</v>
      </c>
      <c r="S465">
        <f>sales_tab[[#This Row],[Unit Price]]*sales_tab[[#This Row],[Quantity]]</f>
        <v>49.52</v>
      </c>
      <c r="T465">
        <f>sales_tab[[#This Row],[Sales Amount]]-sales_tab[[#This Row],[Cost Price]]</f>
        <v>31.948799999999999</v>
      </c>
    </row>
    <row r="466" spans="1:20" x14ac:dyDescent="0.45">
      <c r="A466">
        <v>492996</v>
      </c>
      <c r="B466">
        <v>962758</v>
      </c>
      <c r="C466" t="str">
        <f>VLOOKUP(sales_tab[[#This Row],[Customer ID]],customer_tab[],2,FALSE)</f>
        <v>Katherine Wilson</v>
      </c>
      <c r="D466" t="str">
        <f>VLOOKUP(sales_tab[[#This Row],[Customer ID]],customer_tab[],9,FALSE)</f>
        <v>Female</v>
      </c>
      <c r="E466" t="str">
        <f>VLOOKUP(sales_tab[[#This Row],[Customer ID]],customer_tab[],5,FALSE)</f>
        <v>Arizona</v>
      </c>
      <c r="F466" t="str">
        <f>VLOOKUP(sales_tab[[#This Row],[Customer ID]],customer_tab[],6,FALSE)</f>
        <v>West</v>
      </c>
      <c r="G466" t="str">
        <f>VLOOKUP(sales_tab[[#This Row],[Customer ID]],customer_tab[],7,FALSE)</f>
        <v>Divorced</v>
      </c>
      <c r="H466" s="1">
        <v>45210</v>
      </c>
      <c r="I466" s="1" t="str">
        <f>TEXT(sales_tab[[#This Row],[Order Date]],"YYYY")</f>
        <v>2023</v>
      </c>
      <c r="J466" s="1" t="str">
        <f>TEXT(sales_tab[[#This Row],[Order Date]],"MMM")</f>
        <v>Oct</v>
      </c>
      <c r="K466">
        <v>3592</v>
      </c>
      <c r="L466" t="str">
        <f>VLOOKUP(sales_tab[[#This Row],[Product ID]],product_tab[],2,FALSE)</f>
        <v>Shoes</v>
      </c>
      <c r="M466" t="str">
        <f>VLOOKUP(sales_tab[[#This Row],[Product ID]],product_tab[],4,FALSE)</f>
        <v>Hamilton, Kirby and Taylor</v>
      </c>
      <c r="N466" t="s">
        <v>15</v>
      </c>
      <c r="O466">
        <v>337.90039999999999</v>
      </c>
      <c r="P466">
        <v>243.78</v>
      </c>
      <c r="Q466">
        <v>2</v>
      </c>
      <c r="R466">
        <v>0.16</v>
      </c>
      <c r="S466">
        <f>sales_tab[[#This Row],[Unit Price]]*sales_tab[[#This Row],[Quantity]]</f>
        <v>487.56</v>
      </c>
      <c r="T466">
        <f>sales_tab[[#This Row],[Sales Amount]]-sales_tab[[#This Row],[Cost Price]]</f>
        <v>149.65960000000001</v>
      </c>
    </row>
    <row r="467" spans="1:20" x14ac:dyDescent="0.45">
      <c r="A467">
        <v>371430</v>
      </c>
      <c r="B467">
        <v>856466</v>
      </c>
      <c r="C467" t="str">
        <f>VLOOKUP(sales_tab[[#This Row],[Customer ID]],customer_tab[],2,FALSE)</f>
        <v>Michael David</v>
      </c>
      <c r="D467" t="str">
        <f>VLOOKUP(sales_tab[[#This Row],[Customer ID]],customer_tab[],9,FALSE)</f>
        <v>Female</v>
      </c>
      <c r="E467" t="str">
        <f>VLOOKUP(sales_tab[[#This Row],[Customer ID]],customer_tab[],5,FALSE)</f>
        <v>New Jersey</v>
      </c>
      <c r="F467" t="str">
        <f>VLOOKUP(sales_tab[[#This Row],[Customer ID]],customer_tab[],6,FALSE)</f>
        <v>East</v>
      </c>
      <c r="G467" t="str">
        <f>VLOOKUP(sales_tab[[#This Row],[Customer ID]],customer_tab[],7,FALSE)</f>
        <v>Single</v>
      </c>
      <c r="H467" s="1">
        <v>45243</v>
      </c>
      <c r="I467" s="1" t="str">
        <f>TEXT(sales_tab[[#This Row],[Order Date]],"YYYY")</f>
        <v>2023</v>
      </c>
      <c r="J467" s="1" t="str">
        <f>TEXT(sales_tab[[#This Row],[Order Date]],"MMM")</f>
        <v>Nov</v>
      </c>
      <c r="K467">
        <v>9251</v>
      </c>
      <c r="L467" t="str">
        <f>VLOOKUP(sales_tab[[#This Row],[Product ID]],product_tab[],2,FALSE)</f>
        <v>Headphones</v>
      </c>
      <c r="M467" t="str">
        <f>VLOOKUP(sales_tab[[#This Row],[Product ID]],product_tab[],4,FALSE)</f>
        <v>Yates Group</v>
      </c>
      <c r="N467" t="s">
        <v>19</v>
      </c>
      <c r="O467">
        <v>37.758799999999994</v>
      </c>
      <c r="P467">
        <v>86.13</v>
      </c>
      <c r="Q467">
        <v>1</v>
      </c>
      <c r="R467">
        <v>0.24</v>
      </c>
      <c r="S467">
        <f>sales_tab[[#This Row],[Unit Price]]*sales_tab[[#This Row],[Quantity]]</f>
        <v>86.13</v>
      </c>
      <c r="T467">
        <f>sales_tab[[#This Row],[Sales Amount]]-sales_tab[[#This Row],[Cost Price]]</f>
        <v>48.371200000000002</v>
      </c>
    </row>
    <row r="468" spans="1:20" x14ac:dyDescent="0.45">
      <c r="A468">
        <v>348742</v>
      </c>
      <c r="B468">
        <v>415540</v>
      </c>
      <c r="C468" t="str">
        <f>VLOOKUP(sales_tab[[#This Row],[Customer ID]],customer_tab[],2,FALSE)</f>
        <v>Joseph Baldwin</v>
      </c>
      <c r="D468" t="str">
        <f>VLOOKUP(sales_tab[[#This Row],[Customer ID]],customer_tab[],9,FALSE)</f>
        <v>Male</v>
      </c>
      <c r="E468" t="str">
        <f>VLOOKUP(sales_tab[[#This Row],[Customer ID]],customer_tab[],5,FALSE)</f>
        <v>Illinois</v>
      </c>
      <c r="F468" t="str">
        <f>VLOOKUP(sales_tab[[#This Row],[Customer ID]],customer_tab[],6,FALSE)</f>
        <v>Central</v>
      </c>
      <c r="G468" t="str">
        <f>VLOOKUP(sales_tab[[#This Row],[Customer ID]],customer_tab[],7,FALSE)</f>
        <v>Single</v>
      </c>
      <c r="H468" s="1">
        <v>45370</v>
      </c>
      <c r="I468" s="1" t="str">
        <f>TEXT(sales_tab[[#This Row],[Order Date]],"YYYY")</f>
        <v>2024</v>
      </c>
      <c r="J468" s="1" t="str">
        <f>TEXT(sales_tab[[#This Row],[Order Date]],"MMM")</f>
        <v>Mar</v>
      </c>
      <c r="K468">
        <v>2834</v>
      </c>
      <c r="L468" t="str">
        <f>VLOOKUP(sales_tab[[#This Row],[Product ID]],product_tab[],2,FALSE)</f>
        <v>Tablet</v>
      </c>
      <c r="M468" t="str">
        <f>VLOOKUP(sales_tab[[#This Row],[Product ID]],product_tab[],4,FALSE)</f>
        <v>Anderson-Jackson</v>
      </c>
      <c r="N468" t="s">
        <v>19</v>
      </c>
      <c r="O468">
        <v>374.11159999999995</v>
      </c>
      <c r="P468">
        <v>222.26</v>
      </c>
      <c r="Q468">
        <v>4</v>
      </c>
      <c r="R468">
        <v>0.21</v>
      </c>
      <c r="S468">
        <f>sales_tab[[#This Row],[Unit Price]]*sales_tab[[#This Row],[Quantity]]</f>
        <v>889.04</v>
      </c>
      <c r="T468">
        <f>sales_tab[[#This Row],[Sales Amount]]-sales_tab[[#This Row],[Cost Price]]</f>
        <v>514.92840000000001</v>
      </c>
    </row>
    <row r="469" spans="1:20" x14ac:dyDescent="0.45">
      <c r="A469">
        <v>162541</v>
      </c>
      <c r="B469">
        <v>254976</v>
      </c>
      <c r="C469" t="str">
        <f>VLOOKUP(sales_tab[[#This Row],[Customer ID]],customer_tab[],2,FALSE)</f>
        <v>Ashley Murphy</v>
      </c>
      <c r="D469" t="str">
        <f>VLOOKUP(sales_tab[[#This Row],[Customer ID]],customer_tab[],9,FALSE)</f>
        <v>Non-Binary</v>
      </c>
      <c r="E469" t="str">
        <f>VLOOKUP(sales_tab[[#This Row],[Customer ID]],customer_tab[],5,FALSE)</f>
        <v>Texas</v>
      </c>
      <c r="F469" t="str">
        <f>VLOOKUP(sales_tab[[#This Row],[Customer ID]],customer_tab[],6,FALSE)</f>
        <v>Central</v>
      </c>
      <c r="G469" t="str">
        <f>VLOOKUP(sales_tab[[#This Row],[Customer ID]],customer_tab[],7,FALSE)</f>
        <v>Divorced</v>
      </c>
      <c r="H469" s="1">
        <v>45215</v>
      </c>
      <c r="I469" s="1" t="str">
        <f>TEXT(sales_tab[[#This Row],[Order Date]],"YYYY")</f>
        <v>2023</v>
      </c>
      <c r="J469" s="1" t="str">
        <f>TEXT(sales_tab[[#This Row],[Order Date]],"MMM")</f>
        <v>Oct</v>
      </c>
      <c r="K469">
        <v>3312</v>
      </c>
      <c r="L469" t="str">
        <f>VLOOKUP(sales_tab[[#This Row],[Product ID]],product_tab[],2,FALSE)</f>
        <v>Toy Car</v>
      </c>
      <c r="M469" t="str">
        <f>VLOOKUP(sales_tab[[#This Row],[Product ID]],product_tab[],4,FALSE)</f>
        <v>West LLC</v>
      </c>
      <c r="N469" t="s">
        <v>13</v>
      </c>
      <c r="O469">
        <v>347.88920000000007</v>
      </c>
      <c r="P469">
        <v>287.38</v>
      </c>
      <c r="Q469">
        <v>2</v>
      </c>
      <c r="R469">
        <v>0.08</v>
      </c>
      <c r="S469">
        <f>sales_tab[[#This Row],[Unit Price]]*sales_tab[[#This Row],[Quantity]]</f>
        <v>574.76</v>
      </c>
      <c r="T469">
        <f>sales_tab[[#This Row],[Sales Amount]]-sales_tab[[#This Row],[Cost Price]]</f>
        <v>226.87079999999992</v>
      </c>
    </row>
    <row r="470" spans="1:20" x14ac:dyDescent="0.45">
      <c r="A470">
        <v>843845</v>
      </c>
      <c r="B470">
        <v>370285</v>
      </c>
      <c r="C470" t="str">
        <f>VLOOKUP(sales_tab[[#This Row],[Customer ID]],customer_tab[],2,FALSE)</f>
        <v>Robert Martin</v>
      </c>
      <c r="D470" t="str">
        <f>VLOOKUP(sales_tab[[#This Row],[Customer ID]],customer_tab[],9,FALSE)</f>
        <v>Non-Binary</v>
      </c>
      <c r="E470" t="str">
        <f>VLOOKUP(sales_tab[[#This Row],[Customer ID]],customer_tab[],5,FALSE)</f>
        <v>Texas</v>
      </c>
      <c r="F470" t="str">
        <f>VLOOKUP(sales_tab[[#This Row],[Customer ID]],customer_tab[],6,FALSE)</f>
        <v>Central</v>
      </c>
      <c r="G470" t="str">
        <f>VLOOKUP(sales_tab[[#This Row],[Customer ID]],customer_tab[],7,FALSE)</f>
        <v>Married</v>
      </c>
      <c r="H470" s="1">
        <v>45456</v>
      </c>
      <c r="I470" s="1" t="str">
        <f>TEXT(sales_tab[[#This Row],[Order Date]],"YYYY")</f>
        <v>2024</v>
      </c>
      <c r="J470" s="1" t="str">
        <f>TEXT(sales_tab[[#This Row],[Order Date]],"MMM")</f>
        <v>Jun</v>
      </c>
      <c r="K470">
        <v>9504</v>
      </c>
      <c r="L470" t="str">
        <f>VLOOKUP(sales_tab[[#This Row],[Product ID]],product_tab[],2,FALSE)</f>
        <v>Puzzle</v>
      </c>
      <c r="M470" t="str">
        <f>VLOOKUP(sales_tab[[#This Row],[Product ID]],product_tab[],4,FALSE)</f>
        <v>Bailey, Fowler and Butler</v>
      </c>
      <c r="N470" t="s">
        <v>13</v>
      </c>
      <c r="O470">
        <v>91.013899999999978</v>
      </c>
      <c r="P470">
        <v>50.87</v>
      </c>
      <c r="Q470">
        <v>3</v>
      </c>
      <c r="R470">
        <v>0.01</v>
      </c>
      <c r="S470">
        <f>sales_tab[[#This Row],[Unit Price]]*sales_tab[[#This Row],[Quantity]]</f>
        <v>152.60999999999999</v>
      </c>
      <c r="T470">
        <f>sales_tab[[#This Row],[Sales Amount]]-sales_tab[[#This Row],[Cost Price]]</f>
        <v>61.596100000000007</v>
      </c>
    </row>
    <row r="471" spans="1:20" x14ac:dyDescent="0.45">
      <c r="A471">
        <v>836370</v>
      </c>
      <c r="B471">
        <v>241524</v>
      </c>
      <c r="C471" t="str">
        <f>VLOOKUP(sales_tab[[#This Row],[Customer ID]],customer_tab[],2,FALSE)</f>
        <v>Gabriella Quinn</v>
      </c>
      <c r="D471" t="str">
        <f>VLOOKUP(sales_tab[[#This Row],[Customer ID]],customer_tab[],9,FALSE)</f>
        <v>Male</v>
      </c>
      <c r="E471" t="str">
        <f>VLOOKUP(sales_tab[[#This Row],[Customer ID]],customer_tab[],5,FALSE)</f>
        <v>New York</v>
      </c>
      <c r="F471" t="str">
        <f>VLOOKUP(sales_tab[[#This Row],[Customer ID]],customer_tab[],6,FALSE)</f>
        <v>East</v>
      </c>
      <c r="G471" t="str">
        <f>VLOOKUP(sales_tab[[#This Row],[Customer ID]],customer_tab[],7,FALSE)</f>
        <v>Married</v>
      </c>
      <c r="H471" s="1">
        <v>45409</v>
      </c>
      <c r="I471" s="1" t="str">
        <f>TEXT(sales_tab[[#This Row],[Order Date]],"YYYY")</f>
        <v>2024</v>
      </c>
      <c r="J471" s="1" t="str">
        <f>TEXT(sales_tab[[#This Row],[Order Date]],"MMM")</f>
        <v>Apr</v>
      </c>
      <c r="K471">
        <v>4889</v>
      </c>
      <c r="L471" t="str">
        <f>VLOOKUP(sales_tab[[#This Row],[Product ID]],product_tab[],2,FALSE)</f>
        <v>T-shirt</v>
      </c>
      <c r="M471" t="str">
        <f>VLOOKUP(sales_tab[[#This Row],[Product ID]],product_tab[],4,FALSE)</f>
        <v>Davis Group</v>
      </c>
      <c r="N471" t="s">
        <v>15</v>
      </c>
      <c r="O471">
        <v>589.0379999999999</v>
      </c>
      <c r="P471">
        <v>165.76</v>
      </c>
      <c r="Q471">
        <v>5</v>
      </c>
      <c r="R471">
        <v>0.14000000000000001</v>
      </c>
      <c r="S471">
        <f>sales_tab[[#This Row],[Unit Price]]*sales_tab[[#This Row],[Quantity]]</f>
        <v>828.8</v>
      </c>
      <c r="T471">
        <f>sales_tab[[#This Row],[Sales Amount]]-sales_tab[[#This Row],[Cost Price]]</f>
        <v>239.76200000000006</v>
      </c>
    </row>
    <row r="472" spans="1:20" x14ac:dyDescent="0.45">
      <c r="A472">
        <v>920613</v>
      </c>
      <c r="B472">
        <v>756539</v>
      </c>
      <c r="C472" t="str">
        <f>VLOOKUP(sales_tab[[#This Row],[Customer ID]],customer_tab[],2,FALSE)</f>
        <v>Denise Collins</v>
      </c>
      <c r="D472" t="str">
        <f>VLOOKUP(sales_tab[[#This Row],[Customer ID]],customer_tab[],9,FALSE)</f>
        <v>Male</v>
      </c>
      <c r="E472" t="str">
        <f>VLOOKUP(sales_tab[[#This Row],[Customer ID]],customer_tab[],5,FALSE)</f>
        <v>California</v>
      </c>
      <c r="F472" t="str">
        <f>VLOOKUP(sales_tab[[#This Row],[Customer ID]],customer_tab[],6,FALSE)</f>
        <v>West</v>
      </c>
      <c r="G472" t="str">
        <f>VLOOKUP(sales_tab[[#This Row],[Customer ID]],customer_tab[],7,FALSE)</f>
        <v>Married</v>
      </c>
      <c r="H472" s="1">
        <v>45464</v>
      </c>
      <c r="I472" s="1" t="str">
        <f>TEXT(sales_tab[[#This Row],[Order Date]],"YYYY")</f>
        <v>2024</v>
      </c>
      <c r="J472" s="1" t="str">
        <f>TEXT(sales_tab[[#This Row],[Order Date]],"MMM")</f>
        <v>Jun</v>
      </c>
      <c r="K472">
        <v>5842</v>
      </c>
      <c r="L472" t="str">
        <f>VLOOKUP(sales_tab[[#This Row],[Product ID]],product_tab[],2,FALSE)</f>
        <v>Chair</v>
      </c>
      <c r="M472" t="str">
        <f>VLOOKUP(sales_tab[[#This Row],[Product ID]],product_tab[],4,FALSE)</f>
        <v>Cook, Hall and Miller</v>
      </c>
      <c r="N472" t="s">
        <v>11</v>
      </c>
      <c r="O472">
        <v>932.50959999999998</v>
      </c>
      <c r="P472">
        <v>268.19</v>
      </c>
      <c r="Q472">
        <v>4</v>
      </c>
      <c r="R472">
        <v>0.04</v>
      </c>
      <c r="S472">
        <f>sales_tab[[#This Row],[Unit Price]]*sales_tab[[#This Row],[Quantity]]</f>
        <v>1072.76</v>
      </c>
      <c r="T472">
        <f>sales_tab[[#This Row],[Sales Amount]]-sales_tab[[#This Row],[Cost Price]]</f>
        <v>140.25040000000001</v>
      </c>
    </row>
    <row r="473" spans="1:20" x14ac:dyDescent="0.45">
      <c r="A473">
        <v>454036</v>
      </c>
      <c r="B473">
        <v>496552</v>
      </c>
      <c r="C473" t="str">
        <f>VLOOKUP(sales_tab[[#This Row],[Customer ID]],customer_tab[],2,FALSE)</f>
        <v>Robin Herrera</v>
      </c>
      <c r="D473" t="str">
        <f>VLOOKUP(sales_tab[[#This Row],[Customer ID]],customer_tab[],9,FALSE)</f>
        <v>Male</v>
      </c>
      <c r="E473" t="str">
        <f>VLOOKUP(sales_tab[[#This Row],[Customer ID]],customer_tab[],5,FALSE)</f>
        <v>Wisconsin</v>
      </c>
      <c r="F473" t="str">
        <f>VLOOKUP(sales_tab[[#This Row],[Customer ID]],customer_tab[],6,FALSE)</f>
        <v>Central</v>
      </c>
      <c r="G473" t="str">
        <f>VLOOKUP(sales_tab[[#This Row],[Customer ID]],customer_tab[],7,FALSE)</f>
        <v>Divorced</v>
      </c>
      <c r="H473" s="1">
        <v>45327</v>
      </c>
      <c r="I473" s="1" t="str">
        <f>TEXT(sales_tab[[#This Row],[Order Date]],"YYYY")</f>
        <v>2024</v>
      </c>
      <c r="J473" s="1" t="str">
        <f>TEXT(sales_tab[[#This Row],[Order Date]],"MMM")</f>
        <v>Feb</v>
      </c>
      <c r="K473">
        <v>9251</v>
      </c>
      <c r="L473" t="str">
        <f>VLOOKUP(sales_tab[[#This Row],[Product ID]],product_tab[],2,FALSE)</f>
        <v>Headphones</v>
      </c>
      <c r="M473" t="str">
        <f>VLOOKUP(sales_tab[[#This Row],[Product ID]],product_tab[],4,FALSE)</f>
        <v>Yates Group</v>
      </c>
      <c r="N473" t="s">
        <v>19</v>
      </c>
      <c r="O473">
        <v>60.873499999999993</v>
      </c>
      <c r="P473">
        <v>86.13</v>
      </c>
      <c r="Q473">
        <v>1</v>
      </c>
      <c r="R473">
        <v>0.05</v>
      </c>
      <c r="S473">
        <f>sales_tab[[#This Row],[Unit Price]]*sales_tab[[#This Row],[Quantity]]</f>
        <v>86.13</v>
      </c>
      <c r="T473">
        <f>sales_tab[[#This Row],[Sales Amount]]-sales_tab[[#This Row],[Cost Price]]</f>
        <v>25.256500000000003</v>
      </c>
    </row>
    <row r="474" spans="1:20" x14ac:dyDescent="0.45">
      <c r="A474">
        <v>126676</v>
      </c>
      <c r="B474">
        <v>984835</v>
      </c>
      <c r="C474" t="str">
        <f>VLOOKUP(sales_tab[[#This Row],[Customer ID]],customer_tab[],2,FALSE)</f>
        <v>Jodi Barker</v>
      </c>
      <c r="D474" t="str">
        <f>VLOOKUP(sales_tab[[#This Row],[Customer ID]],customer_tab[],9,FALSE)</f>
        <v>Male</v>
      </c>
      <c r="E474" t="str">
        <f>VLOOKUP(sales_tab[[#This Row],[Customer ID]],customer_tab[],5,FALSE)</f>
        <v>California</v>
      </c>
      <c r="F474" t="str">
        <f>VLOOKUP(sales_tab[[#This Row],[Customer ID]],customer_tab[],6,FALSE)</f>
        <v>West</v>
      </c>
      <c r="G474" t="str">
        <f>VLOOKUP(sales_tab[[#This Row],[Customer ID]],customer_tab[],7,FALSE)</f>
        <v>Divorced</v>
      </c>
      <c r="H474" s="1">
        <v>45301</v>
      </c>
      <c r="I474" s="1" t="str">
        <f>TEXT(sales_tab[[#This Row],[Order Date]],"YYYY")</f>
        <v>2024</v>
      </c>
      <c r="J474" s="1" t="str">
        <f>TEXT(sales_tab[[#This Row],[Order Date]],"MMM")</f>
        <v>Jan</v>
      </c>
      <c r="K474">
        <v>2834</v>
      </c>
      <c r="L474" t="str">
        <f>VLOOKUP(sales_tab[[#This Row],[Product ID]],product_tab[],2,FALSE)</f>
        <v>Tablet</v>
      </c>
      <c r="M474" t="str">
        <f>VLOOKUP(sales_tab[[#This Row],[Product ID]],product_tab[],4,FALSE)</f>
        <v>Anderson-Jackson</v>
      </c>
      <c r="N474" t="s">
        <v>19</v>
      </c>
      <c r="O474">
        <v>110.681</v>
      </c>
      <c r="P474">
        <v>222.26</v>
      </c>
      <c r="Q474">
        <v>1</v>
      </c>
      <c r="R474">
        <v>0.15</v>
      </c>
      <c r="S474">
        <f>sales_tab[[#This Row],[Unit Price]]*sales_tab[[#This Row],[Quantity]]</f>
        <v>222.26</v>
      </c>
      <c r="T474">
        <f>sales_tab[[#This Row],[Sales Amount]]-sales_tab[[#This Row],[Cost Price]]</f>
        <v>111.57899999999999</v>
      </c>
    </row>
    <row r="475" spans="1:20" x14ac:dyDescent="0.45">
      <c r="A475">
        <v>513496</v>
      </c>
      <c r="B475">
        <v>992926</v>
      </c>
      <c r="C475" t="str">
        <f>VLOOKUP(sales_tab[[#This Row],[Customer ID]],customer_tab[],2,FALSE)</f>
        <v>Austin Jones</v>
      </c>
      <c r="D475" t="str">
        <f>VLOOKUP(sales_tab[[#This Row],[Customer ID]],customer_tab[],9,FALSE)</f>
        <v>Female</v>
      </c>
      <c r="E475" t="str">
        <f>VLOOKUP(sales_tab[[#This Row],[Customer ID]],customer_tab[],5,FALSE)</f>
        <v>Illinois</v>
      </c>
      <c r="F475" t="str">
        <f>VLOOKUP(sales_tab[[#This Row],[Customer ID]],customer_tab[],6,FALSE)</f>
        <v>Central</v>
      </c>
      <c r="G475" t="str">
        <f>VLOOKUP(sales_tab[[#This Row],[Customer ID]],customer_tab[],7,FALSE)</f>
        <v>Divorced</v>
      </c>
      <c r="H475" s="1">
        <v>45269</v>
      </c>
      <c r="I475" s="1" t="str">
        <f>TEXT(sales_tab[[#This Row],[Order Date]],"YYYY")</f>
        <v>2023</v>
      </c>
      <c r="J475" s="1" t="str">
        <f>TEXT(sales_tab[[#This Row],[Order Date]],"MMM")</f>
        <v>Dec</v>
      </c>
      <c r="K475">
        <v>2834</v>
      </c>
      <c r="L475" t="str">
        <f>VLOOKUP(sales_tab[[#This Row],[Product ID]],product_tab[],2,FALSE)</f>
        <v>Tablet</v>
      </c>
      <c r="M475" t="str">
        <f>VLOOKUP(sales_tab[[#This Row],[Product ID]],product_tab[],4,FALSE)</f>
        <v>Anderson-Jackson</v>
      </c>
      <c r="N475" t="s">
        <v>19</v>
      </c>
      <c r="O475">
        <v>229.65060000000005</v>
      </c>
      <c r="P475">
        <v>222.26</v>
      </c>
      <c r="Q475">
        <v>3</v>
      </c>
      <c r="R475">
        <v>0.23</v>
      </c>
      <c r="S475">
        <f>sales_tab[[#This Row],[Unit Price]]*sales_tab[[#This Row],[Quantity]]</f>
        <v>666.78</v>
      </c>
      <c r="T475">
        <f>sales_tab[[#This Row],[Sales Amount]]-sales_tab[[#This Row],[Cost Price]]</f>
        <v>437.12939999999992</v>
      </c>
    </row>
    <row r="476" spans="1:20" x14ac:dyDescent="0.45">
      <c r="A476">
        <v>602854</v>
      </c>
      <c r="B476">
        <v>923922</v>
      </c>
      <c r="C476" t="str">
        <f>VLOOKUP(sales_tab[[#This Row],[Customer ID]],customer_tab[],2,FALSE)</f>
        <v>Caleb Robbins</v>
      </c>
      <c r="D476" t="str">
        <f>VLOOKUP(sales_tab[[#This Row],[Customer ID]],customer_tab[],9,FALSE)</f>
        <v>Female</v>
      </c>
      <c r="E476" t="str">
        <f>VLOOKUP(sales_tab[[#This Row],[Customer ID]],customer_tab[],5,FALSE)</f>
        <v>Ohio</v>
      </c>
      <c r="F476" t="str">
        <f>VLOOKUP(sales_tab[[#This Row],[Customer ID]],customer_tab[],6,FALSE)</f>
        <v>East</v>
      </c>
      <c r="G476" t="str">
        <f>VLOOKUP(sales_tab[[#This Row],[Customer ID]],customer_tab[],7,FALSE)</f>
        <v>Single</v>
      </c>
      <c r="H476" s="1">
        <v>45176</v>
      </c>
      <c r="I476" s="1" t="str">
        <f>TEXT(sales_tab[[#This Row],[Order Date]],"YYYY")</f>
        <v>2023</v>
      </c>
      <c r="J476" s="1" t="str">
        <f>TEXT(sales_tab[[#This Row],[Order Date]],"MMM")</f>
        <v>Sep</v>
      </c>
      <c r="K476">
        <v>2834</v>
      </c>
      <c r="L476" t="str">
        <f>VLOOKUP(sales_tab[[#This Row],[Product ID]],product_tab[],2,FALSE)</f>
        <v>Tablet</v>
      </c>
      <c r="M476" t="str">
        <f>VLOOKUP(sales_tab[[#This Row],[Product ID]],product_tab[],4,FALSE)</f>
        <v>Anderson-Jackson</v>
      </c>
      <c r="N476" t="s">
        <v>19</v>
      </c>
      <c r="O476">
        <v>453.74879999999996</v>
      </c>
      <c r="P476">
        <v>222.26</v>
      </c>
      <c r="Q476">
        <v>3</v>
      </c>
      <c r="R476">
        <v>0.04</v>
      </c>
      <c r="S476">
        <f>sales_tab[[#This Row],[Unit Price]]*sales_tab[[#This Row],[Quantity]]</f>
        <v>666.78</v>
      </c>
      <c r="T476">
        <f>sales_tab[[#This Row],[Sales Amount]]-sales_tab[[#This Row],[Cost Price]]</f>
        <v>213.03120000000001</v>
      </c>
    </row>
    <row r="477" spans="1:20" x14ac:dyDescent="0.45">
      <c r="A477">
        <v>803326</v>
      </c>
      <c r="B477">
        <v>992694</v>
      </c>
      <c r="C477" t="str">
        <f>VLOOKUP(sales_tab[[#This Row],[Customer ID]],customer_tab[],2,FALSE)</f>
        <v>Craig Smith Jr.</v>
      </c>
      <c r="D477" t="str">
        <f>VLOOKUP(sales_tab[[#This Row],[Customer ID]],customer_tab[],9,FALSE)</f>
        <v>Non-Binary</v>
      </c>
      <c r="E477" t="str">
        <f>VLOOKUP(sales_tab[[#This Row],[Customer ID]],customer_tab[],5,FALSE)</f>
        <v>Texas</v>
      </c>
      <c r="F477" t="str">
        <f>VLOOKUP(sales_tab[[#This Row],[Customer ID]],customer_tab[],6,FALSE)</f>
        <v>Central</v>
      </c>
      <c r="G477" t="str">
        <f>VLOOKUP(sales_tab[[#This Row],[Customer ID]],customer_tab[],7,FALSE)</f>
        <v>Single</v>
      </c>
      <c r="H477" s="1">
        <v>45196</v>
      </c>
      <c r="I477" s="1" t="str">
        <f>TEXT(sales_tab[[#This Row],[Order Date]],"YYYY")</f>
        <v>2023</v>
      </c>
      <c r="J477" s="1" t="str">
        <f>TEXT(sales_tab[[#This Row],[Order Date]],"MMM")</f>
        <v>Sep</v>
      </c>
      <c r="K477">
        <v>8348</v>
      </c>
      <c r="L477" t="str">
        <f>VLOOKUP(sales_tab[[#This Row],[Product ID]],product_tab[],2,FALSE)</f>
        <v>Laptop</v>
      </c>
      <c r="M477" t="str">
        <f>VLOOKUP(sales_tab[[#This Row],[Product ID]],product_tab[],4,FALSE)</f>
        <v>Jackson, Stewart and Jenkins</v>
      </c>
      <c r="N477" t="s">
        <v>19</v>
      </c>
      <c r="O477">
        <v>134.99540000000002</v>
      </c>
      <c r="P477">
        <v>193.63</v>
      </c>
      <c r="Q477">
        <v>2</v>
      </c>
      <c r="R477">
        <v>0.21</v>
      </c>
      <c r="S477">
        <f>sales_tab[[#This Row],[Unit Price]]*sales_tab[[#This Row],[Quantity]]</f>
        <v>387.26</v>
      </c>
      <c r="T477">
        <f>sales_tab[[#This Row],[Sales Amount]]-sales_tab[[#This Row],[Cost Price]]</f>
        <v>252.26459999999997</v>
      </c>
    </row>
    <row r="478" spans="1:20" x14ac:dyDescent="0.45">
      <c r="A478">
        <v>137672</v>
      </c>
      <c r="B478">
        <v>332767</v>
      </c>
      <c r="C478" t="str">
        <f>VLOOKUP(sales_tab[[#This Row],[Customer ID]],customer_tab[],2,FALSE)</f>
        <v>Judy Humphrey</v>
      </c>
      <c r="D478" t="str">
        <f>VLOOKUP(sales_tab[[#This Row],[Customer ID]],customer_tab[],9,FALSE)</f>
        <v>Non-Binary</v>
      </c>
      <c r="E478" t="str">
        <f>VLOOKUP(sales_tab[[#This Row],[Customer ID]],customer_tab[],5,FALSE)</f>
        <v>New York</v>
      </c>
      <c r="F478" t="str">
        <f>VLOOKUP(sales_tab[[#This Row],[Customer ID]],customer_tab[],6,FALSE)</f>
        <v>East</v>
      </c>
      <c r="G478" t="str">
        <f>VLOOKUP(sales_tab[[#This Row],[Customer ID]],customer_tab[],7,FALSE)</f>
        <v>Single</v>
      </c>
      <c r="H478" s="1">
        <v>45228</v>
      </c>
      <c r="I478" s="1" t="str">
        <f>TEXT(sales_tab[[#This Row],[Order Date]],"YYYY")</f>
        <v>2023</v>
      </c>
      <c r="J478" s="1" t="str">
        <f>TEXT(sales_tab[[#This Row],[Order Date]],"MMM")</f>
        <v>Oct</v>
      </c>
      <c r="K478">
        <v>3592</v>
      </c>
      <c r="L478" t="str">
        <f>VLOOKUP(sales_tab[[#This Row],[Product ID]],product_tab[],2,FALSE)</f>
        <v>Shoes</v>
      </c>
      <c r="M478" t="str">
        <f>VLOOKUP(sales_tab[[#This Row],[Product ID]],product_tab[],4,FALSE)</f>
        <v>Hamilton, Kirby and Taylor</v>
      </c>
      <c r="N478" t="s">
        <v>15</v>
      </c>
      <c r="O478">
        <v>133.58279999999999</v>
      </c>
      <c r="P478">
        <v>243.78</v>
      </c>
      <c r="Q478">
        <v>1</v>
      </c>
      <c r="R478">
        <v>0.24</v>
      </c>
      <c r="S478">
        <f>sales_tab[[#This Row],[Unit Price]]*sales_tab[[#This Row],[Quantity]]</f>
        <v>243.78</v>
      </c>
      <c r="T478">
        <f>sales_tab[[#This Row],[Sales Amount]]-sales_tab[[#This Row],[Cost Price]]</f>
        <v>110.19720000000001</v>
      </c>
    </row>
    <row r="479" spans="1:20" x14ac:dyDescent="0.45">
      <c r="A479">
        <v>804092</v>
      </c>
      <c r="B479">
        <v>542320</v>
      </c>
      <c r="C479" t="str">
        <f>VLOOKUP(sales_tab[[#This Row],[Customer ID]],customer_tab[],2,FALSE)</f>
        <v>Nicolas Maxwell</v>
      </c>
      <c r="D479" t="str">
        <f>VLOOKUP(sales_tab[[#This Row],[Customer ID]],customer_tab[],9,FALSE)</f>
        <v>Female</v>
      </c>
      <c r="E479" t="str">
        <f>VLOOKUP(sales_tab[[#This Row],[Customer ID]],customer_tab[],5,FALSE)</f>
        <v>Texas</v>
      </c>
      <c r="F479" t="str">
        <f>VLOOKUP(sales_tab[[#This Row],[Customer ID]],customer_tab[],6,FALSE)</f>
        <v>Central</v>
      </c>
      <c r="G479" t="str">
        <f>VLOOKUP(sales_tab[[#This Row],[Customer ID]],customer_tab[],7,FALSE)</f>
        <v>Single</v>
      </c>
      <c r="H479" s="1">
        <v>45242</v>
      </c>
      <c r="I479" s="1" t="str">
        <f>TEXT(sales_tab[[#This Row],[Order Date]],"YYYY")</f>
        <v>2023</v>
      </c>
      <c r="J479" s="1" t="str">
        <f>TEXT(sales_tab[[#This Row],[Order Date]],"MMM")</f>
        <v>Nov</v>
      </c>
      <c r="K479">
        <v>3312</v>
      </c>
      <c r="L479" t="str">
        <f>VLOOKUP(sales_tab[[#This Row],[Product ID]],product_tab[],2,FALSE)</f>
        <v>Toy Car</v>
      </c>
      <c r="M479" t="str">
        <f>VLOOKUP(sales_tab[[#This Row],[Product ID]],product_tab[],4,FALSE)</f>
        <v>West LLC</v>
      </c>
      <c r="N479" t="s">
        <v>13</v>
      </c>
      <c r="O479">
        <v>145.94960000000003</v>
      </c>
      <c r="P479">
        <v>287.38</v>
      </c>
      <c r="Q479">
        <v>1</v>
      </c>
      <c r="R479">
        <v>0.08</v>
      </c>
      <c r="S479">
        <f>sales_tab[[#This Row],[Unit Price]]*sales_tab[[#This Row],[Quantity]]</f>
        <v>287.38</v>
      </c>
      <c r="T479">
        <f>sales_tab[[#This Row],[Sales Amount]]-sales_tab[[#This Row],[Cost Price]]</f>
        <v>141.43039999999996</v>
      </c>
    </row>
    <row r="480" spans="1:20" x14ac:dyDescent="0.45">
      <c r="A480">
        <v>254739</v>
      </c>
      <c r="B480">
        <v>298351</v>
      </c>
      <c r="C480" t="str">
        <f>VLOOKUP(sales_tab[[#This Row],[Customer ID]],customer_tab[],2,FALSE)</f>
        <v>Rebecca Hall</v>
      </c>
      <c r="D480" t="str">
        <f>VLOOKUP(sales_tab[[#This Row],[Customer ID]],customer_tab[],9,FALSE)</f>
        <v>Non-Binary</v>
      </c>
      <c r="E480" t="str">
        <f>VLOOKUP(sales_tab[[#This Row],[Customer ID]],customer_tab[],5,FALSE)</f>
        <v>Ohio</v>
      </c>
      <c r="F480" t="str">
        <f>VLOOKUP(sales_tab[[#This Row],[Customer ID]],customer_tab[],6,FALSE)</f>
        <v>East</v>
      </c>
      <c r="G480" t="str">
        <f>VLOOKUP(sales_tab[[#This Row],[Customer ID]],customer_tab[],7,FALSE)</f>
        <v>Married</v>
      </c>
      <c r="H480" s="1">
        <v>45241</v>
      </c>
      <c r="I480" s="1" t="str">
        <f>TEXT(sales_tab[[#This Row],[Order Date]],"YYYY")</f>
        <v>2023</v>
      </c>
      <c r="J480" s="1" t="str">
        <f>TEXT(sales_tab[[#This Row],[Order Date]],"MMM")</f>
        <v>Nov</v>
      </c>
      <c r="K480">
        <v>1794</v>
      </c>
      <c r="L480" t="str">
        <f>VLOOKUP(sales_tab[[#This Row],[Product ID]],product_tab[],2,FALSE)</f>
        <v>Board Game</v>
      </c>
      <c r="M480" t="str">
        <f>VLOOKUP(sales_tab[[#This Row],[Product ID]],product_tab[],4,FALSE)</f>
        <v>Reese LLC</v>
      </c>
      <c r="N480" t="s">
        <v>13</v>
      </c>
      <c r="O480">
        <v>341.21800000000002</v>
      </c>
      <c r="P480">
        <v>210.95</v>
      </c>
      <c r="Q480">
        <v>4</v>
      </c>
      <c r="R480">
        <v>0.24</v>
      </c>
      <c r="S480">
        <f>sales_tab[[#This Row],[Unit Price]]*sales_tab[[#This Row],[Quantity]]</f>
        <v>843.8</v>
      </c>
      <c r="T480">
        <f>sales_tab[[#This Row],[Sales Amount]]-sales_tab[[#This Row],[Cost Price]]</f>
        <v>502.58199999999994</v>
      </c>
    </row>
    <row r="481" spans="1:20" x14ac:dyDescent="0.45">
      <c r="A481">
        <v>663908</v>
      </c>
      <c r="B481">
        <v>149212</v>
      </c>
      <c r="C481" t="str">
        <f>VLOOKUP(sales_tab[[#This Row],[Customer ID]],customer_tab[],2,FALSE)</f>
        <v>Barbara Crawford</v>
      </c>
      <c r="D481" t="str">
        <f>VLOOKUP(sales_tab[[#This Row],[Customer ID]],customer_tab[],9,FALSE)</f>
        <v>Non-Binary</v>
      </c>
      <c r="E481" t="str">
        <f>VLOOKUP(sales_tab[[#This Row],[Customer ID]],customer_tab[],5,FALSE)</f>
        <v>Pennsylvania</v>
      </c>
      <c r="F481" t="str">
        <f>VLOOKUP(sales_tab[[#This Row],[Customer ID]],customer_tab[],6,FALSE)</f>
        <v>East</v>
      </c>
      <c r="G481" t="str">
        <f>VLOOKUP(sales_tab[[#This Row],[Customer ID]],customer_tab[],7,FALSE)</f>
        <v>Divorced</v>
      </c>
      <c r="H481" s="1">
        <v>45298</v>
      </c>
      <c r="I481" s="1" t="str">
        <f>TEXT(sales_tab[[#This Row],[Order Date]],"YYYY")</f>
        <v>2024</v>
      </c>
      <c r="J481" s="1" t="str">
        <f>TEXT(sales_tab[[#This Row],[Order Date]],"MMM")</f>
        <v>Jan</v>
      </c>
      <c r="K481">
        <v>3312</v>
      </c>
      <c r="L481" t="str">
        <f>VLOOKUP(sales_tab[[#This Row],[Product ID]],product_tab[],2,FALSE)</f>
        <v>Toy Car</v>
      </c>
      <c r="M481" t="str">
        <f>VLOOKUP(sales_tab[[#This Row],[Product ID]],product_tab[],4,FALSE)</f>
        <v>West LLC</v>
      </c>
      <c r="N481" t="s">
        <v>13</v>
      </c>
      <c r="O481">
        <v>239.98359999999997</v>
      </c>
      <c r="P481">
        <v>287.38</v>
      </c>
      <c r="Q481">
        <v>2</v>
      </c>
      <c r="R481">
        <v>0.14000000000000001</v>
      </c>
      <c r="S481">
        <f>sales_tab[[#This Row],[Unit Price]]*sales_tab[[#This Row],[Quantity]]</f>
        <v>574.76</v>
      </c>
      <c r="T481">
        <f>sales_tab[[#This Row],[Sales Amount]]-sales_tab[[#This Row],[Cost Price]]</f>
        <v>334.77640000000002</v>
      </c>
    </row>
    <row r="482" spans="1:20" x14ac:dyDescent="0.45">
      <c r="A482">
        <v>352478</v>
      </c>
      <c r="B482">
        <v>710462</v>
      </c>
      <c r="C482" t="str">
        <f>VLOOKUP(sales_tab[[#This Row],[Customer ID]],customer_tab[],2,FALSE)</f>
        <v>Amanda Sanchez</v>
      </c>
      <c r="D482" t="str">
        <f>VLOOKUP(sales_tab[[#This Row],[Customer ID]],customer_tab[],9,FALSE)</f>
        <v>Non-Binary</v>
      </c>
      <c r="E482" t="str">
        <f>VLOOKUP(sales_tab[[#This Row],[Customer ID]],customer_tab[],5,FALSE)</f>
        <v>California</v>
      </c>
      <c r="F482" t="str">
        <f>VLOOKUP(sales_tab[[#This Row],[Customer ID]],customer_tab[],6,FALSE)</f>
        <v>West</v>
      </c>
      <c r="G482" t="str">
        <f>VLOOKUP(sales_tab[[#This Row],[Customer ID]],customer_tab[],7,FALSE)</f>
        <v>Married</v>
      </c>
      <c r="H482" s="1">
        <v>45298</v>
      </c>
      <c r="I482" s="1" t="str">
        <f>TEXT(sales_tab[[#This Row],[Order Date]],"YYYY")</f>
        <v>2024</v>
      </c>
      <c r="J482" s="1" t="str">
        <f>TEXT(sales_tab[[#This Row],[Order Date]],"MMM")</f>
        <v>Jan</v>
      </c>
      <c r="K482">
        <v>4541</v>
      </c>
      <c r="L482" t="str">
        <f>VLOOKUP(sales_tab[[#This Row],[Product ID]],product_tab[],2,FALSE)</f>
        <v>Pen</v>
      </c>
      <c r="M482" t="str">
        <f>VLOOKUP(sales_tab[[#This Row],[Product ID]],product_tab[],4,FALSE)</f>
        <v>Mccall Inc</v>
      </c>
      <c r="N482" t="s">
        <v>17</v>
      </c>
      <c r="O482">
        <v>212.03999999999996</v>
      </c>
      <c r="P482">
        <v>69.5</v>
      </c>
      <c r="Q482">
        <v>5</v>
      </c>
      <c r="R482">
        <v>0.06</v>
      </c>
      <c r="S482">
        <f>sales_tab[[#This Row],[Unit Price]]*sales_tab[[#This Row],[Quantity]]</f>
        <v>347.5</v>
      </c>
      <c r="T482">
        <f>sales_tab[[#This Row],[Sales Amount]]-sales_tab[[#This Row],[Cost Price]]</f>
        <v>135.46000000000004</v>
      </c>
    </row>
    <row r="483" spans="1:20" x14ac:dyDescent="0.45">
      <c r="A483">
        <v>654235</v>
      </c>
      <c r="B483">
        <v>195944</v>
      </c>
      <c r="C483" t="str">
        <f>VLOOKUP(sales_tab[[#This Row],[Customer ID]],customer_tab[],2,FALSE)</f>
        <v>Leslie Russell</v>
      </c>
      <c r="D483" t="str">
        <f>VLOOKUP(sales_tab[[#This Row],[Customer ID]],customer_tab[],9,FALSE)</f>
        <v>Male</v>
      </c>
      <c r="E483" t="str">
        <f>VLOOKUP(sales_tab[[#This Row],[Customer ID]],customer_tab[],5,FALSE)</f>
        <v>New York</v>
      </c>
      <c r="F483" t="str">
        <f>VLOOKUP(sales_tab[[#This Row],[Customer ID]],customer_tab[],6,FALSE)</f>
        <v>East</v>
      </c>
      <c r="G483" t="str">
        <f>VLOOKUP(sales_tab[[#This Row],[Customer ID]],customer_tab[],7,FALSE)</f>
        <v>Single</v>
      </c>
      <c r="H483" s="1">
        <v>45204</v>
      </c>
      <c r="I483" s="1" t="str">
        <f>TEXT(sales_tab[[#This Row],[Order Date]],"YYYY")</f>
        <v>2023</v>
      </c>
      <c r="J483" s="1" t="str">
        <f>TEXT(sales_tab[[#This Row],[Order Date]],"MMM")</f>
        <v>Oct</v>
      </c>
      <c r="K483">
        <v>9504</v>
      </c>
      <c r="L483" t="str">
        <f>VLOOKUP(sales_tab[[#This Row],[Product ID]],product_tab[],2,FALSE)</f>
        <v>Puzzle</v>
      </c>
      <c r="M483" t="str">
        <f>VLOOKUP(sales_tab[[#This Row],[Product ID]],product_tab[],4,FALSE)</f>
        <v>Bailey, Fowler and Butler</v>
      </c>
      <c r="N483" t="s">
        <v>13</v>
      </c>
      <c r="O483">
        <v>65.476799999999997</v>
      </c>
      <c r="P483">
        <v>50.87</v>
      </c>
      <c r="Q483">
        <v>2</v>
      </c>
      <c r="R483">
        <v>0.18</v>
      </c>
      <c r="S483">
        <f>sales_tab[[#This Row],[Unit Price]]*sales_tab[[#This Row],[Quantity]]</f>
        <v>101.74</v>
      </c>
      <c r="T483">
        <f>sales_tab[[#This Row],[Sales Amount]]-sales_tab[[#This Row],[Cost Price]]</f>
        <v>36.263199999999998</v>
      </c>
    </row>
    <row r="484" spans="1:20" x14ac:dyDescent="0.45">
      <c r="A484">
        <v>171864</v>
      </c>
      <c r="B484">
        <v>320929</v>
      </c>
      <c r="C484" t="str">
        <f>VLOOKUP(sales_tab[[#This Row],[Customer ID]],customer_tab[],2,FALSE)</f>
        <v>Brooke Hunt</v>
      </c>
      <c r="D484" t="str">
        <f>VLOOKUP(sales_tab[[#This Row],[Customer ID]],customer_tab[],9,FALSE)</f>
        <v>Male</v>
      </c>
      <c r="E484" t="str">
        <f>VLOOKUP(sales_tab[[#This Row],[Customer ID]],customer_tab[],5,FALSE)</f>
        <v>New York</v>
      </c>
      <c r="F484" t="str">
        <f>VLOOKUP(sales_tab[[#This Row],[Customer ID]],customer_tab[],6,FALSE)</f>
        <v>East</v>
      </c>
      <c r="G484" t="str">
        <f>VLOOKUP(sales_tab[[#This Row],[Customer ID]],customer_tab[],7,FALSE)</f>
        <v>Single</v>
      </c>
      <c r="H484" s="1">
        <v>45529</v>
      </c>
      <c r="I484" s="1" t="str">
        <f>TEXT(sales_tab[[#This Row],[Order Date]],"YYYY")</f>
        <v>2024</v>
      </c>
      <c r="J484" s="1" t="str">
        <f>TEXT(sales_tab[[#This Row],[Order Date]],"MMM")</f>
        <v>Aug</v>
      </c>
      <c r="K484">
        <v>4541</v>
      </c>
      <c r="L484" t="str">
        <f>VLOOKUP(sales_tab[[#This Row],[Product ID]],product_tab[],2,FALSE)</f>
        <v>Pen</v>
      </c>
      <c r="M484" t="str">
        <f>VLOOKUP(sales_tab[[#This Row],[Product ID]],product_tab[],4,FALSE)</f>
        <v>Mccall Inc</v>
      </c>
      <c r="N484" t="s">
        <v>17</v>
      </c>
      <c r="O484">
        <v>40.28</v>
      </c>
      <c r="P484">
        <v>69.5</v>
      </c>
      <c r="Q484">
        <v>2</v>
      </c>
      <c r="R484">
        <v>0.24</v>
      </c>
      <c r="S484">
        <f>sales_tab[[#This Row],[Unit Price]]*sales_tab[[#This Row],[Quantity]]</f>
        <v>139</v>
      </c>
      <c r="T484">
        <f>sales_tab[[#This Row],[Sales Amount]]-sales_tab[[#This Row],[Cost Price]]</f>
        <v>98.72</v>
      </c>
    </row>
    <row r="485" spans="1:20" x14ac:dyDescent="0.45">
      <c r="A485">
        <v>391473</v>
      </c>
      <c r="B485">
        <v>196836</v>
      </c>
      <c r="C485" t="str">
        <f>VLOOKUP(sales_tab[[#This Row],[Customer ID]],customer_tab[],2,FALSE)</f>
        <v>Kelly Everett</v>
      </c>
      <c r="D485" t="str">
        <f>VLOOKUP(sales_tab[[#This Row],[Customer ID]],customer_tab[],9,FALSE)</f>
        <v>Non-Binary</v>
      </c>
      <c r="E485" t="str">
        <f>VLOOKUP(sales_tab[[#This Row],[Customer ID]],customer_tab[],5,FALSE)</f>
        <v>Connecticut</v>
      </c>
      <c r="F485" t="str">
        <f>VLOOKUP(sales_tab[[#This Row],[Customer ID]],customer_tab[],6,FALSE)</f>
        <v>East</v>
      </c>
      <c r="G485" t="str">
        <f>VLOOKUP(sales_tab[[#This Row],[Customer ID]],customer_tab[],7,FALSE)</f>
        <v>Divorced</v>
      </c>
      <c r="H485" s="1">
        <v>45259</v>
      </c>
      <c r="I485" s="1" t="str">
        <f>TEXT(sales_tab[[#This Row],[Order Date]],"YYYY")</f>
        <v>2023</v>
      </c>
      <c r="J485" s="1" t="str">
        <f>TEXT(sales_tab[[#This Row],[Order Date]],"MMM")</f>
        <v>Nov</v>
      </c>
      <c r="K485">
        <v>3312</v>
      </c>
      <c r="L485" t="str">
        <f>VLOOKUP(sales_tab[[#This Row],[Product ID]],product_tab[],2,FALSE)</f>
        <v>Toy Car</v>
      </c>
      <c r="M485" t="str">
        <f>VLOOKUP(sales_tab[[#This Row],[Product ID]],product_tab[],4,FALSE)</f>
        <v>West LLC</v>
      </c>
      <c r="N485" t="s">
        <v>13</v>
      </c>
      <c r="O485">
        <v>553.85120000000006</v>
      </c>
      <c r="P485">
        <v>287.38</v>
      </c>
      <c r="Q485">
        <v>4</v>
      </c>
      <c r="R485">
        <v>0.19</v>
      </c>
      <c r="S485">
        <f>sales_tab[[#This Row],[Unit Price]]*sales_tab[[#This Row],[Quantity]]</f>
        <v>1149.52</v>
      </c>
      <c r="T485">
        <f>sales_tab[[#This Row],[Sales Amount]]-sales_tab[[#This Row],[Cost Price]]</f>
        <v>595.66879999999992</v>
      </c>
    </row>
    <row r="486" spans="1:20" x14ac:dyDescent="0.45">
      <c r="A486">
        <v>696020</v>
      </c>
      <c r="B486">
        <v>591767</v>
      </c>
      <c r="C486" t="str">
        <f>VLOOKUP(sales_tab[[#This Row],[Customer ID]],customer_tab[],2,FALSE)</f>
        <v>Angela Knight</v>
      </c>
      <c r="D486" t="str">
        <f>VLOOKUP(sales_tab[[#This Row],[Customer ID]],customer_tab[],9,FALSE)</f>
        <v>Male</v>
      </c>
      <c r="E486" t="str">
        <f>VLOOKUP(sales_tab[[#This Row],[Customer ID]],customer_tab[],5,FALSE)</f>
        <v>Illinois</v>
      </c>
      <c r="F486" t="str">
        <f>VLOOKUP(sales_tab[[#This Row],[Customer ID]],customer_tab[],6,FALSE)</f>
        <v>Central</v>
      </c>
      <c r="G486" t="str">
        <f>VLOOKUP(sales_tab[[#This Row],[Customer ID]],customer_tab[],7,FALSE)</f>
        <v>Widowed</v>
      </c>
      <c r="H486" s="1">
        <v>45527</v>
      </c>
      <c r="I486" s="1" t="str">
        <f>TEXT(sales_tab[[#This Row],[Order Date]],"YYYY")</f>
        <v>2024</v>
      </c>
      <c r="J486" s="1" t="str">
        <f>TEXT(sales_tab[[#This Row],[Order Date]],"MMM")</f>
        <v>Aug</v>
      </c>
      <c r="K486">
        <v>7085</v>
      </c>
      <c r="L486" t="str">
        <f>VLOOKUP(sales_tab[[#This Row],[Product ID]],product_tab[],2,FALSE)</f>
        <v>Jacket</v>
      </c>
      <c r="M486" t="str">
        <f>VLOOKUP(sales_tab[[#This Row],[Product ID]],product_tab[],4,FALSE)</f>
        <v>Myers-Barber</v>
      </c>
      <c r="N486" t="s">
        <v>15</v>
      </c>
      <c r="O486">
        <v>112.39820000000003</v>
      </c>
      <c r="P486">
        <v>178.83</v>
      </c>
      <c r="Q486">
        <v>2</v>
      </c>
      <c r="R486">
        <v>0.23</v>
      </c>
      <c r="S486">
        <f>sales_tab[[#This Row],[Unit Price]]*sales_tab[[#This Row],[Quantity]]</f>
        <v>357.66</v>
      </c>
      <c r="T486">
        <f>sales_tab[[#This Row],[Sales Amount]]-sales_tab[[#This Row],[Cost Price]]</f>
        <v>245.26179999999999</v>
      </c>
    </row>
    <row r="487" spans="1:20" x14ac:dyDescent="0.45">
      <c r="A487">
        <v>395016</v>
      </c>
      <c r="B487">
        <v>785678</v>
      </c>
      <c r="C487" t="str">
        <f>VLOOKUP(sales_tab[[#This Row],[Customer ID]],customer_tab[],2,FALSE)</f>
        <v>Stephen Johnson</v>
      </c>
      <c r="D487" t="str">
        <f>VLOOKUP(sales_tab[[#This Row],[Customer ID]],customer_tab[],9,FALSE)</f>
        <v>Female</v>
      </c>
      <c r="E487" t="str">
        <f>VLOOKUP(sales_tab[[#This Row],[Customer ID]],customer_tab[],5,FALSE)</f>
        <v>Kentucky</v>
      </c>
      <c r="F487" t="str">
        <f>VLOOKUP(sales_tab[[#This Row],[Customer ID]],customer_tab[],6,FALSE)</f>
        <v>South</v>
      </c>
      <c r="G487" t="str">
        <f>VLOOKUP(sales_tab[[#This Row],[Customer ID]],customer_tab[],7,FALSE)</f>
        <v>Widowed</v>
      </c>
      <c r="H487" s="1">
        <v>45462</v>
      </c>
      <c r="I487" s="1" t="str">
        <f>TEXT(sales_tab[[#This Row],[Order Date]],"YYYY")</f>
        <v>2024</v>
      </c>
      <c r="J487" s="1" t="str">
        <f>TEXT(sales_tab[[#This Row],[Order Date]],"MMM")</f>
        <v>Jun</v>
      </c>
      <c r="K487">
        <v>8522</v>
      </c>
      <c r="L487" t="str">
        <f>VLOOKUP(sales_tab[[#This Row],[Product ID]],product_tab[],2,FALSE)</f>
        <v>Notebook</v>
      </c>
      <c r="M487" t="str">
        <f>VLOOKUP(sales_tab[[#This Row],[Product ID]],product_tab[],4,FALSE)</f>
        <v>Estrada LLC</v>
      </c>
      <c r="N487" t="s">
        <v>17</v>
      </c>
      <c r="O487">
        <v>213.96520000000004</v>
      </c>
      <c r="P487">
        <v>154.08000000000001</v>
      </c>
      <c r="Q487">
        <v>2</v>
      </c>
      <c r="R487">
        <v>0.03</v>
      </c>
      <c r="S487">
        <f>sales_tab[[#This Row],[Unit Price]]*sales_tab[[#This Row],[Quantity]]</f>
        <v>308.16000000000003</v>
      </c>
      <c r="T487">
        <f>sales_tab[[#This Row],[Sales Amount]]-sales_tab[[#This Row],[Cost Price]]</f>
        <v>94.194799999999987</v>
      </c>
    </row>
    <row r="488" spans="1:20" x14ac:dyDescent="0.45">
      <c r="A488">
        <v>133695</v>
      </c>
      <c r="B488">
        <v>398692</v>
      </c>
      <c r="C488" t="str">
        <f>VLOOKUP(sales_tab[[#This Row],[Customer ID]],customer_tab[],2,FALSE)</f>
        <v>Hector Mcpherson</v>
      </c>
      <c r="D488" t="str">
        <f>VLOOKUP(sales_tab[[#This Row],[Customer ID]],customer_tab[],9,FALSE)</f>
        <v>Female</v>
      </c>
      <c r="E488" t="str">
        <f>VLOOKUP(sales_tab[[#This Row],[Customer ID]],customer_tab[],5,FALSE)</f>
        <v>California</v>
      </c>
      <c r="F488" t="str">
        <f>VLOOKUP(sales_tab[[#This Row],[Customer ID]],customer_tab[],6,FALSE)</f>
        <v>West</v>
      </c>
      <c r="G488" t="str">
        <f>VLOOKUP(sales_tab[[#This Row],[Customer ID]],customer_tab[],7,FALSE)</f>
        <v>Divorced</v>
      </c>
      <c r="H488" s="1">
        <v>45242</v>
      </c>
      <c r="I488" s="1" t="str">
        <f>TEXT(sales_tab[[#This Row],[Order Date]],"YYYY")</f>
        <v>2023</v>
      </c>
      <c r="J488" s="1" t="str">
        <f>TEXT(sales_tab[[#This Row],[Order Date]],"MMM")</f>
        <v>Nov</v>
      </c>
      <c r="K488">
        <v>6681</v>
      </c>
      <c r="L488" t="str">
        <f>VLOOKUP(sales_tab[[#This Row],[Product ID]],product_tab[],2,FALSE)</f>
        <v>Desk</v>
      </c>
      <c r="M488" t="str">
        <f>VLOOKUP(sales_tab[[#This Row],[Product ID]],product_tab[],4,FALSE)</f>
        <v>Fernandez, Willis and Potter</v>
      </c>
      <c r="N488" t="s">
        <v>11</v>
      </c>
      <c r="O488">
        <v>278.14659999999998</v>
      </c>
      <c r="P488">
        <v>204.63</v>
      </c>
      <c r="Q488">
        <v>3</v>
      </c>
      <c r="R488">
        <v>0.06</v>
      </c>
      <c r="S488">
        <f>sales_tab[[#This Row],[Unit Price]]*sales_tab[[#This Row],[Quantity]]</f>
        <v>613.89</v>
      </c>
      <c r="T488">
        <f>sales_tab[[#This Row],[Sales Amount]]-sales_tab[[#This Row],[Cost Price]]</f>
        <v>335.74340000000001</v>
      </c>
    </row>
    <row r="489" spans="1:20" x14ac:dyDescent="0.45">
      <c r="A489">
        <v>530909</v>
      </c>
      <c r="B489">
        <v>560937</v>
      </c>
      <c r="C489" t="str">
        <f>VLOOKUP(sales_tab[[#This Row],[Customer ID]],customer_tab[],2,FALSE)</f>
        <v>Michael Carson</v>
      </c>
      <c r="D489" t="str">
        <f>VLOOKUP(sales_tab[[#This Row],[Customer ID]],customer_tab[],9,FALSE)</f>
        <v>Non-Binary</v>
      </c>
      <c r="E489" t="str">
        <f>VLOOKUP(sales_tab[[#This Row],[Customer ID]],customer_tab[],5,FALSE)</f>
        <v>Illinois</v>
      </c>
      <c r="F489" t="str">
        <f>VLOOKUP(sales_tab[[#This Row],[Customer ID]],customer_tab[],6,FALSE)</f>
        <v>Central</v>
      </c>
      <c r="G489" t="str">
        <f>VLOOKUP(sales_tab[[#This Row],[Customer ID]],customer_tab[],7,FALSE)</f>
        <v>Single</v>
      </c>
      <c r="H489" s="1">
        <v>45392</v>
      </c>
      <c r="I489" s="1" t="str">
        <f>TEXT(sales_tab[[#This Row],[Order Date]],"YYYY")</f>
        <v>2024</v>
      </c>
      <c r="J489" s="1" t="str">
        <f>TEXT(sales_tab[[#This Row],[Order Date]],"MMM")</f>
        <v>Apr</v>
      </c>
      <c r="K489">
        <v>4889</v>
      </c>
      <c r="L489" t="str">
        <f>VLOOKUP(sales_tab[[#This Row],[Product ID]],product_tab[],2,FALSE)</f>
        <v>T-shirt</v>
      </c>
      <c r="M489" t="str">
        <f>VLOOKUP(sales_tab[[#This Row],[Product ID]],product_tab[],4,FALSE)</f>
        <v>Davis Group</v>
      </c>
      <c r="N489" t="s">
        <v>15</v>
      </c>
      <c r="O489">
        <v>118.02519999999998</v>
      </c>
      <c r="P489">
        <v>165.76</v>
      </c>
      <c r="Q489">
        <v>2</v>
      </c>
      <c r="R489">
        <v>0.24</v>
      </c>
      <c r="S489">
        <f>sales_tab[[#This Row],[Unit Price]]*sales_tab[[#This Row],[Quantity]]</f>
        <v>331.52</v>
      </c>
      <c r="T489">
        <f>sales_tab[[#This Row],[Sales Amount]]-sales_tab[[#This Row],[Cost Price]]</f>
        <v>213.4948</v>
      </c>
    </row>
    <row r="490" spans="1:20" x14ac:dyDescent="0.45">
      <c r="A490">
        <v>491069</v>
      </c>
      <c r="B490">
        <v>236399</v>
      </c>
      <c r="C490" t="str">
        <f>VLOOKUP(sales_tab[[#This Row],[Customer ID]],customer_tab[],2,FALSE)</f>
        <v>Brandon Stephens</v>
      </c>
      <c r="D490" t="str">
        <f>VLOOKUP(sales_tab[[#This Row],[Customer ID]],customer_tab[],9,FALSE)</f>
        <v>Female</v>
      </c>
      <c r="E490" t="str">
        <f>VLOOKUP(sales_tab[[#This Row],[Customer ID]],customer_tab[],5,FALSE)</f>
        <v>Texas</v>
      </c>
      <c r="F490" t="str">
        <f>VLOOKUP(sales_tab[[#This Row],[Customer ID]],customer_tab[],6,FALSE)</f>
        <v>Central</v>
      </c>
      <c r="G490" t="str">
        <f>VLOOKUP(sales_tab[[#This Row],[Customer ID]],customer_tab[],7,FALSE)</f>
        <v>Divorced</v>
      </c>
      <c r="H490" s="1">
        <v>45375</v>
      </c>
      <c r="I490" s="1" t="str">
        <f>TEXT(sales_tab[[#This Row],[Order Date]],"YYYY")</f>
        <v>2024</v>
      </c>
      <c r="J490" s="1" t="str">
        <f>TEXT(sales_tab[[#This Row],[Order Date]],"MMM")</f>
        <v>Mar</v>
      </c>
      <c r="K490">
        <v>7085</v>
      </c>
      <c r="L490" t="str">
        <f>VLOOKUP(sales_tab[[#This Row],[Product ID]],product_tab[],2,FALSE)</f>
        <v>Jacket</v>
      </c>
      <c r="M490" t="str">
        <f>VLOOKUP(sales_tab[[#This Row],[Product ID]],product_tab[],4,FALSE)</f>
        <v>Myers-Barber</v>
      </c>
      <c r="N490" t="s">
        <v>15</v>
      </c>
      <c r="O490">
        <v>410.42570000000001</v>
      </c>
      <c r="P490">
        <v>178.83</v>
      </c>
      <c r="Q490">
        <v>3</v>
      </c>
      <c r="R490">
        <v>7.0000000000000007E-2</v>
      </c>
      <c r="S490">
        <f>sales_tab[[#This Row],[Unit Price]]*sales_tab[[#This Row],[Quantity]]</f>
        <v>536.49</v>
      </c>
      <c r="T490">
        <f>sales_tab[[#This Row],[Sales Amount]]-sales_tab[[#This Row],[Cost Price]]</f>
        <v>126.0643</v>
      </c>
    </row>
    <row r="491" spans="1:20" x14ac:dyDescent="0.45">
      <c r="A491">
        <v>176328</v>
      </c>
      <c r="B491">
        <v>924948</v>
      </c>
      <c r="C491" t="str">
        <f>VLOOKUP(sales_tab[[#This Row],[Customer ID]],customer_tab[],2,FALSE)</f>
        <v>James Smith</v>
      </c>
      <c r="D491" t="str">
        <f>VLOOKUP(sales_tab[[#This Row],[Customer ID]],customer_tab[],9,FALSE)</f>
        <v>Male</v>
      </c>
      <c r="E491" t="str">
        <f>VLOOKUP(sales_tab[[#This Row],[Customer ID]],customer_tab[],5,FALSE)</f>
        <v>Michigan</v>
      </c>
      <c r="F491" t="str">
        <f>VLOOKUP(sales_tab[[#This Row],[Customer ID]],customer_tab[],6,FALSE)</f>
        <v>Central</v>
      </c>
      <c r="G491" t="str">
        <f>VLOOKUP(sales_tab[[#This Row],[Customer ID]],customer_tab[],7,FALSE)</f>
        <v>Widowed</v>
      </c>
      <c r="H491" s="1">
        <v>45268</v>
      </c>
      <c r="I491" s="1" t="str">
        <f>TEXT(sales_tab[[#This Row],[Order Date]],"YYYY")</f>
        <v>2023</v>
      </c>
      <c r="J491" s="1" t="str">
        <f>TEXT(sales_tab[[#This Row],[Order Date]],"MMM")</f>
        <v>Dec</v>
      </c>
      <c r="K491">
        <v>9614</v>
      </c>
      <c r="L491" t="str">
        <f>VLOOKUP(sales_tab[[#This Row],[Product ID]],product_tab[],2,FALSE)</f>
        <v>Table</v>
      </c>
      <c r="M491" t="str">
        <f>VLOOKUP(sales_tab[[#This Row],[Product ID]],product_tab[],4,FALSE)</f>
        <v>Peters Ltd</v>
      </c>
      <c r="N491" t="s">
        <v>11</v>
      </c>
      <c r="O491">
        <v>61.56600000000001</v>
      </c>
      <c r="P491">
        <v>129.47</v>
      </c>
      <c r="Q491">
        <v>1</v>
      </c>
      <c r="R491">
        <v>0.2</v>
      </c>
      <c r="S491">
        <f>sales_tab[[#This Row],[Unit Price]]*sales_tab[[#This Row],[Quantity]]</f>
        <v>129.47</v>
      </c>
      <c r="T491">
        <f>sales_tab[[#This Row],[Sales Amount]]-sales_tab[[#This Row],[Cost Price]]</f>
        <v>67.903999999999996</v>
      </c>
    </row>
    <row r="492" spans="1:20" x14ac:dyDescent="0.45">
      <c r="A492">
        <v>715862</v>
      </c>
      <c r="B492">
        <v>524792</v>
      </c>
      <c r="C492" t="str">
        <f>VLOOKUP(sales_tab[[#This Row],[Customer ID]],customer_tab[],2,FALSE)</f>
        <v>Derek Solis</v>
      </c>
      <c r="D492" t="str">
        <f>VLOOKUP(sales_tab[[#This Row],[Customer ID]],customer_tab[],9,FALSE)</f>
        <v>Male</v>
      </c>
      <c r="E492" t="str">
        <f>VLOOKUP(sales_tab[[#This Row],[Customer ID]],customer_tab[],5,FALSE)</f>
        <v>Ohio</v>
      </c>
      <c r="F492" t="str">
        <f>VLOOKUP(sales_tab[[#This Row],[Customer ID]],customer_tab[],6,FALSE)</f>
        <v>East</v>
      </c>
      <c r="G492" t="str">
        <f>VLOOKUP(sales_tab[[#This Row],[Customer ID]],customer_tab[],7,FALSE)</f>
        <v>Divorced</v>
      </c>
      <c r="H492" s="1">
        <v>45514</v>
      </c>
      <c r="I492" s="1" t="str">
        <f>TEXT(sales_tab[[#This Row],[Order Date]],"YYYY")</f>
        <v>2024</v>
      </c>
      <c r="J492" s="1" t="str">
        <f>TEXT(sales_tab[[#This Row],[Order Date]],"MMM")</f>
        <v>Aug</v>
      </c>
      <c r="K492">
        <v>9614</v>
      </c>
      <c r="L492" t="str">
        <f>VLOOKUP(sales_tab[[#This Row],[Product ID]],product_tab[],2,FALSE)</f>
        <v>Table</v>
      </c>
      <c r="M492" t="str">
        <f>VLOOKUP(sales_tab[[#This Row],[Product ID]],product_tab[],4,FALSE)</f>
        <v>Peters Ltd</v>
      </c>
      <c r="N492" t="s">
        <v>11</v>
      </c>
      <c r="O492">
        <v>51.995400000000004</v>
      </c>
      <c r="P492">
        <v>129.47</v>
      </c>
      <c r="Q492">
        <v>1</v>
      </c>
      <c r="R492">
        <v>0.18</v>
      </c>
      <c r="S492">
        <f>sales_tab[[#This Row],[Unit Price]]*sales_tab[[#This Row],[Quantity]]</f>
        <v>129.47</v>
      </c>
      <c r="T492">
        <f>sales_tab[[#This Row],[Sales Amount]]-sales_tab[[#This Row],[Cost Price]]</f>
        <v>77.474599999999995</v>
      </c>
    </row>
    <row r="493" spans="1:20" x14ac:dyDescent="0.45">
      <c r="A493">
        <v>441573</v>
      </c>
      <c r="B493">
        <v>263918</v>
      </c>
      <c r="C493" t="str">
        <f>VLOOKUP(sales_tab[[#This Row],[Customer ID]],customer_tab[],2,FALSE)</f>
        <v>Alexander Price</v>
      </c>
      <c r="D493" t="str">
        <f>VLOOKUP(sales_tab[[#This Row],[Customer ID]],customer_tab[],9,FALSE)</f>
        <v>Female</v>
      </c>
      <c r="E493" t="str">
        <f>VLOOKUP(sales_tab[[#This Row],[Customer ID]],customer_tab[],5,FALSE)</f>
        <v>Oregon</v>
      </c>
      <c r="F493" t="str">
        <f>VLOOKUP(sales_tab[[#This Row],[Customer ID]],customer_tab[],6,FALSE)</f>
        <v>West</v>
      </c>
      <c r="G493" t="str">
        <f>VLOOKUP(sales_tab[[#This Row],[Customer ID]],customer_tab[],7,FALSE)</f>
        <v>Widowed</v>
      </c>
      <c r="H493" s="1">
        <v>45475</v>
      </c>
      <c r="I493" s="1" t="str">
        <f>TEXT(sales_tab[[#This Row],[Order Date]],"YYYY")</f>
        <v>2024</v>
      </c>
      <c r="J493" s="1" t="str">
        <f>TEXT(sales_tab[[#This Row],[Order Date]],"MMM")</f>
        <v>Jul</v>
      </c>
      <c r="K493">
        <v>2034</v>
      </c>
      <c r="L493" t="str">
        <f>VLOOKUP(sales_tab[[#This Row],[Product ID]],product_tab[],2,FALSE)</f>
        <v>Camera</v>
      </c>
      <c r="M493" t="str">
        <f>VLOOKUP(sales_tab[[#This Row],[Product ID]],product_tab[],4,FALSE)</f>
        <v>Johns and Sons</v>
      </c>
      <c r="N493" t="s">
        <v>19</v>
      </c>
      <c r="O493">
        <v>178.834</v>
      </c>
      <c r="P493">
        <v>70.849999999999994</v>
      </c>
      <c r="Q493">
        <v>4</v>
      </c>
      <c r="R493">
        <v>0.09</v>
      </c>
      <c r="S493">
        <f>sales_tab[[#This Row],[Unit Price]]*sales_tab[[#This Row],[Quantity]]</f>
        <v>283.39999999999998</v>
      </c>
      <c r="T493">
        <f>sales_tab[[#This Row],[Sales Amount]]-sales_tab[[#This Row],[Cost Price]]</f>
        <v>104.56599999999997</v>
      </c>
    </row>
    <row r="494" spans="1:20" x14ac:dyDescent="0.45">
      <c r="A494">
        <v>559149</v>
      </c>
      <c r="B494">
        <v>531502</v>
      </c>
      <c r="C494" t="str">
        <f>VLOOKUP(sales_tab[[#This Row],[Customer ID]],customer_tab[],2,FALSE)</f>
        <v>Ronald Moore</v>
      </c>
      <c r="D494" t="str">
        <f>VLOOKUP(sales_tab[[#This Row],[Customer ID]],customer_tab[],9,FALSE)</f>
        <v>Non-Binary</v>
      </c>
      <c r="E494" t="str">
        <f>VLOOKUP(sales_tab[[#This Row],[Customer ID]],customer_tab[],5,FALSE)</f>
        <v>Colorado</v>
      </c>
      <c r="F494" t="str">
        <f>VLOOKUP(sales_tab[[#This Row],[Customer ID]],customer_tab[],6,FALSE)</f>
        <v>West</v>
      </c>
      <c r="G494" t="str">
        <f>VLOOKUP(sales_tab[[#This Row],[Customer ID]],customer_tab[],7,FALSE)</f>
        <v>Divorced</v>
      </c>
      <c r="H494" s="1">
        <v>45422</v>
      </c>
      <c r="I494" s="1" t="str">
        <f>TEXT(sales_tab[[#This Row],[Order Date]],"YYYY")</f>
        <v>2024</v>
      </c>
      <c r="J494" s="1" t="str">
        <f>TEXT(sales_tab[[#This Row],[Order Date]],"MMM")</f>
        <v>May</v>
      </c>
      <c r="K494">
        <v>9504</v>
      </c>
      <c r="L494" t="str">
        <f>VLOOKUP(sales_tab[[#This Row],[Product ID]],product_tab[],2,FALSE)</f>
        <v>Puzzle</v>
      </c>
      <c r="M494" t="str">
        <f>VLOOKUP(sales_tab[[#This Row],[Product ID]],product_tab[],4,FALSE)</f>
        <v>Bailey, Fowler and Butler</v>
      </c>
      <c r="N494" t="s">
        <v>13</v>
      </c>
      <c r="O494">
        <v>23.905999999999999</v>
      </c>
      <c r="P494">
        <v>50.87</v>
      </c>
      <c r="Q494">
        <v>1</v>
      </c>
      <c r="R494">
        <v>0.2</v>
      </c>
      <c r="S494">
        <f>sales_tab[[#This Row],[Unit Price]]*sales_tab[[#This Row],[Quantity]]</f>
        <v>50.87</v>
      </c>
      <c r="T494">
        <f>sales_tab[[#This Row],[Sales Amount]]-sales_tab[[#This Row],[Cost Price]]</f>
        <v>26.963999999999999</v>
      </c>
    </row>
    <row r="495" spans="1:20" x14ac:dyDescent="0.45">
      <c r="A495">
        <v>682533</v>
      </c>
      <c r="B495">
        <v>427871</v>
      </c>
      <c r="C495" t="str">
        <f>VLOOKUP(sales_tab[[#This Row],[Customer ID]],customer_tab[],2,FALSE)</f>
        <v>James Sloan</v>
      </c>
      <c r="D495" t="str">
        <f>VLOOKUP(sales_tab[[#This Row],[Customer ID]],customer_tab[],9,FALSE)</f>
        <v>Non-Binary</v>
      </c>
      <c r="E495" t="str">
        <f>VLOOKUP(sales_tab[[#This Row],[Customer ID]],customer_tab[],5,FALSE)</f>
        <v>Tennessee</v>
      </c>
      <c r="F495" t="str">
        <f>VLOOKUP(sales_tab[[#This Row],[Customer ID]],customer_tab[],6,FALSE)</f>
        <v>South</v>
      </c>
      <c r="G495" t="str">
        <f>VLOOKUP(sales_tab[[#This Row],[Customer ID]],customer_tab[],7,FALSE)</f>
        <v>Divorced</v>
      </c>
      <c r="H495" s="1">
        <v>45375</v>
      </c>
      <c r="I495" s="1" t="str">
        <f>TEXT(sales_tab[[#This Row],[Order Date]],"YYYY")</f>
        <v>2024</v>
      </c>
      <c r="J495" s="1" t="str">
        <f>TEXT(sales_tab[[#This Row],[Order Date]],"MMM")</f>
        <v>Mar</v>
      </c>
      <c r="K495">
        <v>5035</v>
      </c>
      <c r="L495" t="str">
        <f>VLOOKUP(sales_tab[[#This Row],[Product ID]],product_tab[],2,FALSE)</f>
        <v>Paper</v>
      </c>
      <c r="M495" t="str">
        <f>VLOOKUP(sales_tab[[#This Row],[Product ID]],product_tab[],4,FALSE)</f>
        <v>Clayton, Robertson and Wolfe</v>
      </c>
      <c r="N495" t="s">
        <v>17</v>
      </c>
      <c r="O495">
        <v>252.10119999999998</v>
      </c>
      <c r="P495">
        <v>196.72</v>
      </c>
      <c r="Q495">
        <v>2</v>
      </c>
      <c r="R495">
        <v>0.02</v>
      </c>
      <c r="S495">
        <f>sales_tab[[#This Row],[Unit Price]]*sales_tab[[#This Row],[Quantity]]</f>
        <v>393.44</v>
      </c>
      <c r="T495">
        <f>sales_tab[[#This Row],[Sales Amount]]-sales_tab[[#This Row],[Cost Price]]</f>
        <v>141.33880000000002</v>
      </c>
    </row>
    <row r="496" spans="1:20" x14ac:dyDescent="0.45">
      <c r="A496">
        <v>947220</v>
      </c>
      <c r="B496">
        <v>958839</v>
      </c>
      <c r="C496" t="str">
        <f>VLOOKUP(sales_tab[[#This Row],[Customer ID]],customer_tab[],2,FALSE)</f>
        <v>William Sims</v>
      </c>
      <c r="D496" t="str">
        <f>VLOOKUP(sales_tab[[#This Row],[Customer ID]],customer_tab[],9,FALSE)</f>
        <v>Male</v>
      </c>
      <c r="E496" t="str">
        <f>VLOOKUP(sales_tab[[#This Row],[Customer ID]],customer_tab[],5,FALSE)</f>
        <v>California</v>
      </c>
      <c r="F496" t="str">
        <f>VLOOKUP(sales_tab[[#This Row],[Customer ID]],customer_tab[],6,FALSE)</f>
        <v>West</v>
      </c>
      <c r="G496" t="str">
        <f>VLOOKUP(sales_tab[[#This Row],[Customer ID]],customer_tab[],7,FALSE)</f>
        <v>Divorced</v>
      </c>
      <c r="H496" s="1">
        <v>45284</v>
      </c>
      <c r="I496" s="1" t="str">
        <f>TEXT(sales_tab[[#This Row],[Order Date]],"YYYY")</f>
        <v>2023</v>
      </c>
      <c r="J496" s="1" t="str">
        <f>TEXT(sales_tab[[#This Row],[Order Date]],"MMM")</f>
        <v>Dec</v>
      </c>
      <c r="K496">
        <v>6681</v>
      </c>
      <c r="L496" t="str">
        <f>VLOOKUP(sales_tab[[#This Row],[Product ID]],product_tab[],2,FALSE)</f>
        <v>Desk</v>
      </c>
      <c r="M496" t="str">
        <f>VLOOKUP(sales_tab[[#This Row],[Product ID]],product_tab[],4,FALSE)</f>
        <v>Fernandez, Willis and Potter</v>
      </c>
      <c r="N496" t="s">
        <v>11</v>
      </c>
      <c r="O496">
        <v>514.23770000000002</v>
      </c>
      <c r="P496">
        <v>204.63</v>
      </c>
      <c r="Q496">
        <v>3</v>
      </c>
      <c r="R496">
        <v>7.0000000000000007E-2</v>
      </c>
      <c r="S496">
        <f>sales_tab[[#This Row],[Unit Price]]*sales_tab[[#This Row],[Quantity]]</f>
        <v>613.89</v>
      </c>
      <c r="T496">
        <f>sales_tab[[#This Row],[Sales Amount]]-sales_tab[[#This Row],[Cost Price]]</f>
        <v>99.652299999999968</v>
      </c>
    </row>
    <row r="497" spans="1:20" x14ac:dyDescent="0.45">
      <c r="A497">
        <v>923363</v>
      </c>
      <c r="B497">
        <v>812154</v>
      </c>
      <c r="C497" t="str">
        <f>VLOOKUP(sales_tab[[#This Row],[Customer ID]],customer_tab[],2,FALSE)</f>
        <v>Ronald Murphy</v>
      </c>
      <c r="D497" t="str">
        <f>VLOOKUP(sales_tab[[#This Row],[Customer ID]],customer_tab[],9,FALSE)</f>
        <v>Male</v>
      </c>
      <c r="E497" t="str">
        <f>VLOOKUP(sales_tab[[#This Row],[Customer ID]],customer_tab[],5,FALSE)</f>
        <v>Minnesota</v>
      </c>
      <c r="F497" t="str">
        <f>VLOOKUP(sales_tab[[#This Row],[Customer ID]],customer_tab[],6,FALSE)</f>
        <v>Central</v>
      </c>
      <c r="G497" t="str">
        <f>VLOOKUP(sales_tab[[#This Row],[Customer ID]],customer_tab[],7,FALSE)</f>
        <v>Divorced</v>
      </c>
      <c r="H497" s="1">
        <v>45517</v>
      </c>
      <c r="I497" s="1" t="str">
        <f>TEXT(sales_tab[[#This Row],[Order Date]],"YYYY")</f>
        <v>2024</v>
      </c>
      <c r="J497" s="1" t="str">
        <f>TEXT(sales_tab[[#This Row],[Order Date]],"MMM")</f>
        <v>Aug</v>
      </c>
      <c r="K497">
        <v>2034</v>
      </c>
      <c r="L497" t="str">
        <f>VLOOKUP(sales_tab[[#This Row],[Product ID]],product_tab[],2,FALSE)</f>
        <v>Camera</v>
      </c>
      <c r="M497" t="str">
        <f>VLOOKUP(sales_tab[[#This Row],[Product ID]],product_tab[],4,FALSE)</f>
        <v>Johns and Sons</v>
      </c>
      <c r="N497" t="s">
        <v>19</v>
      </c>
      <c r="O497">
        <v>128.94049999999999</v>
      </c>
      <c r="P497">
        <v>70.849999999999994</v>
      </c>
      <c r="Q497">
        <v>3</v>
      </c>
      <c r="R497">
        <v>0.09</v>
      </c>
      <c r="S497">
        <f>sales_tab[[#This Row],[Unit Price]]*sales_tab[[#This Row],[Quantity]]</f>
        <v>212.54999999999998</v>
      </c>
      <c r="T497">
        <f>sales_tab[[#This Row],[Sales Amount]]-sales_tab[[#This Row],[Cost Price]]</f>
        <v>83.609499999999997</v>
      </c>
    </row>
    <row r="498" spans="1:20" x14ac:dyDescent="0.45">
      <c r="A498">
        <v>840731</v>
      </c>
      <c r="B498">
        <v>523319</v>
      </c>
      <c r="C498" t="str">
        <f>VLOOKUP(sales_tab[[#This Row],[Customer ID]],customer_tab[],2,FALSE)</f>
        <v>Claudia Ball</v>
      </c>
      <c r="D498" t="str">
        <f>VLOOKUP(sales_tab[[#This Row],[Customer ID]],customer_tab[],9,FALSE)</f>
        <v>Male</v>
      </c>
      <c r="E498" t="str">
        <f>VLOOKUP(sales_tab[[#This Row],[Customer ID]],customer_tab[],5,FALSE)</f>
        <v>California</v>
      </c>
      <c r="F498" t="str">
        <f>VLOOKUP(sales_tab[[#This Row],[Customer ID]],customer_tab[],6,FALSE)</f>
        <v>West</v>
      </c>
      <c r="G498" t="str">
        <f>VLOOKUP(sales_tab[[#This Row],[Customer ID]],customer_tab[],7,FALSE)</f>
        <v>Divorced</v>
      </c>
      <c r="H498" s="1">
        <v>45259</v>
      </c>
      <c r="I498" s="1" t="str">
        <f>TEXT(sales_tab[[#This Row],[Order Date]],"YYYY")</f>
        <v>2023</v>
      </c>
      <c r="J498" s="1" t="str">
        <f>TEXT(sales_tab[[#This Row],[Order Date]],"MMM")</f>
        <v>Nov</v>
      </c>
      <c r="K498">
        <v>2034</v>
      </c>
      <c r="L498" t="str">
        <f>VLOOKUP(sales_tab[[#This Row],[Product ID]],product_tab[],2,FALSE)</f>
        <v>Camera</v>
      </c>
      <c r="M498" t="str">
        <f>VLOOKUP(sales_tab[[#This Row],[Product ID]],product_tab[],4,FALSE)</f>
        <v>Johns and Sons</v>
      </c>
      <c r="N498" t="s">
        <v>19</v>
      </c>
      <c r="O498">
        <v>185.14000000000001</v>
      </c>
      <c r="P498">
        <v>70.849999999999994</v>
      </c>
      <c r="Q498">
        <v>5</v>
      </c>
      <c r="R498">
        <v>0.24</v>
      </c>
      <c r="S498">
        <f>sales_tab[[#This Row],[Unit Price]]*sales_tab[[#This Row],[Quantity]]</f>
        <v>354.25</v>
      </c>
      <c r="T498">
        <f>sales_tab[[#This Row],[Sales Amount]]-sales_tab[[#This Row],[Cost Price]]</f>
        <v>169.10999999999999</v>
      </c>
    </row>
    <row r="499" spans="1:20" x14ac:dyDescent="0.45">
      <c r="A499">
        <v>353495</v>
      </c>
      <c r="B499">
        <v>994874</v>
      </c>
      <c r="C499" t="str">
        <f>VLOOKUP(sales_tab[[#This Row],[Customer ID]],customer_tab[],2,FALSE)</f>
        <v>Stephen Shepherd</v>
      </c>
      <c r="D499" t="str">
        <f>VLOOKUP(sales_tab[[#This Row],[Customer ID]],customer_tab[],9,FALSE)</f>
        <v>Female</v>
      </c>
      <c r="E499" t="str">
        <f>VLOOKUP(sales_tab[[#This Row],[Customer ID]],customer_tab[],5,FALSE)</f>
        <v>California</v>
      </c>
      <c r="F499" t="str">
        <f>VLOOKUP(sales_tab[[#This Row],[Customer ID]],customer_tab[],6,FALSE)</f>
        <v>West</v>
      </c>
      <c r="G499" t="str">
        <f>VLOOKUP(sales_tab[[#This Row],[Customer ID]],customer_tab[],7,FALSE)</f>
        <v>Widowed</v>
      </c>
      <c r="H499" s="1">
        <v>45523</v>
      </c>
      <c r="I499" s="1" t="str">
        <f>TEXT(sales_tab[[#This Row],[Order Date]],"YYYY")</f>
        <v>2024</v>
      </c>
      <c r="J499" s="1" t="str">
        <f>TEXT(sales_tab[[#This Row],[Order Date]],"MMM")</f>
        <v>Aug</v>
      </c>
      <c r="K499">
        <v>9504</v>
      </c>
      <c r="L499" t="str">
        <f>VLOOKUP(sales_tab[[#This Row],[Product ID]],product_tab[],2,FALSE)</f>
        <v>Puzzle</v>
      </c>
      <c r="M499" t="str">
        <f>VLOOKUP(sales_tab[[#This Row],[Product ID]],product_tab[],4,FALSE)</f>
        <v>Bailey, Fowler and Butler</v>
      </c>
      <c r="N499" t="s">
        <v>13</v>
      </c>
      <c r="O499">
        <v>138.87700000000001</v>
      </c>
      <c r="P499">
        <v>50.87</v>
      </c>
      <c r="Q499">
        <v>5</v>
      </c>
      <c r="R499">
        <v>0.18</v>
      </c>
      <c r="S499">
        <f>sales_tab[[#This Row],[Unit Price]]*sales_tab[[#This Row],[Quantity]]</f>
        <v>254.35</v>
      </c>
      <c r="T499">
        <f>sales_tab[[#This Row],[Sales Amount]]-sales_tab[[#This Row],[Cost Price]]</f>
        <v>115.47299999999998</v>
      </c>
    </row>
    <row r="500" spans="1:20" x14ac:dyDescent="0.45">
      <c r="A500">
        <v>915949</v>
      </c>
      <c r="B500">
        <v>379437</v>
      </c>
      <c r="C500" t="str">
        <f>VLOOKUP(sales_tab[[#This Row],[Customer ID]],customer_tab[],2,FALSE)</f>
        <v>Dennis Rhodes</v>
      </c>
      <c r="D500" t="str">
        <f>VLOOKUP(sales_tab[[#This Row],[Customer ID]],customer_tab[],9,FALSE)</f>
        <v>Female</v>
      </c>
      <c r="E500" t="str">
        <f>VLOOKUP(sales_tab[[#This Row],[Customer ID]],customer_tab[],5,FALSE)</f>
        <v>California</v>
      </c>
      <c r="F500" t="str">
        <f>VLOOKUP(sales_tab[[#This Row],[Customer ID]],customer_tab[],6,FALSE)</f>
        <v>West</v>
      </c>
      <c r="G500" t="str">
        <f>VLOOKUP(sales_tab[[#This Row],[Customer ID]],customer_tab[],7,FALSE)</f>
        <v>Widowed</v>
      </c>
      <c r="H500" s="1">
        <v>45526</v>
      </c>
      <c r="I500" s="1" t="str">
        <f>TEXT(sales_tab[[#This Row],[Order Date]],"YYYY")</f>
        <v>2024</v>
      </c>
      <c r="J500" s="1" t="str">
        <f>TEXT(sales_tab[[#This Row],[Order Date]],"MMM")</f>
        <v>Aug</v>
      </c>
      <c r="K500">
        <v>7085</v>
      </c>
      <c r="L500" t="str">
        <f>VLOOKUP(sales_tab[[#This Row],[Product ID]],product_tab[],2,FALSE)</f>
        <v>Jacket</v>
      </c>
      <c r="M500" t="str">
        <f>VLOOKUP(sales_tab[[#This Row],[Product ID]],product_tab[],4,FALSE)</f>
        <v>Myers-Barber</v>
      </c>
      <c r="N500" t="s">
        <v>15</v>
      </c>
      <c r="O500">
        <v>282.84739999999999</v>
      </c>
      <c r="P500">
        <v>178.83</v>
      </c>
      <c r="Q500">
        <v>2</v>
      </c>
      <c r="R500">
        <v>0.11</v>
      </c>
      <c r="S500">
        <f>sales_tab[[#This Row],[Unit Price]]*sales_tab[[#This Row],[Quantity]]</f>
        <v>357.66</v>
      </c>
      <c r="T500">
        <f>sales_tab[[#This Row],[Sales Amount]]-sales_tab[[#This Row],[Cost Price]]</f>
        <v>74.812600000000032</v>
      </c>
    </row>
    <row r="501" spans="1:20" x14ac:dyDescent="0.45">
      <c r="A501">
        <v>727211</v>
      </c>
      <c r="B501">
        <v>227229</v>
      </c>
      <c r="C501" t="str">
        <f>VLOOKUP(sales_tab[[#This Row],[Customer ID]],customer_tab[],2,FALSE)</f>
        <v>Joshua Lewis</v>
      </c>
      <c r="D501" t="str">
        <f>VLOOKUP(sales_tab[[#This Row],[Customer ID]],customer_tab[],9,FALSE)</f>
        <v>Female</v>
      </c>
      <c r="E501" t="str">
        <f>VLOOKUP(sales_tab[[#This Row],[Customer ID]],customer_tab[],5,FALSE)</f>
        <v>California</v>
      </c>
      <c r="F501" t="str">
        <f>VLOOKUP(sales_tab[[#This Row],[Customer ID]],customer_tab[],6,FALSE)</f>
        <v>West</v>
      </c>
      <c r="G501" t="str">
        <f>VLOOKUP(sales_tab[[#This Row],[Customer ID]],customer_tab[],7,FALSE)</f>
        <v>Widowed</v>
      </c>
      <c r="H501" s="1">
        <v>45241</v>
      </c>
      <c r="I501" s="1" t="str">
        <f>TEXT(sales_tab[[#This Row],[Order Date]],"YYYY")</f>
        <v>2023</v>
      </c>
      <c r="J501" s="1" t="str">
        <f>TEXT(sales_tab[[#This Row],[Order Date]],"MMM")</f>
        <v>Nov</v>
      </c>
      <c r="K501">
        <v>2914</v>
      </c>
      <c r="L501" t="str">
        <f>VLOOKUP(sales_tab[[#This Row],[Product ID]],product_tab[],2,FALSE)</f>
        <v>Bookshelf</v>
      </c>
      <c r="M501" t="str">
        <f>VLOOKUP(sales_tab[[#This Row],[Product ID]],product_tab[],4,FALSE)</f>
        <v>Davis-Ramirez</v>
      </c>
      <c r="N501" t="s">
        <v>11</v>
      </c>
      <c r="O501">
        <v>60.062499999999993</v>
      </c>
      <c r="P501">
        <v>30.65</v>
      </c>
      <c r="Q501">
        <v>3</v>
      </c>
      <c r="R501">
        <v>0.05</v>
      </c>
      <c r="S501">
        <f>sales_tab[[#This Row],[Unit Price]]*sales_tab[[#This Row],[Quantity]]</f>
        <v>91.949999999999989</v>
      </c>
      <c r="T501">
        <f>sales_tab[[#This Row],[Sales Amount]]-sales_tab[[#This Row],[Cost Price]]</f>
        <v>31.887499999999996</v>
      </c>
    </row>
    <row r="502" spans="1:20" x14ac:dyDescent="0.45">
      <c r="A502">
        <v>259946</v>
      </c>
      <c r="B502">
        <v>710144</v>
      </c>
      <c r="C502" t="str">
        <f>VLOOKUP(sales_tab[[#This Row],[Customer ID]],customer_tab[],2,FALSE)</f>
        <v>Virginia Myers</v>
      </c>
      <c r="D502" t="str">
        <f>VLOOKUP(sales_tab[[#This Row],[Customer ID]],customer_tab[],9,FALSE)</f>
        <v>Male</v>
      </c>
      <c r="E502" t="str">
        <f>VLOOKUP(sales_tab[[#This Row],[Customer ID]],customer_tab[],5,FALSE)</f>
        <v>California</v>
      </c>
      <c r="F502" t="str">
        <f>VLOOKUP(sales_tab[[#This Row],[Customer ID]],customer_tab[],6,FALSE)</f>
        <v>West</v>
      </c>
      <c r="G502" t="str">
        <f>VLOOKUP(sales_tab[[#This Row],[Customer ID]],customer_tab[],7,FALSE)</f>
        <v>Married</v>
      </c>
      <c r="H502" s="1">
        <v>45182</v>
      </c>
      <c r="I502" s="1" t="str">
        <f>TEXT(sales_tab[[#This Row],[Order Date]],"YYYY")</f>
        <v>2023</v>
      </c>
      <c r="J502" s="1" t="str">
        <f>TEXT(sales_tab[[#This Row],[Order Date]],"MMM")</f>
        <v>Sep</v>
      </c>
      <c r="K502">
        <v>1440</v>
      </c>
      <c r="L502" t="str">
        <f>VLOOKUP(sales_tab[[#This Row],[Product ID]],product_tab[],2,FALSE)</f>
        <v>Action Figure</v>
      </c>
      <c r="M502" t="str">
        <f>VLOOKUP(sales_tab[[#This Row],[Product ID]],product_tab[],4,FALSE)</f>
        <v>Barker-Baker</v>
      </c>
      <c r="N502" t="s">
        <v>13</v>
      </c>
      <c r="O502">
        <v>948.21799999999985</v>
      </c>
      <c r="P502">
        <v>242.72</v>
      </c>
      <c r="Q502">
        <v>5</v>
      </c>
      <c r="R502">
        <v>7.0000000000000007E-2</v>
      </c>
      <c r="S502">
        <f>sales_tab[[#This Row],[Unit Price]]*sales_tab[[#This Row],[Quantity]]</f>
        <v>1213.5999999999999</v>
      </c>
      <c r="T502">
        <f>sales_tab[[#This Row],[Sales Amount]]-sales_tab[[#This Row],[Cost Price]]</f>
        <v>265.38200000000006</v>
      </c>
    </row>
    <row r="503" spans="1:20" x14ac:dyDescent="0.45">
      <c r="A503">
        <v>385959</v>
      </c>
      <c r="B503">
        <v>243783</v>
      </c>
      <c r="C503" t="str">
        <f>VLOOKUP(sales_tab[[#This Row],[Customer ID]],customer_tab[],2,FALSE)</f>
        <v>Daisy Green</v>
      </c>
      <c r="D503" t="str">
        <f>VLOOKUP(sales_tab[[#This Row],[Customer ID]],customer_tab[],9,FALSE)</f>
        <v>Non-Binary</v>
      </c>
      <c r="E503" t="str">
        <f>VLOOKUP(sales_tab[[#This Row],[Customer ID]],customer_tab[],5,FALSE)</f>
        <v>Arizona</v>
      </c>
      <c r="F503" t="str">
        <f>VLOOKUP(sales_tab[[#This Row],[Customer ID]],customer_tab[],6,FALSE)</f>
        <v>West</v>
      </c>
      <c r="G503" t="str">
        <f>VLOOKUP(sales_tab[[#This Row],[Customer ID]],customer_tab[],7,FALSE)</f>
        <v>Married</v>
      </c>
      <c r="H503" s="1">
        <v>45418</v>
      </c>
      <c r="I503" s="1" t="str">
        <f>TEXT(sales_tab[[#This Row],[Order Date]],"YYYY")</f>
        <v>2024</v>
      </c>
      <c r="J503" s="1" t="str">
        <f>TEXT(sales_tab[[#This Row],[Order Date]],"MMM")</f>
        <v>May</v>
      </c>
      <c r="K503">
        <v>9251</v>
      </c>
      <c r="L503" t="str">
        <f>VLOOKUP(sales_tab[[#This Row],[Product ID]],product_tab[],2,FALSE)</f>
        <v>Headphones</v>
      </c>
      <c r="M503" t="str">
        <f>VLOOKUP(sales_tab[[#This Row],[Product ID]],product_tab[],4,FALSE)</f>
        <v>Yates Group</v>
      </c>
      <c r="N503" t="s">
        <v>19</v>
      </c>
      <c r="O503">
        <v>52.711799999999997</v>
      </c>
      <c r="P503">
        <v>86.13</v>
      </c>
      <c r="Q503">
        <v>1</v>
      </c>
      <c r="R503">
        <v>0.14000000000000001</v>
      </c>
      <c r="S503">
        <f>sales_tab[[#This Row],[Unit Price]]*sales_tab[[#This Row],[Quantity]]</f>
        <v>86.13</v>
      </c>
      <c r="T503">
        <f>sales_tab[[#This Row],[Sales Amount]]-sales_tab[[#This Row],[Cost Price]]</f>
        <v>33.418199999999999</v>
      </c>
    </row>
    <row r="504" spans="1:20" x14ac:dyDescent="0.45">
      <c r="A504">
        <v>403498</v>
      </c>
      <c r="B504">
        <v>219789</v>
      </c>
      <c r="C504" t="str">
        <f>VLOOKUP(sales_tab[[#This Row],[Customer ID]],customer_tab[],2,FALSE)</f>
        <v>Deborah Ochoa</v>
      </c>
      <c r="D504" t="str">
        <f>VLOOKUP(sales_tab[[#This Row],[Customer ID]],customer_tab[],9,FALSE)</f>
        <v>Male</v>
      </c>
      <c r="E504" t="str">
        <f>VLOOKUP(sales_tab[[#This Row],[Customer ID]],customer_tab[],5,FALSE)</f>
        <v>Texas</v>
      </c>
      <c r="F504" t="str">
        <f>VLOOKUP(sales_tab[[#This Row],[Customer ID]],customer_tab[],6,FALSE)</f>
        <v>Central</v>
      </c>
      <c r="G504" t="str">
        <f>VLOOKUP(sales_tab[[#This Row],[Customer ID]],customer_tab[],7,FALSE)</f>
        <v>Widowed</v>
      </c>
      <c r="H504" s="1">
        <v>45391</v>
      </c>
      <c r="I504" s="1" t="str">
        <f>TEXT(sales_tab[[#This Row],[Order Date]],"YYYY")</f>
        <v>2024</v>
      </c>
      <c r="J504" s="1" t="str">
        <f>TEXT(sales_tab[[#This Row],[Order Date]],"MMM")</f>
        <v>Apr</v>
      </c>
      <c r="K504">
        <v>9961</v>
      </c>
      <c r="L504" t="str">
        <f>VLOOKUP(sales_tab[[#This Row],[Product ID]],product_tab[],2,FALSE)</f>
        <v>Cap</v>
      </c>
      <c r="M504" t="str">
        <f>VLOOKUP(sales_tab[[#This Row],[Product ID]],product_tab[],4,FALSE)</f>
        <v>Rogers and Sons</v>
      </c>
      <c r="N504" t="s">
        <v>15</v>
      </c>
      <c r="O504">
        <v>4.9488000000000003</v>
      </c>
      <c r="P504">
        <v>6.92</v>
      </c>
      <c r="Q504">
        <v>1</v>
      </c>
      <c r="R504">
        <v>0.11</v>
      </c>
      <c r="S504">
        <f>sales_tab[[#This Row],[Unit Price]]*sales_tab[[#This Row],[Quantity]]</f>
        <v>6.92</v>
      </c>
      <c r="T504">
        <f>sales_tab[[#This Row],[Sales Amount]]-sales_tab[[#This Row],[Cost Price]]</f>
        <v>1.9711999999999996</v>
      </c>
    </row>
    <row r="505" spans="1:20" x14ac:dyDescent="0.45">
      <c r="A505">
        <v>802168</v>
      </c>
      <c r="B505">
        <v>959127</v>
      </c>
      <c r="C505" t="str">
        <f>VLOOKUP(sales_tab[[#This Row],[Customer ID]],customer_tab[],2,FALSE)</f>
        <v>Alejandro Santos</v>
      </c>
      <c r="D505" t="str">
        <f>VLOOKUP(sales_tab[[#This Row],[Customer ID]],customer_tab[],9,FALSE)</f>
        <v>Male</v>
      </c>
      <c r="E505" t="str">
        <f>VLOOKUP(sales_tab[[#This Row],[Customer ID]],customer_tab[],5,FALSE)</f>
        <v>Colorado</v>
      </c>
      <c r="F505" t="str">
        <f>VLOOKUP(sales_tab[[#This Row],[Customer ID]],customer_tab[],6,FALSE)</f>
        <v>West</v>
      </c>
      <c r="G505" t="str">
        <f>VLOOKUP(sales_tab[[#This Row],[Customer ID]],customer_tab[],7,FALSE)</f>
        <v>Widowed</v>
      </c>
      <c r="H505" s="1">
        <v>45369</v>
      </c>
      <c r="I505" s="1" t="str">
        <f>TEXT(sales_tab[[#This Row],[Order Date]],"YYYY")</f>
        <v>2024</v>
      </c>
      <c r="J505" s="1" t="str">
        <f>TEXT(sales_tab[[#This Row],[Order Date]],"MMM")</f>
        <v>Mar</v>
      </c>
      <c r="K505">
        <v>2914</v>
      </c>
      <c r="L505" t="str">
        <f>VLOOKUP(sales_tab[[#This Row],[Product ID]],product_tab[],2,FALSE)</f>
        <v>Bookshelf</v>
      </c>
      <c r="M505" t="str">
        <f>VLOOKUP(sales_tab[[#This Row],[Product ID]],product_tab[],4,FALSE)</f>
        <v>Davis-Ramirez</v>
      </c>
      <c r="N505" t="s">
        <v>11</v>
      </c>
      <c r="O505">
        <v>126.985</v>
      </c>
      <c r="P505">
        <v>30.65</v>
      </c>
      <c r="Q505">
        <v>5</v>
      </c>
      <c r="R505">
        <v>0.02</v>
      </c>
      <c r="S505">
        <f>sales_tab[[#This Row],[Unit Price]]*sales_tab[[#This Row],[Quantity]]</f>
        <v>153.25</v>
      </c>
      <c r="T505">
        <f>sales_tab[[#This Row],[Sales Amount]]-sales_tab[[#This Row],[Cost Price]]</f>
        <v>26.265000000000001</v>
      </c>
    </row>
    <row r="506" spans="1:20" x14ac:dyDescent="0.45">
      <c r="A506">
        <v>493906</v>
      </c>
      <c r="B506">
        <v>648991</v>
      </c>
      <c r="C506" t="str">
        <f>VLOOKUP(sales_tab[[#This Row],[Customer ID]],customer_tab[],2,FALSE)</f>
        <v>Kimberly Alvarez</v>
      </c>
      <c r="D506" t="str">
        <f>VLOOKUP(sales_tab[[#This Row],[Customer ID]],customer_tab[],9,FALSE)</f>
        <v>Female</v>
      </c>
      <c r="E506" t="str">
        <f>VLOOKUP(sales_tab[[#This Row],[Customer ID]],customer_tab[],5,FALSE)</f>
        <v>New York</v>
      </c>
      <c r="F506" t="str">
        <f>VLOOKUP(sales_tab[[#This Row],[Customer ID]],customer_tab[],6,FALSE)</f>
        <v>East</v>
      </c>
      <c r="G506" t="str">
        <f>VLOOKUP(sales_tab[[#This Row],[Customer ID]],customer_tab[],7,FALSE)</f>
        <v>Single</v>
      </c>
      <c r="H506" s="1">
        <v>45273</v>
      </c>
      <c r="I506" s="1" t="str">
        <f>TEXT(sales_tab[[#This Row],[Order Date]],"YYYY")</f>
        <v>2023</v>
      </c>
      <c r="J506" s="1" t="str">
        <f>TEXT(sales_tab[[#This Row],[Order Date]],"MMM")</f>
        <v>Dec</v>
      </c>
      <c r="K506">
        <v>2914</v>
      </c>
      <c r="L506" t="str">
        <f>VLOOKUP(sales_tab[[#This Row],[Product ID]],product_tab[],2,FALSE)</f>
        <v>Bookshelf</v>
      </c>
      <c r="M506" t="str">
        <f>VLOOKUP(sales_tab[[#This Row],[Product ID]],product_tab[],4,FALSE)</f>
        <v>Davis-Ramirez</v>
      </c>
      <c r="N506" t="s">
        <v>11</v>
      </c>
      <c r="O506">
        <v>67.965999999999994</v>
      </c>
      <c r="P506">
        <v>30.65</v>
      </c>
      <c r="Q506">
        <v>3</v>
      </c>
      <c r="R506">
        <v>0.12</v>
      </c>
      <c r="S506">
        <f>sales_tab[[#This Row],[Unit Price]]*sales_tab[[#This Row],[Quantity]]</f>
        <v>91.949999999999989</v>
      </c>
      <c r="T506">
        <f>sales_tab[[#This Row],[Sales Amount]]-sales_tab[[#This Row],[Cost Price]]</f>
        <v>23.983999999999995</v>
      </c>
    </row>
    <row r="507" spans="1:20" x14ac:dyDescent="0.45">
      <c r="A507">
        <v>513030</v>
      </c>
      <c r="B507">
        <v>216111</v>
      </c>
      <c r="C507" t="str">
        <f>VLOOKUP(sales_tab[[#This Row],[Customer ID]],customer_tab[],2,FALSE)</f>
        <v>Jennifer Price</v>
      </c>
      <c r="D507" t="str">
        <f>VLOOKUP(sales_tab[[#This Row],[Customer ID]],customer_tab[],9,FALSE)</f>
        <v>Male</v>
      </c>
      <c r="E507" t="str">
        <f>VLOOKUP(sales_tab[[#This Row],[Customer ID]],customer_tab[],5,FALSE)</f>
        <v>California</v>
      </c>
      <c r="F507" t="str">
        <f>VLOOKUP(sales_tab[[#This Row],[Customer ID]],customer_tab[],6,FALSE)</f>
        <v>West</v>
      </c>
      <c r="G507" t="str">
        <f>VLOOKUP(sales_tab[[#This Row],[Customer ID]],customer_tab[],7,FALSE)</f>
        <v>Married</v>
      </c>
      <c r="H507" s="1">
        <v>45284</v>
      </c>
      <c r="I507" s="1" t="str">
        <f>TEXT(sales_tab[[#This Row],[Order Date]],"YYYY")</f>
        <v>2023</v>
      </c>
      <c r="J507" s="1" t="str">
        <f>TEXT(sales_tab[[#This Row],[Order Date]],"MMM")</f>
        <v>Dec</v>
      </c>
      <c r="K507">
        <v>9961</v>
      </c>
      <c r="L507" t="str">
        <f>VLOOKUP(sales_tab[[#This Row],[Product ID]],product_tab[],2,FALSE)</f>
        <v>Cap</v>
      </c>
      <c r="M507" t="str">
        <f>VLOOKUP(sales_tab[[#This Row],[Product ID]],product_tab[],4,FALSE)</f>
        <v>Rogers and Sons</v>
      </c>
      <c r="N507" t="s">
        <v>15</v>
      </c>
      <c r="O507">
        <v>16.820399999999999</v>
      </c>
      <c r="P507">
        <v>6.92</v>
      </c>
      <c r="Q507">
        <v>4</v>
      </c>
      <c r="R507">
        <v>0.22</v>
      </c>
      <c r="S507">
        <f>sales_tab[[#This Row],[Unit Price]]*sales_tab[[#This Row],[Quantity]]</f>
        <v>27.68</v>
      </c>
      <c r="T507">
        <f>sales_tab[[#This Row],[Sales Amount]]-sales_tab[[#This Row],[Cost Price]]</f>
        <v>10.8596</v>
      </c>
    </row>
    <row r="508" spans="1:20" x14ac:dyDescent="0.45">
      <c r="A508">
        <v>275899</v>
      </c>
      <c r="B508">
        <v>776916</v>
      </c>
      <c r="C508" t="str">
        <f>VLOOKUP(sales_tab[[#This Row],[Customer ID]],customer_tab[],2,FALSE)</f>
        <v>Alexis Clark</v>
      </c>
      <c r="D508" t="str">
        <f>VLOOKUP(sales_tab[[#This Row],[Customer ID]],customer_tab[],9,FALSE)</f>
        <v>Female</v>
      </c>
      <c r="E508" t="str">
        <f>VLOOKUP(sales_tab[[#This Row],[Customer ID]],customer_tab[],5,FALSE)</f>
        <v>Georgia</v>
      </c>
      <c r="F508" t="str">
        <f>VLOOKUP(sales_tab[[#This Row],[Customer ID]],customer_tab[],6,FALSE)</f>
        <v>South</v>
      </c>
      <c r="G508" t="str">
        <f>VLOOKUP(sales_tab[[#This Row],[Customer ID]],customer_tab[],7,FALSE)</f>
        <v>Divorced</v>
      </c>
      <c r="H508" s="1">
        <v>45186</v>
      </c>
      <c r="I508" s="1" t="str">
        <f>TEXT(sales_tab[[#This Row],[Order Date]],"YYYY")</f>
        <v>2023</v>
      </c>
      <c r="J508" s="1" t="str">
        <f>TEXT(sales_tab[[#This Row],[Order Date]],"MMM")</f>
        <v>Sep</v>
      </c>
      <c r="K508">
        <v>4889</v>
      </c>
      <c r="L508" t="str">
        <f>VLOOKUP(sales_tab[[#This Row],[Product ID]],product_tab[],2,FALSE)</f>
        <v>T-shirt</v>
      </c>
      <c r="M508" t="str">
        <f>VLOOKUP(sales_tab[[#This Row],[Product ID]],product_tab[],4,FALSE)</f>
        <v>Davis Group</v>
      </c>
      <c r="N508" t="s">
        <v>15</v>
      </c>
      <c r="O508">
        <v>581.62799999999993</v>
      </c>
      <c r="P508">
        <v>165.76</v>
      </c>
      <c r="Q508">
        <v>5</v>
      </c>
      <c r="R508">
        <v>0.09</v>
      </c>
      <c r="S508">
        <f>sales_tab[[#This Row],[Unit Price]]*sales_tab[[#This Row],[Quantity]]</f>
        <v>828.8</v>
      </c>
      <c r="T508">
        <f>sales_tab[[#This Row],[Sales Amount]]-sales_tab[[#This Row],[Cost Price]]</f>
        <v>247.17200000000003</v>
      </c>
    </row>
    <row r="509" spans="1:20" x14ac:dyDescent="0.45">
      <c r="A509">
        <v>599905</v>
      </c>
      <c r="B509">
        <v>945059</v>
      </c>
      <c r="C509" t="str">
        <f>VLOOKUP(sales_tab[[#This Row],[Customer ID]],customer_tab[],2,FALSE)</f>
        <v>Kristin Bush</v>
      </c>
      <c r="D509" t="str">
        <f>VLOOKUP(sales_tab[[#This Row],[Customer ID]],customer_tab[],9,FALSE)</f>
        <v>Male</v>
      </c>
      <c r="E509" t="str">
        <f>VLOOKUP(sales_tab[[#This Row],[Customer ID]],customer_tab[],5,FALSE)</f>
        <v>Georgia</v>
      </c>
      <c r="F509" t="str">
        <f>VLOOKUP(sales_tab[[#This Row],[Customer ID]],customer_tab[],6,FALSE)</f>
        <v>South</v>
      </c>
      <c r="G509" t="str">
        <f>VLOOKUP(sales_tab[[#This Row],[Customer ID]],customer_tab[],7,FALSE)</f>
        <v>Single</v>
      </c>
      <c r="H509" s="1">
        <v>45323</v>
      </c>
      <c r="I509" s="1" t="str">
        <f>TEXT(sales_tab[[#This Row],[Order Date]],"YYYY")</f>
        <v>2024</v>
      </c>
      <c r="J509" s="1" t="str">
        <f>TEXT(sales_tab[[#This Row],[Order Date]],"MMM")</f>
        <v>Feb</v>
      </c>
      <c r="K509">
        <v>8348</v>
      </c>
      <c r="L509" t="str">
        <f>VLOOKUP(sales_tab[[#This Row],[Product ID]],product_tab[],2,FALSE)</f>
        <v>Laptop</v>
      </c>
      <c r="M509" t="str">
        <f>VLOOKUP(sales_tab[[#This Row],[Product ID]],product_tab[],4,FALSE)</f>
        <v>Jackson, Stewart and Jenkins</v>
      </c>
      <c r="N509" t="s">
        <v>19</v>
      </c>
      <c r="O509">
        <v>265.66179999999997</v>
      </c>
      <c r="P509">
        <v>193.63</v>
      </c>
      <c r="Q509">
        <v>2</v>
      </c>
      <c r="R509">
        <v>7.0000000000000007E-2</v>
      </c>
      <c r="S509">
        <f>sales_tab[[#This Row],[Unit Price]]*sales_tab[[#This Row],[Quantity]]</f>
        <v>387.26</v>
      </c>
      <c r="T509">
        <f>sales_tab[[#This Row],[Sales Amount]]-sales_tab[[#This Row],[Cost Price]]</f>
        <v>121.59820000000002</v>
      </c>
    </row>
    <row r="510" spans="1:20" x14ac:dyDescent="0.45">
      <c r="A510">
        <v>607618</v>
      </c>
      <c r="B510">
        <v>635401</v>
      </c>
      <c r="C510" t="str">
        <f>VLOOKUP(sales_tab[[#This Row],[Customer ID]],customer_tab[],2,FALSE)</f>
        <v>Michael Reid</v>
      </c>
      <c r="D510" t="str">
        <f>VLOOKUP(sales_tab[[#This Row],[Customer ID]],customer_tab[],9,FALSE)</f>
        <v>Non-Binary</v>
      </c>
      <c r="E510" t="str">
        <f>VLOOKUP(sales_tab[[#This Row],[Customer ID]],customer_tab[],5,FALSE)</f>
        <v>Georgia</v>
      </c>
      <c r="F510" t="str">
        <f>VLOOKUP(sales_tab[[#This Row],[Customer ID]],customer_tab[],6,FALSE)</f>
        <v>South</v>
      </c>
      <c r="G510" t="str">
        <f>VLOOKUP(sales_tab[[#This Row],[Customer ID]],customer_tab[],7,FALSE)</f>
        <v>Single</v>
      </c>
      <c r="H510" s="1">
        <v>45197</v>
      </c>
      <c r="I510" s="1" t="str">
        <f>TEXT(sales_tab[[#This Row],[Order Date]],"YYYY")</f>
        <v>2023</v>
      </c>
      <c r="J510" s="1" t="str">
        <f>TEXT(sales_tab[[#This Row],[Order Date]],"MMM")</f>
        <v>Sep</v>
      </c>
      <c r="K510">
        <v>6681</v>
      </c>
      <c r="L510" t="str">
        <f>VLOOKUP(sales_tab[[#This Row],[Product ID]],product_tab[],2,FALSE)</f>
        <v>Desk</v>
      </c>
      <c r="M510" t="str">
        <f>VLOOKUP(sales_tab[[#This Row],[Product ID]],product_tab[],4,FALSE)</f>
        <v>Fernandez, Willis and Potter</v>
      </c>
      <c r="N510" t="s">
        <v>11</v>
      </c>
      <c r="O510">
        <v>290.81360000000001</v>
      </c>
      <c r="P510">
        <v>204.63</v>
      </c>
      <c r="Q510">
        <v>2</v>
      </c>
      <c r="R510">
        <v>0.14000000000000001</v>
      </c>
      <c r="S510">
        <f>sales_tab[[#This Row],[Unit Price]]*sales_tab[[#This Row],[Quantity]]</f>
        <v>409.26</v>
      </c>
      <c r="T510">
        <f>sales_tab[[#This Row],[Sales Amount]]-sales_tab[[#This Row],[Cost Price]]</f>
        <v>118.44639999999998</v>
      </c>
    </row>
    <row r="511" spans="1:20" x14ac:dyDescent="0.45">
      <c r="A511">
        <v>618134</v>
      </c>
      <c r="B511">
        <v>524792</v>
      </c>
      <c r="C511" t="str">
        <f>VLOOKUP(sales_tab[[#This Row],[Customer ID]],customer_tab[],2,FALSE)</f>
        <v>Derek Solis</v>
      </c>
      <c r="D511" t="str">
        <f>VLOOKUP(sales_tab[[#This Row],[Customer ID]],customer_tab[],9,FALSE)</f>
        <v>Male</v>
      </c>
      <c r="E511" t="str">
        <f>VLOOKUP(sales_tab[[#This Row],[Customer ID]],customer_tab[],5,FALSE)</f>
        <v>Ohio</v>
      </c>
      <c r="F511" t="str">
        <f>VLOOKUP(sales_tab[[#This Row],[Customer ID]],customer_tab[],6,FALSE)</f>
        <v>East</v>
      </c>
      <c r="G511" t="str">
        <f>VLOOKUP(sales_tab[[#This Row],[Customer ID]],customer_tab[],7,FALSE)</f>
        <v>Divorced</v>
      </c>
      <c r="H511" s="1">
        <v>45434</v>
      </c>
      <c r="I511" s="1" t="str">
        <f>TEXT(sales_tab[[#This Row],[Order Date]],"YYYY")</f>
        <v>2024</v>
      </c>
      <c r="J511" s="1" t="str">
        <f>TEXT(sales_tab[[#This Row],[Order Date]],"MMM")</f>
        <v>May</v>
      </c>
      <c r="K511">
        <v>5035</v>
      </c>
      <c r="L511" t="str">
        <f>VLOOKUP(sales_tab[[#This Row],[Product ID]],product_tab[],2,FALSE)</f>
        <v>Paper</v>
      </c>
      <c r="M511" t="str">
        <f>VLOOKUP(sales_tab[[#This Row],[Product ID]],product_tab[],4,FALSE)</f>
        <v>Clayton, Robertson and Wolfe</v>
      </c>
      <c r="N511" t="s">
        <v>17</v>
      </c>
      <c r="O511">
        <v>133.3852</v>
      </c>
      <c r="P511">
        <v>196.72</v>
      </c>
      <c r="Q511">
        <v>1</v>
      </c>
      <c r="R511">
        <v>0.09</v>
      </c>
      <c r="S511">
        <f>sales_tab[[#This Row],[Unit Price]]*sales_tab[[#This Row],[Quantity]]</f>
        <v>196.72</v>
      </c>
      <c r="T511">
        <f>sales_tab[[#This Row],[Sales Amount]]-sales_tab[[#This Row],[Cost Price]]</f>
        <v>63.334800000000001</v>
      </c>
    </row>
    <row r="512" spans="1:20" x14ac:dyDescent="0.45">
      <c r="A512">
        <v>139573</v>
      </c>
      <c r="B512">
        <v>263918</v>
      </c>
      <c r="C512" t="str">
        <f>VLOOKUP(sales_tab[[#This Row],[Customer ID]],customer_tab[],2,FALSE)</f>
        <v>Alexander Price</v>
      </c>
      <c r="D512" t="str">
        <f>VLOOKUP(sales_tab[[#This Row],[Customer ID]],customer_tab[],9,FALSE)</f>
        <v>Female</v>
      </c>
      <c r="E512" t="str">
        <f>VLOOKUP(sales_tab[[#This Row],[Customer ID]],customer_tab[],5,FALSE)</f>
        <v>Oregon</v>
      </c>
      <c r="F512" t="str">
        <f>VLOOKUP(sales_tab[[#This Row],[Customer ID]],customer_tab[],6,FALSE)</f>
        <v>West</v>
      </c>
      <c r="G512" t="str">
        <f>VLOOKUP(sales_tab[[#This Row],[Customer ID]],customer_tab[],7,FALSE)</f>
        <v>Widowed</v>
      </c>
      <c r="H512" s="1">
        <v>45258</v>
      </c>
      <c r="I512" s="1" t="str">
        <f>TEXT(sales_tab[[#This Row],[Order Date]],"YYYY")</f>
        <v>2023</v>
      </c>
      <c r="J512" s="1" t="str">
        <f>TEXT(sales_tab[[#This Row],[Order Date]],"MMM")</f>
        <v>Nov</v>
      </c>
      <c r="K512">
        <v>2117</v>
      </c>
      <c r="L512" t="str">
        <f>VLOOKUP(sales_tab[[#This Row],[Product ID]],product_tab[],2,FALSE)</f>
        <v>Sofa</v>
      </c>
      <c r="M512" t="str">
        <f>VLOOKUP(sales_tab[[#This Row],[Product ID]],product_tab[],4,FALSE)</f>
        <v>Holden Inc</v>
      </c>
      <c r="N512" t="s">
        <v>11</v>
      </c>
      <c r="O512">
        <v>54.040999999999983</v>
      </c>
      <c r="P512">
        <v>13.79</v>
      </c>
      <c r="Q512">
        <v>5</v>
      </c>
      <c r="R512">
        <v>0.02</v>
      </c>
      <c r="S512">
        <f>sales_tab[[#This Row],[Unit Price]]*sales_tab[[#This Row],[Quantity]]</f>
        <v>68.949999999999989</v>
      </c>
      <c r="T512">
        <f>sales_tab[[#This Row],[Sales Amount]]-sales_tab[[#This Row],[Cost Price]]</f>
        <v>14.909000000000006</v>
      </c>
    </row>
    <row r="513" spans="1:20" x14ac:dyDescent="0.45">
      <c r="A513">
        <v>801847</v>
      </c>
      <c r="B513">
        <v>370285</v>
      </c>
      <c r="C513" t="str">
        <f>VLOOKUP(sales_tab[[#This Row],[Customer ID]],customer_tab[],2,FALSE)</f>
        <v>Robert Martin</v>
      </c>
      <c r="D513" t="str">
        <f>VLOOKUP(sales_tab[[#This Row],[Customer ID]],customer_tab[],9,FALSE)</f>
        <v>Non-Binary</v>
      </c>
      <c r="E513" t="str">
        <f>VLOOKUP(sales_tab[[#This Row],[Customer ID]],customer_tab[],5,FALSE)</f>
        <v>Texas</v>
      </c>
      <c r="F513" t="str">
        <f>VLOOKUP(sales_tab[[#This Row],[Customer ID]],customer_tab[],6,FALSE)</f>
        <v>Central</v>
      </c>
      <c r="G513" t="str">
        <f>VLOOKUP(sales_tab[[#This Row],[Customer ID]],customer_tab[],7,FALSE)</f>
        <v>Married</v>
      </c>
      <c r="H513" s="1">
        <v>45379</v>
      </c>
      <c r="I513" s="1" t="str">
        <f>TEXT(sales_tab[[#This Row],[Order Date]],"YYYY")</f>
        <v>2024</v>
      </c>
      <c r="J513" s="1" t="str">
        <f>TEXT(sales_tab[[#This Row],[Order Date]],"MMM")</f>
        <v>Mar</v>
      </c>
      <c r="K513">
        <v>9240</v>
      </c>
      <c r="L513" t="str">
        <f>VLOOKUP(sales_tab[[#This Row],[Product ID]],product_tab[],2,FALSE)</f>
        <v>Doll</v>
      </c>
      <c r="M513" t="str">
        <f>VLOOKUP(sales_tab[[#This Row],[Product ID]],product_tab[],4,FALSE)</f>
        <v>Clark, Scott and Miller</v>
      </c>
      <c r="N513" t="s">
        <v>13</v>
      </c>
      <c r="O513">
        <v>254.43950000000004</v>
      </c>
      <c r="P513">
        <v>105.37</v>
      </c>
      <c r="Q513">
        <v>5</v>
      </c>
      <c r="R513">
        <v>0.13</v>
      </c>
      <c r="S513">
        <f>sales_tab[[#This Row],[Unit Price]]*sales_tab[[#This Row],[Quantity]]</f>
        <v>526.85</v>
      </c>
      <c r="T513">
        <f>sales_tab[[#This Row],[Sales Amount]]-sales_tab[[#This Row],[Cost Price]]</f>
        <v>272.41049999999996</v>
      </c>
    </row>
    <row r="514" spans="1:20" x14ac:dyDescent="0.45">
      <c r="A514">
        <v>373074</v>
      </c>
      <c r="B514">
        <v>149212</v>
      </c>
      <c r="C514" t="str">
        <f>VLOOKUP(sales_tab[[#This Row],[Customer ID]],customer_tab[],2,FALSE)</f>
        <v>Barbara Crawford</v>
      </c>
      <c r="D514" t="str">
        <f>VLOOKUP(sales_tab[[#This Row],[Customer ID]],customer_tab[],9,FALSE)</f>
        <v>Non-Binary</v>
      </c>
      <c r="E514" t="str">
        <f>VLOOKUP(sales_tab[[#This Row],[Customer ID]],customer_tab[],5,FALSE)</f>
        <v>Pennsylvania</v>
      </c>
      <c r="F514" t="str">
        <f>VLOOKUP(sales_tab[[#This Row],[Customer ID]],customer_tab[],6,FALSE)</f>
        <v>East</v>
      </c>
      <c r="G514" t="str">
        <f>VLOOKUP(sales_tab[[#This Row],[Customer ID]],customer_tab[],7,FALSE)</f>
        <v>Divorced</v>
      </c>
      <c r="H514" s="1">
        <v>45398</v>
      </c>
      <c r="I514" s="1" t="str">
        <f>TEXT(sales_tab[[#This Row],[Order Date]],"YYYY")</f>
        <v>2024</v>
      </c>
      <c r="J514" s="1" t="str">
        <f>TEXT(sales_tab[[#This Row],[Order Date]],"MMM")</f>
        <v>Apr</v>
      </c>
      <c r="K514">
        <v>4541</v>
      </c>
      <c r="L514" t="str">
        <f>VLOOKUP(sales_tab[[#This Row],[Product ID]],product_tab[],2,FALSE)</f>
        <v>Pen</v>
      </c>
      <c r="M514" t="str">
        <f>VLOOKUP(sales_tab[[#This Row],[Product ID]],product_tab[],4,FALSE)</f>
        <v>Mccall Inc</v>
      </c>
      <c r="N514" t="s">
        <v>17</v>
      </c>
      <c r="O514">
        <v>207.79999999999998</v>
      </c>
      <c r="P514">
        <v>69.5</v>
      </c>
      <c r="Q514">
        <v>4</v>
      </c>
      <c r="R514">
        <v>0.06</v>
      </c>
      <c r="S514">
        <f>sales_tab[[#This Row],[Unit Price]]*sales_tab[[#This Row],[Quantity]]</f>
        <v>278</v>
      </c>
      <c r="T514">
        <f>sales_tab[[#This Row],[Sales Amount]]-sales_tab[[#This Row],[Cost Price]]</f>
        <v>70.200000000000017</v>
      </c>
    </row>
    <row r="515" spans="1:20" x14ac:dyDescent="0.45">
      <c r="A515">
        <v>328842</v>
      </c>
      <c r="B515">
        <v>803027</v>
      </c>
      <c r="C515" t="str">
        <f>VLOOKUP(sales_tab[[#This Row],[Customer ID]],customer_tab[],2,FALSE)</f>
        <v>David Jones</v>
      </c>
      <c r="D515" t="str">
        <f>VLOOKUP(sales_tab[[#This Row],[Customer ID]],customer_tab[],9,FALSE)</f>
        <v>Male</v>
      </c>
      <c r="E515" t="str">
        <f>VLOOKUP(sales_tab[[#This Row],[Customer ID]],customer_tab[],5,FALSE)</f>
        <v>California</v>
      </c>
      <c r="F515" t="str">
        <f>VLOOKUP(sales_tab[[#This Row],[Customer ID]],customer_tab[],6,FALSE)</f>
        <v>West</v>
      </c>
      <c r="G515" t="str">
        <f>VLOOKUP(sales_tab[[#This Row],[Customer ID]],customer_tab[],7,FALSE)</f>
        <v>Divorced</v>
      </c>
      <c r="H515" s="1">
        <v>45334</v>
      </c>
      <c r="I515" s="1" t="str">
        <f>TEXT(sales_tab[[#This Row],[Order Date]],"YYYY")</f>
        <v>2024</v>
      </c>
      <c r="J515" s="1" t="str">
        <f>TEXT(sales_tab[[#This Row],[Order Date]],"MMM")</f>
        <v>Feb</v>
      </c>
      <c r="K515">
        <v>2914</v>
      </c>
      <c r="L515" t="str">
        <f>VLOOKUP(sales_tab[[#This Row],[Product ID]],product_tab[],2,FALSE)</f>
        <v>Bookshelf</v>
      </c>
      <c r="M515" t="str">
        <f>VLOOKUP(sales_tab[[#This Row],[Product ID]],product_tab[],4,FALSE)</f>
        <v>Davis-Ramirez</v>
      </c>
      <c r="N515" t="s">
        <v>11</v>
      </c>
      <c r="O515">
        <v>63.052</v>
      </c>
      <c r="P515">
        <v>30.65</v>
      </c>
      <c r="Q515">
        <v>4</v>
      </c>
      <c r="R515">
        <v>0.18</v>
      </c>
      <c r="S515">
        <f>sales_tab[[#This Row],[Unit Price]]*sales_tab[[#This Row],[Quantity]]</f>
        <v>122.6</v>
      </c>
      <c r="T515">
        <f>sales_tab[[#This Row],[Sales Amount]]-sales_tab[[#This Row],[Cost Price]]</f>
        <v>59.547999999999995</v>
      </c>
    </row>
    <row r="516" spans="1:20" x14ac:dyDescent="0.45">
      <c r="A516">
        <v>867383</v>
      </c>
      <c r="B516">
        <v>723655</v>
      </c>
      <c r="C516" t="str">
        <f>VLOOKUP(sales_tab[[#This Row],[Customer ID]],customer_tab[],2,FALSE)</f>
        <v>James Pearson</v>
      </c>
      <c r="D516" t="str">
        <f>VLOOKUP(sales_tab[[#This Row],[Customer ID]],customer_tab[],9,FALSE)</f>
        <v>Male</v>
      </c>
      <c r="E516" t="str">
        <f>VLOOKUP(sales_tab[[#This Row],[Customer ID]],customer_tab[],5,FALSE)</f>
        <v>Colorado</v>
      </c>
      <c r="F516" t="str">
        <f>VLOOKUP(sales_tab[[#This Row],[Customer ID]],customer_tab[],6,FALSE)</f>
        <v>West</v>
      </c>
      <c r="G516" t="str">
        <f>VLOOKUP(sales_tab[[#This Row],[Customer ID]],customer_tab[],7,FALSE)</f>
        <v>Married</v>
      </c>
      <c r="H516" s="1">
        <v>45354</v>
      </c>
      <c r="I516" s="1" t="str">
        <f>TEXT(sales_tab[[#This Row],[Order Date]],"YYYY")</f>
        <v>2024</v>
      </c>
      <c r="J516" s="1" t="str">
        <f>TEXT(sales_tab[[#This Row],[Order Date]],"MMM")</f>
        <v>Mar</v>
      </c>
      <c r="K516">
        <v>7085</v>
      </c>
      <c r="L516" t="str">
        <f>VLOOKUP(sales_tab[[#This Row],[Product ID]],product_tab[],2,FALSE)</f>
        <v>Jacket</v>
      </c>
      <c r="M516" t="str">
        <f>VLOOKUP(sales_tab[[#This Row],[Product ID]],product_tab[],4,FALSE)</f>
        <v>Myers-Barber</v>
      </c>
      <c r="N516" t="s">
        <v>15</v>
      </c>
      <c r="O516">
        <v>434.04449999999997</v>
      </c>
      <c r="P516">
        <v>178.83</v>
      </c>
      <c r="Q516">
        <v>5</v>
      </c>
      <c r="R516">
        <v>0.17</v>
      </c>
      <c r="S516">
        <f>sales_tab[[#This Row],[Unit Price]]*sales_tab[[#This Row],[Quantity]]</f>
        <v>894.15000000000009</v>
      </c>
      <c r="T516">
        <f>sales_tab[[#This Row],[Sales Amount]]-sales_tab[[#This Row],[Cost Price]]</f>
        <v>460.10550000000012</v>
      </c>
    </row>
    <row r="517" spans="1:20" x14ac:dyDescent="0.45">
      <c r="A517">
        <v>196582</v>
      </c>
      <c r="B517">
        <v>981338</v>
      </c>
      <c r="C517" t="str">
        <f>VLOOKUP(sales_tab[[#This Row],[Customer ID]],customer_tab[],2,FALSE)</f>
        <v>Allison Macdonald</v>
      </c>
      <c r="D517" t="str">
        <f>VLOOKUP(sales_tab[[#This Row],[Customer ID]],customer_tab[],9,FALSE)</f>
        <v>Non-Binary</v>
      </c>
      <c r="E517" t="str">
        <f>VLOOKUP(sales_tab[[#This Row],[Customer ID]],customer_tab[],5,FALSE)</f>
        <v>Montana</v>
      </c>
      <c r="F517" t="str">
        <f>VLOOKUP(sales_tab[[#This Row],[Customer ID]],customer_tab[],6,FALSE)</f>
        <v>West</v>
      </c>
      <c r="G517" t="str">
        <f>VLOOKUP(sales_tab[[#This Row],[Customer ID]],customer_tab[],7,FALSE)</f>
        <v>Married</v>
      </c>
      <c r="H517" s="1">
        <v>45508</v>
      </c>
      <c r="I517" s="1" t="str">
        <f>TEXT(sales_tab[[#This Row],[Order Date]],"YYYY")</f>
        <v>2024</v>
      </c>
      <c r="J517" s="1" t="str">
        <f>TEXT(sales_tab[[#This Row],[Order Date]],"MMM")</f>
        <v>Aug</v>
      </c>
      <c r="K517">
        <v>4541</v>
      </c>
      <c r="L517" t="str">
        <f>VLOOKUP(sales_tab[[#This Row],[Product ID]],product_tab[],2,FALSE)</f>
        <v>Pen</v>
      </c>
      <c r="M517" t="str">
        <f>VLOOKUP(sales_tab[[#This Row],[Product ID]],product_tab[],4,FALSE)</f>
        <v>Mccall Inc</v>
      </c>
      <c r="N517" t="s">
        <v>17</v>
      </c>
      <c r="O517">
        <v>26.525000000000006</v>
      </c>
      <c r="P517">
        <v>69.5</v>
      </c>
      <c r="Q517">
        <v>1</v>
      </c>
      <c r="R517">
        <v>0.11</v>
      </c>
      <c r="S517">
        <f>sales_tab[[#This Row],[Unit Price]]*sales_tab[[#This Row],[Quantity]]</f>
        <v>69.5</v>
      </c>
      <c r="T517">
        <f>sales_tab[[#This Row],[Sales Amount]]-sales_tab[[#This Row],[Cost Price]]</f>
        <v>42.974999999999994</v>
      </c>
    </row>
    <row r="518" spans="1:20" x14ac:dyDescent="0.45">
      <c r="A518">
        <v>109797</v>
      </c>
      <c r="B518">
        <v>216111</v>
      </c>
      <c r="C518" t="str">
        <f>VLOOKUP(sales_tab[[#This Row],[Customer ID]],customer_tab[],2,FALSE)</f>
        <v>Jennifer Price</v>
      </c>
      <c r="D518" t="str">
        <f>VLOOKUP(sales_tab[[#This Row],[Customer ID]],customer_tab[],9,FALSE)</f>
        <v>Male</v>
      </c>
      <c r="E518" t="str">
        <f>VLOOKUP(sales_tab[[#This Row],[Customer ID]],customer_tab[],5,FALSE)</f>
        <v>California</v>
      </c>
      <c r="F518" t="str">
        <f>VLOOKUP(sales_tab[[#This Row],[Customer ID]],customer_tab[],6,FALSE)</f>
        <v>West</v>
      </c>
      <c r="G518" t="str">
        <f>VLOOKUP(sales_tab[[#This Row],[Customer ID]],customer_tab[],7,FALSE)</f>
        <v>Married</v>
      </c>
      <c r="H518" s="1">
        <v>45269</v>
      </c>
      <c r="I518" s="1" t="str">
        <f>TEXT(sales_tab[[#This Row],[Order Date]],"YYYY")</f>
        <v>2023</v>
      </c>
      <c r="J518" s="1" t="str">
        <f>TEXT(sales_tab[[#This Row],[Order Date]],"MMM")</f>
        <v>Dec</v>
      </c>
      <c r="K518">
        <v>9251</v>
      </c>
      <c r="L518" t="str">
        <f>VLOOKUP(sales_tab[[#This Row],[Product ID]],product_tab[],2,FALSE)</f>
        <v>Headphones</v>
      </c>
      <c r="M518" t="str">
        <f>VLOOKUP(sales_tab[[#This Row],[Product ID]],product_tab[],4,FALSE)</f>
        <v>Yates Group</v>
      </c>
      <c r="N518" t="s">
        <v>19</v>
      </c>
      <c r="O518">
        <v>112.758</v>
      </c>
      <c r="P518">
        <v>86.13</v>
      </c>
      <c r="Q518">
        <v>2</v>
      </c>
      <c r="R518">
        <v>0.2</v>
      </c>
      <c r="S518">
        <f>sales_tab[[#This Row],[Unit Price]]*sales_tab[[#This Row],[Quantity]]</f>
        <v>172.26</v>
      </c>
      <c r="T518">
        <f>sales_tab[[#This Row],[Sales Amount]]-sales_tab[[#This Row],[Cost Price]]</f>
        <v>59.501999999999995</v>
      </c>
    </row>
    <row r="519" spans="1:20" x14ac:dyDescent="0.45">
      <c r="A519">
        <v>651035</v>
      </c>
      <c r="B519">
        <v>282364</v>
      </c>
      <c r="C519" t="str">
        <f>VLOOKUP(sales_tab[[#This Row],[Customer ID]],customer_tab[],2,FALSE)</f>
        <v>Benjamin Dominguez</v>
      </c>
      <c r="D519" t="str">
        <f>VLOOKUP(sales_tab[[#This Row],[Customer ID]],customer_tab[],9,FALSE)</f>
        <v>Female</v>
      </c>
      <c r="E519" t="str">
        <f>VLOOKUP(sales_tab[[#This Row],[Customer ID]],customer_tab[],5,FALSE)</f>
        <v>Montana</v>
      </c>
      <c r="F519" t="str">
        <f>VLOOKUP(sales_tab[[#This Row],[Customer ID]],customer_tab[],6,FALSE)</f>
        <v>West</v>
      </c>
      <c r="G519" t="str">
        <f>VLOOKUP(sales_tab[[#This Row],[Customer ID]],customer_tab[],7,FALSE)</f>
        <v>Widowed</v>
      </c>
      <c r="H519" s="1">
        <v>45195</v>
      </c>
      <c r="I519" s="1" t="str">
        <f>TEXT(sales_tab[[#This Row],[Order Date]],"YYYY")</f>
        <v>2023</v>
      </c>
      <c r="J519" s="1" t="str">
        <f>TEXT(sales_tab[[#This Row],[Order Date]],"MMM")</f>
        <v>Sep</v>
      </c>
      <c r="K519">
        <v>1794</v>
      </c>
      <c r="L519" t="str">
        <f>VLOOKUP(sales_tab[[#This Row],[Product ID]],product_tab[],2,FALSE)</f>
        <v>Board Game</v>
      </c>
      <c r="M519" t="str">
        <f>VLOOKUP(sales_tab[[#This Row],[Product ID]],product_tab[],4,FALSE)</f>
        <v>Reese LLC</v>
      </c>
      <c r="N519" t="s">
        <v>13</v>
      </c>
      <c r="O519">
        <v>594.62399999999991</v>
      </c>
      <c r="P519">
        <v>210.95</v>
      </c>
      <c r="Q519">
        <v>4</v>
      </c>
      <c r="R519">
        <v>0.17</v>
      </c>
      <c r="S519">
        <f>sales_tab[[#This Row],[Unit Price]]*sales_tab[[#This Row],[Quantity]]</f>
        <v>843.8</v>
      </c>
      <c r="T519">
        <f>sales_tab[[#This Row],[Sales Amount]]-sales_tab[[#This Row],[Cost Price]]</f>
        <v>249.17600000000004</v>
      </c>
    </row>
    <row r="520" spans="1:20" x14ac:dyDescent="0.45">
      <c r="A520">
        <v>216244</v>
      </c>
      <c r="B520">
        <v>698850</v>
      </c>
      <c r="C520" t="str">
        <f>VLOOKUP(sales_tab[[#This Row],[Customer ID]],customer_tab[],2,FALSE)</f>
        <v>Lacey Burch</v>
      </c>
      <c r="D520" t="str">
        <f>VLOOKUP(sales_tab[[#This Row],[Customer ID]],customer_tab[],9,FALSE)</f>
        <v>Female</v>
      </c>
      <c r="E520" t="str">
        <f>VLOOKUP(sales_tab[[#This Row],[Customer ID]],customer_tab[],5,FALSE)</f>
        <v>Florida</v>
      </c>
      <c r="F520" t="str">
        <f>VLOOKUP(sales_tab[[#This Row],[Customer ID]],customer_tab[],6,FALSE)</f>
        <v>South</v>
      </c>
      <c r="G520" t="str">
        <f>VLOOKUP(sales_tab[[#This Row],[Customer ID]],customer_tab[],7,FALSE)</f>
        <v>Widowed</v>
      </c>
      <c r="H520" s="1">
        <v>45217</v>
      </c>
      <c r="I520" s="1" t="str">
        <f>TEXT(sales_tab[[#This Row],[Order Date]],"YYYY")</f>
        <v>2023</v>
      </c>
      <c r="J520" s="1" t="str">
        <f>TEXT(sales_tab[[#This Row],[Order Date]],"MMM")</f>
        <v>Oct</v>
      </c>
      <c r="K520">
        <v>4889</v>
      </c>
      <c r="L520" t="str">
        <f>VLOOKUP(sales_tab[[#This Row],[Product ID]],product_tab[],2,FALSE)</f>
        <v>T-shirt</v>
      </c>
      <c r="M520" t="str">
        <f>VLOOKUP(sales_tab[[#This Row],[Product ID]],product_tab[],4,FALSE)</f>
        <v>Davis Group</v>
      </c>
      <c r="N520" t="s">
        <v>15</v>
      </c>
      <c r="O520">
        <v>155.07879999999994</v>
      </c>
      <c r="P520">
        <v>165.76</v>
      </c>
      <c r="Q520">
        <v>2</v>
      </c>
      <c r="R520">
        <v>0.06</v>
      </c>
      <c r="S520">
        <f>sales_tab[[#This Row],[Unit Price]]*sales_tab[[#This Row],[Quantity]]</f>
        <v>331.52</v>
      </c>
      <c r="T520">
        <f>sales_tab[[#This Row],[Sales Amount]]-sales_tab[[#This Row],[Cost Price]]</f>
        <v>176.44120000000004</v>
      </c>
    </row>
    <row r="521" spans="1:20" x14ac:dyDescent="0.45">
      <c r="A521">
        <v>893773</v>
      </c>
      <c r="B521">
        <v>618203</v>
      </c>
      <c r="C521" t="str">
        <f>VLOOKUP(sales_tab[[#This Row],[Customer ID]],customer_tab[],2,FALSE)</f>
        <v>Meghan Holmes</v>
      </c>
      <c r="D521" t="str">
        <f>VLOOKUP(sales_tab[[#This Row],[Customer ID]],customer_tab[],9,FALSE)</f>
        <v>Female</v>
      </c>
      <c r="E521" t="str">
        <f>VLOOKUP(sales_tab[[#This Row],[Customer ID]],customer_tab[],5,FALSE)</f>
        <v>Florida</v>
      </c>
      <c r="F521" t="str">
        <f>VLOOKUP(sales_tab[[#This Row],[Customer ID]],customer_tab[],6,FALSE)</f>
        <v>South</v>
      </c>
      <c r="G521" t="str">
        <f>VLOOKUP(sales_tab[[#This Row],[Customer ID]],customer_tab[],7,FALSE)</f>
        <v>Single</v>
      </c>
      <c r="H521" s="1">
        <v>45301</v>
      </c>
      <c r="I521" s="1" t="str">
        <f>TEXT(sales_tab[[#This Row],[Order Date]],"YYYY")</f>
        <v>2024</v>
      </c>
      <c r="J521" s="1" t="str">
        <f>TEXT(sales_tab[[#This Row],[Order Date]],"MMM")</f>
        <v>Jan</v>
      </c>
      <c r="K521">
        <v>3312</v>
      </c>
      <c r="L521" t="str">
        <f>VLOOKUP(sales_tab[[#This Row],[Product ID]],product_tab[],2,FALSE)</f>
        <v>Toy Car</v>
      </c>
      <c r="M521" t="str">
        <f>VLOOKUP(sales_tab[[#This Row],[Product ID]],product_tab[],4,FALSE)</f>
        <v>West LLC</v>
      </c>
      <c r="N521" t="s">
        <v>13</v>
      </c>
      <c r="O521">
        <v>179.48679999999999</v>
      </c>
      <c r="P521">
        <v>287.38</v>
      </c>
      <c r="Q521">
        <v>1</v>
      </c>
      <c r="R521">
        <v>0.14000000000000001</v>
      </c>
      <c r="S521">
        <f>sales_tab[[#This Row],[Unit Price]]*sales_tab[[#This Row],[Quantity]]</f>
        <v>287.38</v>
      </c>
      <c r="T521">
        <f>sales_tab[[#This Row],[Sales Amount]]-sales_tab[[#This Row],[Cost Price]]</f>
        <v>107.89320000000001</v>
      </c>
    </row>
    <row r="522" spans="1:20" x14ac:dyDescent="0.45">
      <c r="A522">
        <v>918173</v>
      </c>
      <c r="B522">
        <v>357556</v>
      </c>
      <c r="C522" t="str">
        <f>VLOOKUP(sales_tab[[#This Row],[Customer ID]],customer_tab[],2,FALSE)</f>
        <v>George Hartman</v>
      </c>
      <c r="D522" t="str">
        <f>VLOOKUP(sales_tab[[#This Row],[Customer ID]],customer_tab[],9,FALSE)</f>
        <v>Female</v>
      </c>
      <c r="E522" t="str">
        <f>VLOOKUP(sales_tab[[#This Row],[Customer ID]],customer_tab[],5,FALSE)</f>
        <v>Texas</v>
      </c>
      <c r="F522" t="str">
        <f>VLOOKUP(sales_tab[[#This Row],[Customer ID]],customer_tab[],6,FALSE)</f>
        <v>Central</v>
      </c>
      <c r="G522" t="str">
        <f>VLOOKUP(sales_tab[[#This Row],[Customer ID]],customer_tab[],7,FALSE)</f>
        <v>Married</v>
      </c>
      <c r="H522" s="1">
        <v>45237</v>
      </c>
      <c r="I522" s="1" t="str">
        <f>TEXT(sales_tab[[#This Row],[Order Date]],"YYYY")</f>
        <v>2023</v>
      </c>
      <c r="J522" s="1" t="str">
        <f>TEXT(sales_tab[[#This Row],[Order Date]],"MMM")</f>
        <v>Nov</v>
      </c>
      <c r="K522">
        <v>4971</v>
      </c>
      <c r="L522" t="str">
        <f>VLOOKUP(sales_tab[[#This Row],[Product ID]],product_tab[],2,FALSE)</f>
        <v>Marker</v>
      </c>
      <c r="M522" t="str">
        <f>VLOOKUP(sales_tab[[#This Row],[Product ID]],product_tab[],4,FALSE)</f>
        <v>Perez LLC</v>
      </c>
      <c r="N522" t="s">
        <v>17</v>
      </c>
      <c r="O522">
        <v>131.72459999999998</v>
      </c>
      <c r="P522">
        <v>63.66</v>
      </c>
      <c r="Q522">
        <v>3</v>
      </c>
      <c r="R522">
        <v>0.23</v>
      </c>
      <c r="S522">
        <f>sales_tab[[#This Row],[Unit Price]]*sales_tab[[#This Row],[Quantity]]</f>
        <v>190.98</v>
      </c>
      <c r="T522">
        <f>sales_tab[[#This Row],[Sales Amount]]-sales_tab[[#This Row],[Cost Price]]</f>
        <v>59.255400000000009</v>
      </c>
    </row>
    <row r="523" spans="1:20" x14ac:dyDescent="0.45">
      <c r="A523">
        <v>483816</v>
      </c>
      <c r="B523">
        <v>227619</v>
      </c>
      <c r="C523" t="str">
        <f>VLOOKUP(sales_tab[[#This Row],[Customer ID]],customer_tab[],2,FALSE)</f>
        <v>Jennifer Bryant</v>
      </c>
      <c r="D523" t="str">
        <f>VLOOKUP(sales_tab[[#This Row],[Customer ID]],customer_tab[],9,FALSE)</f>
        <v>Male</v>
      </c>
      <c r="E523" t="str">
        <f>VLOOKUP(sales_tab[[#This Row],[Customer ID]],customer_tab[],5,FALSE)</f>
        <v>Iowa</v>
      </c>
      <c r="F523" t="str">
        <f>VLOOKUP(sales_tab[[#This Row],[Customer ID]],customer_tab[],6,FALSE)</f>
        <v>Central</v>
      </c>
      <c r="G523" t="str">
        <f>VLOOKUP(sales_tab[[#This Row],[Customer ID]],customer_tab[],7,FALSE)</f>
        <v>Single</v>
      </c>
      <c r="H523" s="1">
        <v>45281</v>
      </c>
      <c r="I523" s="1" t="str">
        <f>TEXT(sales_tab[[#This Row],[Order Date]],"YYYY")</f>
        <v>2023</v>
      </c>
      <c r="J523" s="1" t="str">
        <f>TEXT(sales_tab[[#This Row],[Order Date]],"MMM")</f>
        <v>Dec</v>
      </c>
      <c r="K523">
        <v>8522</v>
      </c>
      <c r="L523" t="str">
        <f>VLOOKUP(sales_tab[[#This Row],[Product ID]],product_tab[],2,FALSE)</f>
        <v>Notebook</v>
      </c>
      <c r="M523" t="str">
        <f>VLOOKUP(sales_tab[[#This Row],[Product ID]],product_tab[],4,FALSE)</f>
        <v>Estrada LLC</v>
      </c>
      <c r="N523" t="s">
        <v>17</v>
      </c>
      <c r="O523">
        <v>522.87000000000012</v>
      </c>
      <c r="P523">
        <v>154.08000000000001</v>
      </c>
      <c r="Q523">
        <v>5</v>
      </c>
      <c r="R523">
        <v>0.2</v>
      </c>
      <c r="S523">
        <f>sales_tab[[#This Row],[Unit Price]]*sales_tab[[#This Row],[Quantity]]</f>
        <v>770.40000000000009</v>
      </c>
      <c r="T523">
        <f>sales_tab[[#This Row],[Sales Amount]]-sales_tab[[#This Row],[Cost Price]]</f>
        <v>247.52999999999997</v>
      </c>
    </row>
    <row r="524" spans="1:20" x14ac:dyDescent="0.45">
      <c r="A524">
        <v>788679</v>
      </c>
      <c r="B524">
        <v>783512</v>
      </c>
      <c r="C524" t="str">
        <f>VLOOKUP(sales_tab[[#This Row],[Customer ID]],customer_tab[],2,FALSE)</f>
        <v>Michelle Young</v>
      </c>
      <c r="D524" t="str">
        <f>VLOOKUP(sales_tab[[#This Row],[Customer ID]],customer_tab[],9,FALSE)</f>
        <v>Male</v>
      </c>
      <c r="E524" t="str">
        <f>VLOOKUP(sales_tab[[#This Row],[Customer ID]],customer_tab[],5,FALSE)</f>
        <v>California</v>
      </c>
      <c r="F524" t="str">
        <f>VLOOKUP(sales_tab[[#This Row],[Customer ID]],customer_tab[],6,FALSE)</f>
        <v>West</v>
      </c>
      <c r="G524" t="str">
        <f>VLOOKUP(sales_tab[[#This Row],[Customer ID]],customer_tab[],7,FALSE)</f>
        <v>Widowed</v>
      </c>
      <c r="H524" s="1">
        <v>45173</v>
      </c>
      <c r="I524" s="1" t="str">
        <f>TEXT(sales_tab[[#This Row],[Order Date]],"YYYY")</f>
        <v>2023</v>
      </c>
      <c r="J524" s="1" t="str">
        <f>TEXT(sales_tab[[#This Row],[Order Date]],"MMM")</f>
        <v>Sep</v>
      </c>
      <c r="K524">
        <v>2034</v>
      </c>
      <c r="L524" t="str">
        <f>VLOOKUP(sales_tab[[#This Row],[Product ID]],product_tab[],2,FALSE)</f>
        <v>Camera</v>
      </c>
      <c r="M524" t="str">
        <f>VLOOKUP(sales_tab[[#This Row],[Product ID]],product_tab[],4,FALSE)</f>
        <v>Johns and Sons</v>
      </c>
      <c r="N524" t="s">
        <v>19</v>
      </c>
      <c r="O524">
        <v>76.685000000000002</v>
      </c>
      <c r="P524">
        <v>70.849999999999994</v>
      </c>
      <c r="Q524">
        <v>2</v>
      </c>
      <c r="R524">
        <v>0.15</v>
      </c>
      <c r="S524">
        <f>sales_tab[[#This Row],[Unit Price]]*sales_tab[[#This Row],[Quantity]]</f>
        <v>141.69999999999999</v>
      </c>
      <c r="T524">
        <f>sales_tab[[#This Row],[Sales Amount]]-sales_tab[[#This Row],[Cost Price]]</f>
        <v>65.014999999999986</v>
      </c>
    </row>
    <row r="525" spans="1:20" x14ac:dyDescent="0.45">
      <c r="A525">
        <v>132281</v>
      </c>
      <c r="B525">
        <v>480137</v>
      </c>
      <c r="C525" t="str">
        <f>VLOOKUP(sales_tab[[#This Row],[Customer ID]],customer_tab[],2,FALSE)</f>
        <v>Mr. Billy Clark</v>
      </c>
      <c r="D525" t="str">
        <f>VLOOKUP(sales_tab[[#This Row],[Customer ID]],customer_tab[],9,FALSE)</f>
        <v>Female</v>
      </c>
      <c r="E525" t="str">
        <f>VLOOKUP(sales_tab[[#This Row],[Customer ID]],customer_tab[],5,FALSE)</f>
        <v>California</v>
      </c>
      <c r="F525" t="str">
        <f>VLOOKUP(sales_tab[[#This Row],[Customer ID]],customer_tab[],6,FALSE)</f>
        <v>West</v>
      </c>
      <c r="G525" t="str">
        <f>VLOOKUP(sales_tab[[#This Row],[Customer ID]],customer_tab[],7,FALSE)</f>
        <v>Widowed</v>
      </c>
      <c r="H525" s="1">
        <v>45534</v>
      </c>
      <c r="I525" s="1" t="str">
        <f>TEXT(sales_tab[[#This Row],[Order Date]],"YYYY")</f>
        <v>2024</v>
      </c>
      <c r="J525" s="1" t="str">
        <f>TEXT(sales_tab[[#This Row],[Order Date]],"MMM")</f>
        <v>Aug</v>
      </c>
      <c r="K525">
        <v>5842</v>
      </c>
      <c r="L525" t="str">
        <f>VLOOKUP(sales_tab[[#This Row],[Product ID]],product_tab[],2,FALSE)</f>
        <v>Chair</v>
      </c>
      <c r="M525" t="str">
        <f>VLOOKUP(sales_tab[[#This Row],[Product ID]],product_tab[],4,FALSE)</f>
        <v>Cook, Hall and Miller</v>
      </c>
      <c r="N525" t="s">
        <v>11</v>
      </c>
      <c r="O525">
        <v>195.22339999999997</v>
      </c>
      <c r="P525">
        <v>268.19</v>
      </c>
      <c r="Q525">
        <v>1</v>
      </c>
      <c r="R525">
        <v>0.14000000000000001</v>
      </c>
      <c r="S525">
        <f>sales_tab[[#This Row],[Unit Price]]*sales_tab[[#This Row],[Quantity]]</f>
        <v>268.19</v>
      </c>
      <c r="T525">
        <f>sales_tab[[#This Row],[Sales Amount]]-sales_tab[[#This Row],[Cost Price]]</f>
        <v>72.966600000000028</v>
      </c>
    </row>
    <row r="526" spans="1:20" x14ac:dyDescent="0.45">
      <c r="A526">
        <v>656642</v>
      </c>
      <c r="B526">
        <v>812995</v>
      </c>
      <c r="C526" t="str">
        <f>VLOOKUP(sales_tab[[#This Row],[Customer ID]],customer_tab[],2,FALSE)</f>
        <v>Timothy Kim</v>
      </c>
      <c r="D526" t="str">
        <f>VLOOKUP(sales_tab[[#This Row],[Customer ID]],customer_tab[],9,FALSE)</f>
        <v>Male</v>
      </c>
      <c r="E526" t="str">
        <f>VLOOKUP(sales_tab[[#This Row],[Customer ID]],customer_tab[],5,FALSE)</f>
        <v>Ohio</v>
      </c>
      <c r="F526" t="str">
        <f>VLOOKUP(sales_tab[[#This Row],[Customer ID]],customer_tab[],6,FALSE)</f>
        <v>East</v>
      </c>
      <c r="G526" t="str">
        <f>VLOOKUP(sales_tab[[#This Row],[Customer ID]],customer_tab[],7,FALSE)</f>
        <v>Single</v>
      </c>
      <c r="H526" s="1">
        <v>45380</v>
      </c>
      <c r="I526" s="1" t="str">
        <f>TEXT(sales_tab[[#This Row],[Order Date]],"YYYY")</f>
        <v>2024</v>
      </c>
      <c r="J526" s="1" t="str">
        <f>TEXT(sales_tab[[#This Row],[Order Date]],"MMM")</f>
        <v>Mar</v>
      </c>
      <c r="K526">
        <v>2117</v>
      </c>
      <c r="L526" t="str">
        <f>VLOOKUP(sales_tab[[#This Row],[Product ID]],product_tab[],2,FALSE)</f>
        <v>Sofa</v>
      </c>
      <c r="M526" t="str">
        <f>VLOOKUP(sales_tab[[#This Row],[Product ID]],product_tab[],4,FALSE)</f>
        <v>Holden Inc</v>
      </c>
      <c r="N526" t="s">
        <v>11</v>
      </c>
      <c r="O526">
        <v>13.0886</v>
      </c>
      <c r="P526">
        <v>13.79</v>
      </c>
      <c r="Q526">
        <v>3</v>
      </c>
      <c r="R526">
        <v>0.22</v>
      </c>
      <c r="S526">
        <f>sales_tab[[#This Row],[Unit Price]]*sales_tab[[#This Row],[Quantity]]</f>
        <v>41.37</v>
      </c>
      <c r="T526">
        <f>sales_tab[[#This Row],[Sales Amount]]-sales_tab[[#This Row],[Cost Price]]</f>
        <v>28.281399999999998</v>
      </c>
    </row>
    <row r="527" spans="1:20" x14ac:dyDescent="0.45">
      <c r="A527">
        <v>497097</v>
      </c>
      <c r="B527">
        <v>301561</v>
      </c>
      <c r="C527" t="str">
        <f>VLOOKUP(sales_tab[[#This Row],[Customer ID]],customer_tab[],2,FALSE)</f>
        <v>Joel Green</v>
      </c>
      <c r="D527" t="str">
        <f>VLOOKUP(sales_tab[[#This Row],[Customer ID]],customer_tab[],9,FALSE)</f>
        <v>Non-Binary</v>
      </c>
      <c r="E527" t="str">
        <f>VLOOKUP(sales_tab[[#This Row],[Customer ID]],customer_tab[],5,FALSE)</f>
        <v>Pennsylvania</v>
      </c>
      <c r="F527" t="str">
        <f>VLOOKUP(sales_tab[[#This Row],[Customer ID]],customer_tab[],6,FALSE)</f>
        <v>East</v>
      </c>
      <c r="G527" t="str">
        <f>VLOOKUP(sales_tab[[#This Row],[Customer ID]],customer_tab[],7,FALSE)</f>
        <v>Widowed</v>
      </c>
      <c r="H527" s="1">
        <v>45241</v>
      </c>
      <c r="I527" s="1" t="str">
        <f>TEXT(sales_tab[[#This Row],[Order Date]],"YYYY")</f>
        <v>2023</v>
      </c>
      <c r="J527" s="1" t="str">
        <f>TEXT(sales_tab[[#This Row],[Order Date]],"MMM")</f>
        <v>Nov</v>
      </c>
      <c r="K527">
        <v>9251</v>
      </c>
      <c r="L527" t="str">
        <f>VLOOKUP(sales_tab[[#This Row],[Product ID]],product_tab[],2,FALSE)</f>
        <v>Headphones</v>
      </c>
      <c r="M527" t="str">
        <f>VLOOKUP(sales_tab[[#This Row],[Product ID]],product_tab[],4,FALSE)</f>
        <v>Yates Group</v>
      </c>
      <c r="N527" t="s">
        <v>19</v>
      </c>
      <c r="O527">
        <v>152.66319999999999</v>
      </c>
      <c r="P527">
        <v>86.13</v>
      </c>
      <c r="Q527">
        <v>3</v>
      </c>
      <c r="R527">
        <v>0.12</v>
      </c>
      <c r="S527">
        <f>sales_tab[[#This Row],[Unit Price]]*sales_tab[[#This Row],[Quantity]]</f>
        <v>258.39</v>
      </c>
      <c r="T527">
        <f>sales_tab[[#This Row],[Sales Amount]]-sales_tab[[#This Row],[Cost Price]]</f>
        <v>105.7268</v>
      </c>
    </row>
    <row r="528" spans="1:20" x14ac:dyDescent="0.45">
      <c r="A528">
        <v>631342</v>
      </c>
      <c r="B528">
        <v>712113</v>
      </c>
      <c r="C528" t="str">
        <f>VLOOKUP(sales_tab[[#This Row],[Customer ID]],customer_tab[],2,FALSE)</f>
        <v>Lisa Richmond</v>
      </c>
      <c r="D528" t="str">
        <f>VLOOKUP(sales_tab[[#This Row],[Customer ID]],customer_tab[],9,FALSE)</f>
        <v>Male</v>
      </c>
      <c r="E528" t="str">
        <f>VLOOKUP(sales_tab[[#This Row],[Customer ID]],customer_tab[],5,FALSE)</f>
        <v>Illinois</v>
      </c>
      <c r="F528" t="str">
        <f>VLOOKUP(sales_tab[[#This Row],[Customer ID]],customer_tab[],6,FALSE)</f>
        <v>Central</v>
      </c>
      <c r="G528" t="str">
        <f>VLOOKUP(sales_tab[[#This Row],[Customer ID]],customer_tab[],7,FALSE)</f>
        <v>Widowed</v>
      </c>
      <c r="H528" s="1">
        <v>45369</v>
      </c>
      <c r="I528" s="1" t="str">
        <f>TEXT(sales_tab[[#This Row],[Order Date]],"YYYY")</f>
        <v>2024</v>
      </c>
      <c r="J528" s="1" t="str">
        <f>TEXT(sales_tab[[#This Row],[Order Date]],"MMM")</f>
        <v>Mar</v>
      </c>
      <c r="K528">
        <v>1440</v>
      </c>
      <c r="L528" t="str">
        <f>VLOOKUP(sales_tab[[#This Row],[Product ID]],product_tab[],2,FALSE)</f>
        <v>Action Figure</v>
      </c>
      <c r="M528" t="str">
        <f>VLOOKUP(sales_tab[[#This Row],[Product ID]],product_tab[],4,FALSE)</f>
        <v>Barker-Baker</v>
      </c>
      <c r="N528" t="s">
        <v>13</v>
      </c>
      <c r="O528">
        <v>153.738</v>
      </c>
      <c r="P528">
        <v>242.72</v>
      </c>
      <c r="Q528">
        <v>1</v>
      </c>
      <c r="R528">
        <v>0.1</v>
      </c>
      <c r="S528">
        <f>sales_tab[[#This Row],[Unit Price]]*sales_tab[[#This Row],[Quantity]]</f>
        <v>242.72</v>
      </c>
      <c r="T528">
        <f>sales_tab[[#This Row],[Sales Amount]]-sales_tab[[#This Row],[Cost Price]]</f>
        <v>88.981999999999999</v>
      </c>
    </row>
    <row r="529" spans="1:20" x14ac:dyDescent="0.45">
      <c r="A529">
        <v>767405</v>
      </c>
      <c r="B529">
        <v>149975</v>
      </c>
      <c r="C529" t="str">
        <f>VLOOKUP(sales_tab[[#This Row],[Customer ID]],customer_tab[],2,FALSE)</f>
        <v>Steven Mendoza</v>
      </c>
      <c r="D529" t="str">
        <f>VLOOKUP(sales_tab[[#This Row],[Customer ID]],customer_tab[],9,FALSE)</f>
        <v>Non-Binary</v>
      </c>
      <c r="E529" t="str">
        <f>VLOOKUP(sales_tab[[#This Row],[Customer ID]],customer_tab[],5,FALSE)</f>
        <v>Virginia</v>
      </c>
      <c r="F529" t="str">
        <f>VLOOKUP(sales_tab[[#This Row],[Customer ID]],customer_tab[],6,FALSE)</f>
        <v>South</v>
      </c>
      <c r="G529" t="str">
        <f>VLOOKUP(sales_tab[[#This Row],[Customer ID]],customer_tab[],7,FALSE)</f>
        <v>Divorced</v>
      </c>
      <c r="H529" s="1">
        <v>45372</v>
      </c>
      <c r="I529" s="1" t="str">
        <f>TEXT(sales_tab[[#This Row],[Order Date]],"YYYY")</f>
        <v>2024</v>
      </c>
      <c r="J529" s="1" t="str">
        <f>TEXT(sales_tab[[#This Row],[Order Date]],"MMM")</f>
        <v>Mar</v>
      </c>
      <c r="K529">
        <v>9961</v>
      </c>
      <c r="L529" t="str">
        <f>VLOOKUP(sales_tab[[#This Row],[Product ID]],product_tab[],2,FALSE)</f>
        <v>Cap</v>
      </c>
      <c r="M529" t="str">
        <f>VLOOKUP(sales_tab[[#This Row],[Product ID]],product_tab[],4,FALSE)</f>
        <v>Rogers and Sons</v>
      </c>
      <c r="N529" t="s">
        <v>15</v>
      </c>
      <c r="O529">
        <v>17.090399999999999</v>
      </c>
      <c r="P529">
        <v>6.92</v>
      </c>
      <c r="Q529">
        <v>4</v>
      </c>
      <c r="R529">
        <v>0.22</v>
      </c>
      <c r="S529">
        <f>sales_tab[[#This Row],[Unit Price]]*sales_tab[[#This Row],[Quantity]]</f>
        <v>27.68</v>
      </c>
      <c r="T529">
        <f>sales_tab[[#This Row],[Sales Amount]]-sales_tab[[#This Row],[Cost Price]]</f>
        <v>10.589600000000001</v>
      </c>
    </row>
    <row r="530" spans="1:20" x14ac:dyDescent="0.45">
      <c r="A530">
        <v>584062</v>
      </c>
      <c r="B530">
        <v>731315</v>
      </c>
      <c r="C530" t="str">
        <f>VLOOKUP(sales_tab[[#This Row],[Customer ID]],customer_tab[],2,FALSE)</f>
        <v>Yvette Burton</v>
      </c>
      <c r="D530" t="str">
        <f>VLOOKUP(sales_tab[[#This Row],[Customer ID]],customer_tab[],9,FALSE)</f>
        <v>Female</v>
      </c>
      <c r="E530" t="str">
        <f>VLOOKUP(sales_tab[[#This Row],[Customer ID]],customer_tab[],5,FALSE)</f>
        <v>Illinois</v>
      </c>
      <c r="F530" t="str">
        <f>VLOOKUP(sales_tab[[#This Row],[Customer ID]],customer_tab[],6,FALSE)</f>
        <v>Central</v>
      </c>
      <c r="G530" t="str">
        <f>VLOOKUP(sales_tab[[#This Row],[Customer ID]],customer_tab[],7,FALSE)</f>
        <v>Married</v>
      </c>
      <c r="H530" s="1">
        <v>45445</v>
      </c>
      <c r="I530" s="1" t="str">
        <f>TEXT(sales_tab[[#This Row],[Order Date]],"YYYY")</f>
        <v>2024</v>
      </c>
      <c r="J530" s="1" t="str">
        <f>TEXT(sales_tab[[#This Row],[Order Date]],"MMM")</f>
        <v>Jun</v>
      </c>
      <c r="K530">
        <v>4889</v>
      </c>
      <c r="L530" t="str">
        <f>VLOOKUP(sales_tab[[#This Row],[Product ID]],product_tab[],2,FALSE)</f>
        <v>T-shirt</v>
      </c>
      <c r="M530" t="str">
        <f>VLOOKUP(sales_tab[[#This Row],[Product ID]],product_tab[],4,FALSE)</f>
        <v>Davis Group</v>
      </c>
      <c r="N530" t="s">
        <v>15</v>
      </c>
      <c r="O530">
        <v>243.98759999999999</v>
      </c>
      <c r="P530">
        <v>165.76</v>
      </c>
      <c r="Q530">
        <v>2</v>
      </c>
      <c r="R530">
        <v>0.12</v>
      </c>
      <c r="S530">
        <f>sales_tab[[#This Row],[Unit Price]]*sales_tab[[#This Row],[Quantity]]</f>
        <v>331.52</v>
      </c>
      <c r="T530">
        <f>sales_tab[[#This Row],[Sales Amount]]-sales_tab[[#This Row],[Cost Price]]</f>
        <v>87.532399999999996</v>
      </c>
    </row>
    <row r="531" spans="1:20" x14ac:dyDescent="0.45">
      <c r="A531">
        <v>515566</v>
      </c>
      <c r="B531">
        <v>383458</v>
      </c>
      <c r="C531" t="str">
        <f>VLOOKUP(sales_tab[[#This Row],[Customer ID]],customer_tab[],2,FALSE)</f>
        <v>Robin Jones</v>
      </c>
      <c r="D531" t="str">
        <f>VLOOKUP(sales_tab[[#This Row],[Customer ID]],customer_tab[],9,FALSE)</f>
        <v>Non-Binary</v>
      </c>
      <c r="E531" t="str">
        <f>VLOOKUP(sales_tab[[#This Row],[Customer ID]],customer_tab[],5,FALSE)</f>
        <v>Pennsylvania</v>
      </c>
      <c r="F531" t="str">
        <f>VLOOKUP(sales_tab[[#This Row],[Customer ID]],customer_tab[],6,FALSE)</f>
        <v>East</v>
      </c>
      <c r="G531" t="str">
        <f>VLOOKUP(sales_tab[[#This Row],[Customer ID]],customer_tab[],7,FALSE)</f>
        <v>Divorced</v>
      </c>
      <c r="H531" s="1">
        <v>45436</v>
      </c>
      <c r="I531" s="1" t="str">
        <f>TEXT(sales_tab[[#This Row],[Order Date]],"YYYY")</f>
        <v>2024</v>
      </c>
      <c r="J531" s="1" t="str">
        <f>TEXT(sales_tab[[#This Row],[Order Date]],"MMM")</f>
        <v>May</v>
      </c>
      <c r="K531">
        <v>8522</v>
      </c>
      <c r="L531" t="str">
        <f>VLOOKUP(sales_tab[[#This Row],[Product ID]],product_tab[],2,FALSE)</f>
        <v>Notebook</v>
      </c>
      <c r="M531" t="str">
        <f>VLOOKUP(sales_tab[[#This Row],[Product ID]],product_tab[],4,FALSE)</f>
        <v>Estrada LLC</v>
      </c>
      <c r="N531" t="s">
        <v>17</v>
      </c>
      <c r="O531">
        <v>299.322</v>
      </c>
      <c r="P531">
        <v>154.08000000000001</v>
      </c>
      <c r="Q531">
        <v>3</v>
      </c>
      <c r="R531">
        <v>0.2</v>
      </c>
      <c r="S531">
        <f>sales_tab[[#This Row],[Unit Price]]*sales_tab[[#This Row],[Quantity]]</f>
        <v>462.24</v>
      </c>
      <c r="T531">
        <f>sales_tab[[#This Row],[Sales Amount]]-sales_tab[[#This Row],[Cost Price]]</f>
        <v>162.91800000000001</v>
      </c>
    </row>
    <row r="532" spans="1:20" x14ac:dyDescent="0.45">
      <c r="A532">
        <v>898012</v>
      </c>
      <c r="B532">
        <v>627506</v>
      </c>
      <c r="C532" t="str">
        <f>VLOOKUP(sales_tab[[#This Row],[Customer ID]],customer_tab[],2,FALSE)</f>
        <v>Angela Woods</v>
      </c>
      <c r="D532" t="str">
        <f>VLOOKUP(sales_tab[[#This Row],[Customer ID]],customer_tab[],9,FALSE)</f>
        <v>Female</v>
      </c>
      <c r="E532" t="str">
        <f>VLOOKUP(sales_tab[[#This Row],[Customer ID]],customer_tab[],5,FALSE)</f>
        <v>Texas</v>
      </c>
      <c r="F532" t="str">
        <f>VLOOKUP(sales_tab[[#This Row],[Customer ID]],customer_tab[],6,FALSE)</f>
        <v>Central</v>
      </c>
      <c r="G532" t="str">
        <f>VLOOKUP(sales_tab[[#This Row],[Customer ID]],customer_tab[],7,FALSE)</f>
        <v>Single</v>
      </c>
      <c r="H532" s="1">
        <v>45357</v>
      </c>
      <c r="I532" s="1" t="str">
        <f>TEXT(sales_tab[[#This Row],[Order Date]],"YYYY")</f>
        <v>2024</v>
      </c>
      <c r="J532" s="1" t="str">
        <f>TEXT(sales_tab[[#This Row],[Order Date]],"MMM")</f>
        <v>Mar</v>
      </c>
      <c r="K532">
        <v>6233</v>
      </c>
      <c r="L532" t="str">
        <f>VLOOKUP(sales_tab[[#This Row],[Product ID]],product_tab[],2,FALSE)</f>
        <v>Smartphone</v>
      </c>
      <c r="M532" t="str">
        <f>VLOOKUP(sales_tab[[#This Row],[Product ID]],product_tab[],4,FALSE)</f>
        <v>Hensley-Pratt</v>
      </c>
      <c r="N532" t="s">
        <v>19</v>
      </c>
      <c r="O532">
        <v>15.330600000000002</v>
      </c>
      <c r="P532">
        <v>12.38</v>
      </c>
      <c r="Q532">
        <v>3</v>
      </c>
      <c r="R532">
        <v>0.21</v>
      </c>
      <c r="S532">
        <f>sales_tab[[#This Row],[Unit Price]]*sales_tab[[#This Row],[Quantity]]</f>
        <v>37.14</v>
      </c>
      <c r="T532">
        <f>sales_tab[[#This Row],[Sales Amount]]-sales_tab[[#This Row],[Cost Price]]</f>
        <v>21.809399999999997</v>
      </c>
    </row>
    <row r="533" spans="1:20" x14ac:dyDescent="0.45">
      <c r="A533">
        <v>669579</v>
      </c>
      <c r="B533">
        <v>722265</v>
      </c>
      <c r="C533" t="str">
        <f>VLOOKUP(sales_tab[[#This Row],[Customer ID]],customer_tab[],2,FALSE)</f>
        <v>Renee White</v>
      </c>
      <c r="D533" t="str">
        <f>VLOOKUP(sales_tab[[#This Row],[Customer ID]],customer_tab[],9,FALSE)</f>
        <v>Male</v>
      </c>
      <c r="E533" t="str">
        <f>VLOOKUP(sales_tab[[#This Row],[Customer ID]],customer_tab[],5,FALSE)</f>
        <v>California</v>
      </c>
      <c r="F533" t="str">
        <f>VLOOKUP(sales_tab[[#This Row],[Customer ID]],customer_tab[],6,FALSE)</f>
        <v>West</v>
      </c>
      <c r="G533" t="str">
        <f>VLOOKUP(sales_tab[[#This Row],[Customer ID]],customer_tab[],7,FALSE)</f>
        <v>Single</v>
      </c>
      <c r="H533" s="1">
        <v>45190</v>
      </c>
      <c r="I533" s="1" t="str">
        <f>TEXT(sales_tab[[#This Row],[Order Date]],"YYYY")</f>
        <v>2023</v>
      </c>
      <c r="J533" s="1" t="str">
        <f>TEXT(sales_tab[[#This Row],[Order Date]],"MMM")</f>
        <v>Sep</v>
      </c>
      <c r="K533">
        <v>3312</v>
      </c>
      <c r="L533" t="str">
        <f>VLOOKUP(sales_tab[[#This Row],[Product ID]],product_tab[],2,FALSE)</f>
        <v>Toy Car</v>
      </c>
      <c r="M533" t="str">
        <f>VLOOKUP(sales_tab[[#This Row],[Product ID]],product_tab[],4,FALSE)</f>
        <v>West LLC</v>
      </c>
      <c r="N533" t="s">
        <v>13</v>
      </c>
      <c r="O533">
        <v>318.47759999999994</v>
      </c>
      <c r="P533">
        <v>287.38</v>
      </c>
      <c r="Q533">
        <v>2</v>
      </c>
      <c r="R533">
        <v>0.24</v>
      </c>
      <c r="S533">
        <f>sales_tab[[#This Row],[Unit Price]]*sales_tab[[#This Row],[Quantity]]</f>
        <v>574.76</v>
      </c>
      <c r="T533">
        <f>sales_tab[[#This Row],[Sales Amount]]-sales_tab[[#This Row],[Cost Price]]</f>
        <v>256.28240000000005</v>
      </c>
    </row>
    <row r="534" spans="1:20" x14ac:dyDescent="0.45">
      <c r="A534">
        <v>169288</v>
      </c>
      <c r="B534">
        <v>584543</v>
      </c>
      <c r="C534" t="str">
        <f>VLOOKUP(sales_tab[[#This Row],[Customer ID]],customer_tab[],2,FALSE)</f>
        <v>Robert Durham</v>
      </c>
      <c r="D534" t="str">
        <f>VLOOKUP(sales_tab[[#This Row],[Customer ID]],customer_tab[],9,FALSE)</f>
        <v>Non-Binary</v>
      </c>
      <c r="E534" t="str">
        <f>VLOOKUP(sales_tab[[#This Row],[Customer ID]],customer_tab[],5,FALSE)</f>
        <v>Florida</v>
      </c>
      <c r="F534" t="str">
        <f>VLOOKUP(sales_tab[[#This Row],[Customer ID]],customer_tab[],6,FALSE)</f>
        <v>South</v>
      </c>
      <c r="G534" t="str">
        <f>VLOOKUP(sales_tab[[#This Row],[Customer ID]],customer_tab[],7,FALSE)</f>
        <v>Widowed</v>
      </c>
      <c r="H534" s="1">
        <v>45253</v>
      </c>
      <c r="I534" s="1" t="str">
        <f>TEXT(sales_tab[[#This Row],[Order Date]],"YYYY")</f>
        <v>2023</v>
      </c>
      <c r="J534" s="1" t="str">
        <f>TEXT(sales_tab[[#This Row],[Order Date]],"MMM")</f>
        <v>Nov</v>
      </c>
      <c r="K534">
        <v>1794</v>
      </c>
      <c r="L534" t="str">
        <f>VLOOKUP(sales_tab[[#This Row],[Product ID]],product_tab[],2,FALSE)</f>
        <v>Board Game</v>
      </c>
      <c r="M534" t="str">
        <f>VLOOKUP(sales_tab[[#This Row],[Product ID]],product_tab[],4,FALSE)</f>
        <v>Reese LLC</v>
      </c>
      <c r="N534" t="s">
        <v>13</v>
      </c>
      <c r="O534">
        <v>387.40499999999997</v>
      </c>
      <c r="P534">
        <v>210.95</v>
      </c>
      <c r="Q534">
        <v>3</v>
      </c>
      <c r="R534">
        <v>0.1</v>
      </c>
      <c r="S534">
        <f>sales_tab[[#This Row],[Unit Price]]*sales_tab[[#This Row],[Quantity]]</f>
        <v>632.84999999999991</v>
      </c>
      <c r="T534">
        <f>sales_tab[[#This Row],[Sales Amount]]-sales_tab[[#This Row],[Cost Price]]</f>
        <v>245.44499999999994</v>
      </c>
    </row>
    <row r="535" spans="1:20" x14ac:dyDescent="0.45">
      <c r="A535">
        <v>957749</v>
      </c>
      <c r="B535">
        <v>186562</v>
      </c>
      <c r="C535" t="str">
        <f>VLOOKUP(sales_tab[[#This Row],[Customer ID]],customer_tab[],2,FALSE)</f>
        <v>Jessica Nguyen</v>
      </c>
      <c r="D535" t="str">
        <f>VLOOKUP(sales_tab[[#This Row],[Customer ID]],customer_tab[],9,FALSE)</f>
        <v>Non-Binary</v>
      </c>
      <c r="E535" t="str">
        <f>VLOOKUP(sales_tab[[#This Row],[Customer ID]],customer_tab[],5,FALSE)</f>
        <v>Florida</v>
      </c>
      <c r="F535" t="str">
        <f>VLOOKUP(sales_tab[[#This Row],[Customer ID]],customer_tab[],6,FALSE)</f>
        <v>South</v>
      </c>
      <c r="G535" t="str">
        <f>VLOOKUP(sales_tab[[#This Row],[Customer ID]],customer_tab[],7,FALSE)</f>
        <v>Divorced</v>
      </c>
      <c r="H535" s="1">
        <v>45323</v>
      </c>
      <c r="I535" s="1" t="str">
        <f>TEXT(sales_tab[[#This Row],[Order Date]],"YYYY")</f>
        <v>2024</v>
      </c>
      <c r="J535" s="1" t="str">
        <f>TEXT(sales_tab[[#This Row],[Order Date]],"MMM")</f>
        <v>Feb</v>
      </c>
      <c r="K535">
        <v>9240</v>
      </c>
      <c r="L535" t="str">
        <f>VLOOKUP(sales_tab[[#This Row],[Product ID]],product_tab[],2,FALSE)</f>
        <v>Doll</v>
      </c>
      <c r="M535" t="str">
        <f>VLOOKUP(sales_tab[[#This Row],[Product ID]],product_tab[],4,FALSE)</f>
        <v>Clark, Scott and Miller</v>
      </c>
      <c r="N535" t="s">
        <v>13</v>
      </c>
      <c r="O535">
        <v>115.4098</v>
      </c>
      <c r="P535">
        <v>105.37</v>
      </c>
      <c r="Q535">
        <v>2</v>
      </c>
      <c r="R535">
        <v>0.23</v>
      </c>
      <c r="S535">
        <f>sales_tab[[#This Row],[Unit Price]]*sales_tab[[#This Row],[Quantity]]</f>
        <v>210.74</v>
      </c>
      <c r="T535">
        <f>sales_tab[[#This Row],[Sales Amount]]-sales_tab[[#This Row],[Cost Price]]</f>
        <v>95.330200000000005</v>
      </c>
    </row>
    <row r="536" spans="1:20" x14ac:dyDescent="0.45">
      <c r="A536">
        <v>824680</v>
      </c>
      <c r="B536">
        <v>651980</v>
      </c>
      <c r="C536" t="str">
        <f>VLOOKUP(sales_tab[[#This Row],[Customer ID]],customer_tab[],2,FALSE)</f>
        <v>Regina Martin</v>
      </c>
      <c r="D536" t="str">
        <f>VLOOKUP(sales_tab[[#This Row],[Customer ID]],customer_tab[],9,FALSE)</f>
        <v>Non-Binary</v>
      </c>
      <c r="E536" t="str">
        <f>VLOOKUP(sales_tab[[#This Row],[Customer ID]],customer_tab[],5,FALSE)</f>
        <v>Wisconsin</v>
      </c>
      <c r="F536" t="str">
        <f>VLOOKUP(sales_tab[[#This Row],[Customer ID]],customer_tab[],6,FALSE)</f>
        <v>Central</v>
      </c>
      <c r="G536" t="str">
        <f>VLOOKUP(sales_tab[[#This Row],[Customer ID]],customer_tab[],7,FALSE)</f>
        <v>Divorced</v>
      </c>
      <c r="H536" s="1">
        <v>45277</v>
      </c>
      <c r="I536" s="1" t="str">
        <f>TEXT(sales_tab[[#This Row],[Order Date]],"YYYY")</f>
        <v>2023</v>
      </c>
      <c r="J536" s="1" t="str">
        <f>TEXT(sales_tab[[#This Row],[Order Date]],"MMM")</f>
        <v>Dec</v>
      </c>
      <c r="K536">
        <v>2117</v>
      </c>
      <c r="L536" t="str">
        <f>VLOOKUP(sales_tab[[#This Row],[Product ID]],product_tab[],2,FALSE)</f>
        <v>Sofa</v>
      </c>
      <c r="M536" t="str">
        <f>VLOOKUP(sales_tab[[#This Row],[Product ID]],product_tab[],4,FALSE)</f>
        <v>Holden Inc</v>
      </c>
      <c r="N536" t="s">
        <v>11</v>
      </c>
      <c r="O536">
        <v>19.7148</v>
      </c>
      <c r="P536">
        <v>13.79</v>
      </c>
      <c r="Q536">
        <v>4</v>
      </c>
      <c r="R536">
        <v>0.22</v>
      </c>
      <c r="S536">
        <f>sales_tab[[#This Row],[Unit Price]]*sales_tab[[#This Row],[Quantity]]</f>
        <v>55.16</v>
      </c>
      <c r="T536">
        <f>sales_tab[[#This Row],[Sales Amount]]-sales_tab[[#This Row],[Cost Price]]</f>
        <v>35.4452</v>
      </c>
    </row>
    <row r="537" spans="1:20" x14ac:dyDescent="0.45">
      <c r="A537">
        <v>847865</v>
      </c>
      <c r="B537">
        <v>784996</v>
      </c>
      <c r="C537" t="str">
        <f>VLOOKUP(sales_tab[[#This Row],[Customer ID]],customer_tab[],2,FALSE)</f>
        <v>James Brown</v>
      </c>
      <c r="D537" t="str">
        <f>VLOOKUP(sales_tab[[#This Row],[Customer ID]],customer_tab[],9,FALSE)</f>
        <v>Non-Binary</v>
      </c>
      <c r="E537" t="str">
        <f>VLOOKUP(sales_tab[[#This Row],[Customer ID]],customer_tab[],5,FALSE)</f>
        <v>Texas</v>
      </c>
      <c r="F537" t="str">
        <f>VLOOKUP(sales_tab[[#This Row],[Customer ID]],customer_tab[],6,FALSE)</f>
        <v>Central</v>
      </c>
      <c r="G537" t="str">
        <f>VLOOKUP(sales_tab[[#This Row],[Customer ID]],customer_tab[],7,FALSE)</f>
        <v>Married</v>
      </c>
      <c r="H537" s="1">
        <v>45512</v>
      </c>
      <c r="I537" s="1" t="str">
        <f>TEXT(sales_tab[[#This Row],[Order Date]],"YYYY")</f>
        <v>2024</v>
      </c>
      <c r="J537" s="1" t="str">
        <f>TEXT(sales_tab[[#This Row],[Order Date]],"MMM")</f>
        <v>Aug</v>
      </c>
      <c r="K537">
        <v>1440</v>
      </c>
      <c r="L537" t="str">
        <f>VLOOKUP(sales_tab[[#This Row],[Product ID]],product_tab[],2,FALSE)</f>
        <v>Action Figure</v>
      </c>
      <c r="M537" t="str">
        <f>VLOOKUP(sales_tab[[#This Row],[Product ID]],product_tab[],4,FALSE)</f>
        <v>Barker-Baker</v>
      </c>
      <c r="N537" t="s">
        <v>13</v>
      </c>
      <c r="O537">
        <v>727.11799999999994</v>
      </c>
      <c r="P537">
        <v>242.72</v>
      </c>
      <c r="Q537">
        <v>5</v>
      </c>
      <c r="R537">
        <v>0.02</v>
      </c>
      <c r="S537">
        <f>sales_tab[[#This Row],[Unit Price]]*sales_tab[[#This Row],[Quantity]]</f>
        <v>1213.5999999999999</v>
      </c>
      <c r="T537">
        <f>sales_tab[[#This Row],[Sales Amount]]-sales_tab[[#This Row],[Cost Price]]</f>
        <v>486.48199999999997</v>
      </c>
    </row>
    <row r="538" spans="1:20" x14ac:dyDescent="0.45">
      <c r="A538">
        <v>171532</v>
      </c>
      <c r="B538">
        <v>557909</v>
      </c>
      <c r="C538" t="str">
        <f>VLOOKUP(sales_tab[[#This Row],[Customer ID]],customer_tab[],2,FALSE)</f>
        <v>Cristian Williams</v>
      </c>
      <c r="D538" t="str">
        <f>VLOOKUP(sales_tab[[#This Row],[Customer ID]],customer_tab[],9,FALSE)</f>
        <v>Non-Binary</v>
      </c>
      <c r="E538" t="str">
        <f>VLOOKUP(sales_tab[[#This Row],[Customer ID]],customer_tab[],5,FALSE)</f>
        <v>New York</v>
      </c>
      <c r="F538" t="str">
        <f>VLOOKUP(sales_tab[[#This Row],[Customer ID]],customer_tab[],6,FALSE)</f>
        <v>East</v>
      </c>
      <c r="G538" t="str">
        <f>VLOOKUP(sales_tab[[#This Row],[Customer ID]],customer_tab[],7,FALSE)</f>
        <v>Divorced</v>
      </c>
      <c r="H538" s="1">
        <v>45531</v>
      </c>
      <c r="I538" s="1" t="str">
        <f>TEXT(sales_tab[[#This Row],[Order Date]],"YYYY")</f>
        <v>2024</v>
      </c>
      <c r="J538" s="1" t="str">
        <f>TEXT(sales_tab[[#This Row],[Order Date]],"MMM")</f>
        <v>Aug</v>
      </c>
      <c r="K538">
        <v>1440</v>
      </c>
      <c r="L538" t="str">
        <f>VLOOKUP(sales_tab[[#This Row],[Product ID]],product_tab[],2,FALSE)</f>
        <v>Action Figure</v>
      </c>
      <c r="M538" t="str">
        <f>VLOOKUP(sales_tab[[#This Row],[Product ID]],product_tab[],4,FALSE)</f>
        <v>Barker-Baker</v>
      </c>
      <c r="N538" t="s">
        <v>13</v>
      </c>
      <c r="O538">
        <v>431.30520000000007</v>
      </c>
      <c r="P538">
        <v>242.72</v>
      </c>
      <c r="Q538">
        <v>4</v>
      </c>
      <c r="R538">
        <v>0.21</v>
      </c>
      <c r="S538">
        <f>sales_tab[[#This Row],[Unit Price]]*sales_tab[[#This Row],[Quantity]]</f>
        <v>970.88</v>
      </c>
      <c r="T538">
        <f>sales_tab[[#This Row],[Sales Amount]]-sales_tab[[#This Row],[Cost Price]]</f>
        <v>539.57479999999987</v>
      </c>
    </row>
    <row r="539" spans="1:20" x14ac:dyDescent="0.45">
      <c r="A539">
        <v>711130</v>
      </c>
      <c r="B539">
        <v>176960</v>
      </c>
      <c r="C539" t="str">
        <f>VLOOKUP(sales_tab[[#This Row],[Customer ID]],customer_tab[],2,FALSE)</f>
        <v>Juan Williams</v>
      </c>
      <c r="D539" t="str">
        <f>VLOOKUP(sales_tab[[#This Row],[Customer ID]],customer_tab[],9,FALSE)</f>
        <v>Non-Binary</v>
      </c>
      <c r="E539" t="str">
        <f>VLOOKUP(sales_tab[[#This Row],[Customer ID]],customer_tab[],5,FALSE)</f>
        <v>Kentucky</v>
      </c>
      <c r="F539" t="str">
        <f>VLOOKUP(sales_tab[[#This Row],[Customer ID]],customer_tab[],6,FALSE)</f>
        <v>South</v>
      </c>
      <c r="G539" t="str">
        <f>VLOOKUP(sales_tab[[#This Row],[Customer ID]],customer_tab[],7,FALSE)</f>
        <v>Widowed</v>
      </c>
      <c r="H539" s="1">
        <v>45481</v>
      </c>
      <c r="I539" s="1" t="str">
        <f>TEXT(sales_tab[[#This Row],[Order Date]],"YYYY")</f>
        <v>2024</v>
      </c>
      <c r="J539" s="1" t="str">
        <f>TEXT(sales_tab[[#This Row],[Order Date]],"MMM")</f>
        <v>Jul</v>
      </c>
      <c r="K539">
        <v>9504</v>
      </c>
      <c r="L539" t="str">
        <f>VLOOKUP(sales_tab[[#This Row],[Product ID]],product_tab[],2,FALSE)</f>
        <v>Puzzle</v>
      </c>
      <c r="M539" t="str">
        <f>VLOOKUP(sales_tab[[#This Row],[Product ID]],product_tab[],4,FALSE)</f>
        <v>Bailey, Fowler and Butler</v>
      </c>
      <c r="N539" t="s">
        <v>13</v>
      </c>
      <c r="O539">
        <v>33.028599999999997</v>
      </c>
      <c r="P539">
        <v>50.87</v>
      </c>
      <c r="Q539">
        <v>1</v>
      </c>
      <c r="R539">
        <v>0.22</v>
      </c>
      <c r="S539">
        <f>sales_tab[[#This Row],[Unit Price]]*sales_tab[[#This Row],[Quantity]]</f>
        <v>50.87</v>
      </c>
      <c r="T539">
        <f>sales_tab[[#This Row],[Sales Amount]]-sales_tab[[#This Row],[Cost Price]]</f>
        <v>17.8414</v>
      </c>
    </row>
    <row r="540" spans="1:20" x14ac:dyDescent="0.45">
      <c r="A540">
        <v>809319</v>
      </c>
      <c r="B540">
        <v>759650</v>
      </c>
      <c r="C540" t="str">
        <f>VLOOKUP(sales_tab[[#This Row],[Customer ID]],customer_tab[],2,FALSE)</f>
        <v>Patricia Johnson</v>
      </c>
      <c r="D540" t="str">
        <f>VLOOKUP(sales_tab[[#This Row],[Customer ID]],customer_tab[],9,FALSE)</f>
        <v>Non-Binary</v>
      </c>
      <c r="E540" t="str">
        <f>VLOOKUP(sales_tab[[#This Row],[Customer ID]],customer_tab[],5,FALSE)</f>
        <v>Kentucky</v>
      </c>
      <c r="F540" t="str">
        <f>VLOOKUP(sales_tab[[#This Row],[Customer ID]],customer_tab[],6,FALSE)</f>
        <v>South</v>
      </c>
      <c r="G540" t="str">
        <f>VLOOKUP(sales_tab[[#This Row],[Customer ID]],customer_tab[],7,FALSE)</f>
        <v>Widowed</v>
      </c>
      <c r="H540" s="1">
        <v>45467</v>
      </c>
      <c r="I540" s="1" t="str">
        <f>TEXT(sales_tab[[#This Row],[Order Date]],"YYYY")</f>
        <v>2024</v>
      </c>
      <c r="J540" s="1" t="str">
        <f>TEXT(sales_tab[[#This Row],[Order Date]],"MMM")</f>
        <v>Jun</v>
      </c>
      <c r="K540">
        <v>9251</v>
      </c>
      <c r="L540" t="str">
        <f>VLOOKUP(sales_tab[[#This Row],[Product ID]],product_tab[],2,FALSE)</f>
        <v>Headphones</v>
      </c>
      <c r="M540" t="str">
        <f>VLOOKUP(sales_tab[[#This Row],[Product ID]],product_tab[],4,FALSE)</f>
        <v>Yates Group</v>
      </c>
      <c r="N540" t="s">
        <v>19</v>
      </c>
      <c r="O540">
        <v>44.165699999999994</v>
      </c>
      <c r="P540">
        <v>86.13</v>
      </c>
      <c r="Q540">
        <v>1</v>
      </c>
      <c r="R540">
        <v>0.11</v>
      </c>
      <c r="S540">
        <f>sales_tab[[#This Row],[Unit Price]]*sales_tab[[#This Row],[Quantity]]</f>
        <v>86.13</v>
      </c>
      <c r="T540">
        <f>sales_tab[[#This Row],[Sales Amount]]-sales_tab[[#This Row],[Cost Price]]</f>
        <v>41.964300000000001</v>
      </c>
    </row>
    <row r="541" spans="1:20" x14ac:dyDescent="0.45">
      <c r="A541">
        <v>112413</v>
      </c>
      <c r="B541">
        <v>333590</v>
      </c>
      <c r="C541" t="str">
        <f>VLOOKUP(sales_tab[[#This Row],[Customer ID]],customer_tab[],2,FALSE)</f>
        <v>Monique Shaw</v>
      </c>
      <c r="D541" t="str">
        <f>VLOOKUP(sales_tab[[#This Row],[Customer ID]],customer_tab[],9,FALSE)</f>
        <v>Non-Binary</v>
      </c>
      <c r="E541" t="str">
        <f>VLOOKUP(sales_tab[[#This Row],[Customer ID]],customer_tab[],5,FALSE)</f>
        <v>Washington</v>
      </c>
      <c r="F541" t="str">
        <f>VLOOKUP(sales_tab[[#This Row],[Customer ID]],customer_tab[],6,FALSE)</f>
        <v>West</v>
      </c>
      <c r="G541" t="str">
        <f>VLOOKUP(sales_tab[[#This Row],[Customer ID]],customer_tab[],7,FALSE)</f>
        <v>Widowed</v>
      </c>
      <c r="H541" s="1">
        <v>45243</v>
      </c>
      <c r="I541" s="1" t="str">
        <f>TEXT(sales_tab[[#This Row],[Order Date]],"YYYY")</f>
        <v>2023</v>
      </c>
      <c r="J541" s="1" t="str">
        <f>TEXT(sales_tab[[#This Row],[Order Date]],"MMM")</f>
        <v>Nov</v>
      </c>
      <c r="K541">
        <v>1794</v>
      </c>
      <c r="L541" t="str">
        <f>VLOOKUP(sales_tab[[#This Row],[Product ID]],product_tab[],2,FALSE)</f>
        <v>Board Game</v>
      </c>
      <c r="M541" t="str">
        <f>VLOOKUP(sales_tab[[#This Row],[Product ID]],product_tab[],4,FALSE)</f>
        <v>Reese LLC</v>
      </c>
      <c r="N541" t="s">
        <v>13</v>
      </c>
      <c r="O541">
        <v>231.83099999999999</v>
      </c>
      <c r="P541">
        <v>210.95</v>
      </c>
      <c r="Q541">
        <v>2</v>
      </c>
      <c r="R541">
        <v>0.21</v>
      </c>
      <c r="S541">
        <f>sales_tab[[#This Row],[Unit Price]]*sales_tab[[#This Row],[Quantity]]</f>
        <v>421.9</v>
      </c>
      <c r="T541">
        <f>sales_tab[[#This Row],[Sales Amount]]-sales_tab[[#This Row],[Cost Price]]</f>
        <v>190.06899999999999</v>
      </c>
    </row>
    <row r="542" spans="1:20" x14ac:dyDescent="0.45">
      <c r="A542">
        <v>779879</v>
      </c>
      <c r="B542">
        <v>696956</v>
      </c>
      <c r="C542" t="str">
        <f>VLOOKUP(sales_tab[[#This Row],[Customer ID]],customer_tab[],2,FALSE)</f>
        <v>Teresa Johnson</v>
      </c>
      <c r="D542" t="str">
        <f>VLOOKUP(sales_tab[[#This Row],[Customer ID]],customer_tab[],9,FALSE)</f>
        <v>Male</v>
      </c>
      <c r="E542" t="str">
        <f>VLOOKUP(sales_tab[[#This Row],[Customer ID]],customer_tab[],5,FALSE)</f>
        <v>Arizona</v>
      </c>
      <c r="F542" t="str">
        <f>VLOOKUP(sales_tab[[#This Row],[Customer ID]],customer_tab[],6,FALSE)</f>
        <v>West</v>
      </c>
      <c r="G542" t="str">
        <f>VLOOKUP(sales_tab[[#This Row],[Customer ID]],customer_tab[],7,FALSE)</f>
        <v>Single</v>
      </c>
      <c r="H542" s="1">
        <v>45307</v>
      </c>
      <c r="I542" s="1" t="str">
        <f>TEXT(sales_tab[[#This Row],[Order Date]],"YYYY")</f>
        <v>2024</v>
      </c>
      <c r="J542" s="1" t="str">
        <f>TEXT(sales_tab[[#This Row],[Order Date]],"MMM")</f>
        <v>Jan</v>
      </c>
      <c r="K542">
        <v>9240</v>
      </c>
      <c r="L542" t="str">
        <f>VLOOKUP(sales_tab[[#This Row],[Product ID]],product_tab[],2,FALSE)</f>
        <v>Doll</v>
      </c>
      <c r="M542" t="str">
        <f>VLOOKUP(sales_tab[[#This Row],[Product ID]],product_tab[],4,FALSE)</f>
        <v>Clark, Scott and Miller</v>
      </c>
      <c r="N542" t="s">
        <v>13</v>
      </c>
      <c r="O542">
        <v>69.857799999999997</v>
      </c>
      <c r="P542">
        <v>105.37</v>
      </c>
      <c r="Q542">
        <v>1</v>
      </c>
      <c r="R542">
        <v>0.06</v>
      </c>
      <c r="S542">
        <f>sales_tab[[#This Row],[Unit Price]]*sales_tab[[#This Row],[Quantity]]</f>
        <v>105.37</v>
      </c>
      <c r="T542">
        <f>sales_tab[[#This Row],[Sales Amount]]-sales_tab[[#This Row],[Cost Price]]</f>
        <v>35.512200000000007</v>
      </c>
    </row>
    <row r="543" spans="1:20" x14ac:dyDescent="0.45">
      <c r="A543">
        <v>978245</v>
      </c>
      <c r="B543">
        <v>706030</v>
      </c>
      <c r="C543" t="str">
        <f>VLOOKUP(sales_tab[[#This Row],[Customer ID]],customer_tab[],2,FALSE)</f>
        <v>Richard Lam</v>
      </c>
      <c r="D543" t="str">
        <f>VLOOKUP(sales_tab[[#This Row],[Customer ID]],customer_tab[],9,FALSE)</f>
        <v>Male</v>
      </c>
      <c r="E543" t="str">
        <f>VLOOKUP(sales_tab[[#This Row],[Customer ID]],customer_tab[],5,FALSE)</f>
        <v>Missouri</v>
      </c>
      <c r="F543" t="str">
        <f>VLOOKUP(sales_tab[[#This Row],[Customer ID]],customer_tab[],6,FALSE)</f>
        <v>Central</v>
      </c>
      <c r="G543" t="str">
        <f>VLOOKUP(sales_tab[[#This Row],[Customer ID]],customer_tab[],7,FALSE)</f>
        <v>Divorced</v>
      </c>
      <c r="H543" s="1">
        <v>45276</v>
      </c>
      <c r="I543" s="1" t="str">
        <f>TEXT(sales_tab[[#This Row],[Order Date]],"YYYY")</f>
        <v>2023</v>
      </c>
      <c r="J543" s="1" t="str">
        <f>TEXT(sales_tab[[#This Row],[Order Date]],"MMM")</f>
        <v>Dec</v>
      </c>
      <c r="K543">
        <v>2117</v>
      </c>
      <c r="L543" t="str">
        <f>VLOOKUP(sales_tab[[#This Row],[Product ID]],product_tab[],2,FALSE)</f>
        <v>Sofa</v>
      </c>
      <c r="M543" t="str">
        <f>VLOOKUP(sales_tab[[#This Row],[Product ID]],product_tab[],4,FALSE)</f>
        <v>Holden Inc</v>
      </c>
      <c r="N543" t="s">
        <v>11</v>
      </c>
      <c r="O543">
        <v>28.844799999999999</v>
      </c>
      <c r="P543">
        <v>13.79</v>
      </c>
      <c r="Q543">
        <v>4</v>
      </c>
      <c r="R543">
        <v>0.22</v>
      </c>
      <c r="S543">
        <f>sales_tab[[#This Row],[Unit Price]]*sales_tab[[#This Row],[Quantity]]</f>
        <v>55.16</v>
      </c>
      <c r="T543">
        <f>sales_tab[[#This Row],[Sales Amount]]-sales_tab[[#This Row],[Cost Price]]</f>
        <v>26.315199999999997</v>
      </c>
    </row>
    <row r="544" spans="1:20" x14ac:dyDescent="0.45">
      <c r="A544">
        <v>587559</v>
      </c>
      <c r="B544">
        <v>113518</v>
      </c>
      <c r="C544" t="str">
        <f>VLOOKUP(sales_tab[[#This Row],[Customer ID]],customer_tab[],2,FALSE)</f>
        <v>Jennifer Cox</v>
      </c>
      <c r="D544" t="str">
        <f>VLOOKUP(sales_tab[[#This Row],[Customer ID]],customer_tab[],9,FALSE)</f>
        <v>Female</v>
      </c>
      <c r="E544" t="str">
        <f>VLOOKUP(sales_tab[[#This Row],[Customer ID]],customer_tab[],5,FALSE)</f>
        <v>Illinois</v>
      </c>
      <c r="F544" t="str">
        <f>VLOOKUP(sales_tab[[#This Row],[Customer ID]],customer_tab[],6,FALSE)</f>
        <v>Central</v>
      </c>
      <c r="G544" t="str">
        <f>VLOOKUP(sales_tab[[#This Row],[Customer ID]],customer_tab[],7,FALSE)</f>
        <v>Single</v>
      </c>
      <c r="H544" s="1">
        <v>45437</v>
      </c>
      <c r="I544" s="1" t="str">
        <f>TEXT(sales_tab[[#This Row],[Order Date]],"YYYY")</f>
        <v>2024</v>
      </c>
      <c r="J544" s="1" t="str">
        <f>TEXT(sales_tab[[#This Row],[Order Date]],"MMM")</f>
        <v>May</v>
      </c>
      <c r="K544">
        <v>5942</v>
      </c>
      <c r="L544" t="str">
        <f>VLOOKUP(sales_tab[[#This Row],[Product ID]],product_tab[],2,FALSE)</f>
        <v>Stapler</v>
      </c>
      <c r="M544" t="str">
        <f>VLOOKUP(sales_tab[[#This Row],[Product ID]],product_tab[],4,FALSE)</f>
        <v>Jones-Henderson</v>
      </c>
      <c r="N544" t="s">
        <v>17</v>
      </c>
      <c r="O544">
        <v>24.197100000000002</v>
      </c>
      <c r="P544">
        <v>12.83</v>
      </c>
      <c r="Q544">
        <v>3</v>
      </c>
      <c r="R544">
        <v>0.21</v>
      </c>
      <c r="S544">
        <f>sales_tab[[#This Row],[Unit Price]]*sales_tab[[#This Row],[Quantity]]</f>
        <v>38.49</v>
      </c>
      <c r="T544">
        <f>sales_tab[[#This Row],[Sales Amount]]-sales_tab[[#This Row],[Cost Price]]</f>
        <v>14.292899999999999</v>
      </c>
    </row>
    <row r="545" spans="1:20" x14ac:dyDescent="0.45">
      <c r="A545">
        <v>840597</v>
      </c>
      <c r="B545">
        <v>193540</v>
      </c>
      <c r="C545" t="str">
        <f>VLOOKUP(sales_tab[[#This Row],[Customer ID]],customer_tab[],2,FALSE)</f>
        <v>Cynthia Garcia</v>
      </c>
      <c r="D545" t="str">
        <f>VLOOKUP(sales_tab[[#This Row],[Customer ID]],customer_tab[],9,FALSE)</f>
        <v>Non-Binary</v>
      </c>
      <c r="E545" t="str">
        <f>VLOOKUP(sales_tab[[#This Row],[Customer ID]],customer_tab[],5,FALSE)</f>
        <v>California</v>
      </c>
      <c r="F545" t="str">
        <f>VLOOKUP(sales_tab[[#This Row],[Customer ID]],customer_tab[],6,FALSE)</f>
        <v>West</v>
      </c>
      <c r="G545" t="str">
        <f>VLOOKUP(sales_tab[[#This Row],[Customer ID]],customer_tab[],7,FALSE)</f>
        <v>Married</v>
      </c>
      <c r="H545" s="1">
        <v>45275</v>
      </c>
      <c r="I545" s="1" t="str">
        <f>TEXT(sales_tab[[#This Row],[Order Date]],"YYYY")</f>
        <v>2023</v>
      </c>
      <c r="J545" s="1" t="str">
        <f>TEXT(sales_tab[[#This Row],[Order Date]],"MMM")</f>
        <v>Dec</v>
      </c>
      <c r="K545">
        <v>3592</v>
      </c>
      <c r="L545" t="str">
        <f>VLOOKUP(sales_tab[[#This Row],[Product ID]],product_tab[],2,FALSE)</f>
        <v>Shoes</v>
      </c>
      <c r="M545" t="str">
        <f>VLOOKUP(sales_tab[[#This Row],[Product ID]],product_tab[],4,FALSE)</f>
        <v>Hamilton, Kirby and Taylor</v>
      </c>
      <c r="N545" t="s">
        <v>15</v>
      </c>
      <c r="O545">
        <v>189.08200000000002</v>
      </c>
      <c r="P545">
        <v>243.78</v>
      </c>
      <c r="Q545">
        <v>1</v>
      </c>
      <c r="R545">
        <v>0.1</v>
      </c>
      <c r="S545">
        <f>sales_tab[[#This Row],[Unit Price]]*sales_tab[[#This Row],[Quantity]]</f>
        <v>243.78</v>
      </c>
      <c r="T545">
        <f>sales_tab[[#This Row],[Sales Amount]]-sales_tab[[#This Row],[Cost Price]]</f>
        <v>54.697999999999979</v>
      </c>
    </row>
    <row r="546" spans="1:20" x14ac:dyDescent="0.45">
      <c r="A546">
        <v>129820</v>
      </c>
      <c r="B546">
        <v>756539</v>
      </c>
      <c r="C546" t="str">
        <f>VLOOKUP(sales_tab[[#This Row],[Customer ID]],customer_tab[],2,FALSE)</f>
        <v>Denise Collins</v>
      </c>
      <c r="D546" t="str">
        <f>VLOOKUP(sales_tab[[#This Row],[Customer ID]],customer_tab[],9,FALSE)</f>
        <v>Male</v>
      </c>
      <c r="E546" t="str">
        <f>VLOOKUP(sales_tab[[#This Row],[Customer ID]],customer_tab[],5,FALSE)</f>
        <v>California</v>
      </c>
      <c r="F546" t="str">
        <f>VLOOKUP(sales_tab[[#This Row],[Customer ID]],customer_tab[],6,FALSE)</f>
        <v>West</v>
      </c>
      <c r="G546" t="str">
        <f>VLOOKUP(sales_tab[[#This Row],[Customer ID]],customer_tab[],7,FALSE)</f>
        <v>Married</v>
      </c>
      <c r="H546" s="1">
        <v>45428</v>
      </c>
      <c r="I546" s="1" t="str">
        <f>TEXT(sales_tab[[#This Row],[Order Date]],"YYYY")</f>
        <v>2024</v>
      </c>
      <c r="J546" s="1" t="str">
        <f>TEXT(sales_tab[[#This Row],[Order Date]],"MMM")</f>
        <v>May</v>
      </c>
      <c r="K546">
        <v>9240</v>
      </c>
      <c r="L546" t="str">
        <f>VLOOKUP(sales_tab[[#This Row],[Product ID]],product_tab[],2,FALSE)</f>
        <v>Doll</v>
      </c>
      <c r="M546" t="str">
        <f>VLOOKUP(sales_tab[[#This Row],[Product ID]],product_tab[],4,FALSE)</f>
        <v>Clark, Scott and Miller</v>
      </c>
      <c r="N546" t="s">
        <v>13</v>
      </c>
      <c r="O546">
        <v>407.94749999999999</v>
      </c>
      <c r="P546">
        <v>105.37</v>
      </c>
      <c r="Q546">
        <v>5</v>
      </c>
      <c r="R546">
        <v>0.05</v>
      </c>
      <c r="S546">
        <f>sales_tab[[#This Row],[Unit Price]]*sales_tab[[#This Row],[Quantity]]</f>
        <v>526.85</v>
      </c>
      <c r="T546">
        <f>sales_tab[[#This Row],[Sales Amount]]-sales_tab[[#This Row],[Cost Price]]</f>
        <v>118.90250000000003</v>
      </c>
    </row>
    <row r="547" spans="1:20" x14ac:dyDescent="0.45">
      <c r="A547">
        <v>280248</v>
      </c>
      <c r="B547">
        <v>385643</v>
      </c>
      <c r="C547" t="str">
        <f>VLOOKUP(sales_tab[[#This Row],[Customer ID]],customer_tab[],2,FALSE)</f>
        <v>Kevin Green</v>
      </c>
      <c r="D547" t="str">
        <f>VLOOKUP(sales_tab[[#This Row],[Customer ID]],customer_tab[],9,FALSE)</f>
        <v>Female</v>
      </c>
      <c r="E547" t="str">
        <f>VLOOKUP(sales_tab[[#This Row],[Customer ID]],customer_tab[],5,FALSE)</f>
        <v>California</v>
      </c>
      <c r="F547" t="str">
        <f>VLOOKUP(sales_tab[[#This Row],[Customer ID]],customer_tab[],6,FALSE)</f>
        <v>West</v>
      </c>
      <c r="G547" t="str">
        <f>VLOOKUP(sales_tab[[#This Row],[Customer ID]],customer_tab[],7,FALSE)</f>
        <v>Married</v>
      </c>
      <c r="H547" s="1">
        <v>45321</v>
      </c>
      <c r="I547" s="1" t="str">
        <f>TEXT(sales_tab[[#This Row],[Order Date]],"YYYY")</f>
        <v>2024</v>
      </c>
      <c r="J547" s="1" t="str">
        <f>TEXT(sales_tab[[#This Row],[Order Date]],"MMM")</f>
        <v>Jan</v>
      </c>
      <c r="K547">
        <v>6233</v>
      </c>
      <c r="L547" t="str">
        <f>VLOOKUP(sales_tab[[#This Row],[Product ID]],product_tab[],2,FALSE)</f>
        <v>Smartphone</v>
      </c>
      <c r="M547" t="str">
        <f>VLOOKUP(sales_tab[[#This Row],[Product ID]],product_tab[],4,FALSE)</f>
        <v>Hensley-Pratt</v>
      </c>
      <c r="N547" t="s">
        <v>19</v>
      </c>
      <c r="O547">
        <v>4.7188000000000008</v>
      </c>
      <c r="P547">
        <v>12.38</v>
      </c>
      <c r="Q547">
        <v>1</v>
      </c>
      <c r="R547">
        <v>0.24</v>
      </c>
      <c r="S547">
        <f>sales_tab[[#This Row],[Unit Price]]*sales_tab[[#This Row],[Quantity]]</f>
        <v>12.38</v>
      </c>
      <c r="T547">
        <f>sales_tab[[#This Row],[Sales Amount]]-sales_tab[[#This Row],[Cost Price]]</f>
        <v>7.6612</v>
      </c>
    </row>
    <row r="548" spans="1:20" x14ac:dyDescent="0.45">
      <c r="A548">
        <v>297285</v>
      </c>
      <c r="B548">
        <v>710144</v>
      </c>
      <c r="C548" t="str">
        <f>VLOOKUP(sales_tab[[#This Row],[Customer ID]],customer_tab[],2,FALSE)</f>
        <v>Virginia Myers</v>
      </c>
      <c r="D548" t="str">
        <f>VLOOKUP(sales_tab[[#This Row],[Customer ID]],customer_tab[],9,FALSE)</f>
        <v>Male</v>
      </c>
      <c r="E548" t="str">
        <f>VLOOKUP(sales_tab[[#This Row],[Customer ID]],customer_tab[],5,FALSE)</f>
        <v>California</v>
      </c>
      <c r="F548" t="str">
        <f>VLOOKUP(sales_tab[[#This Row],[Customer ID]],customer_tab[],6,FALSE)</f>
        <v>West</v>
      </c>
      <c r="G548" t="str">
        <f>VLOOKUP(sales_tab[[#This Row],[Customer ID]],customer_tab[],7,FALSE)</f>
        <v>Married</v>
      </c>
      <c r="H548" s="1">
        <v>45223</v>
      </c>
      <c r="I548" s="1" t="str">
        <f>TEXT(sales_tab[[#This Row],[Order Date]],"YYYY")</f>
        <v>2023</v>
      </c>
      <c r="J548" s="1" t="str">
        <f>TEXT(sales_tab[[#This Row],[Order Date]],"MMM")</f>
        <v>Oct</v>
      </c>
      <c r="K548">
        <v>3312</v>
      </c>
      <c r="L548" t="str">
        <f>VLOOKUP(sales_tab[[#This Row],[Product ID]],product_tab[],2,FALSE)</f>
        <v>Toy Car</v>
      </c>
      <c r="M548" t="str">
        <f>VLOOKUP(sales_tab[[#This Row],[Product ID]],product_tab[],4,FALSE)</f>
        <v>West LLC</v>
      </c>
      <c r="N548" t="s">
        <v>13</v>
      </c>
      <c r="O548">
        <v>563.39679999999998</v>
      </c>
      <c r="P548">
        <v>287.38</v>
      </c>
      <c r="Q548">
        <v>4</v>
      </c>
      <c r="R548">
        <v>0.16</v>
      </c>
      <c r="S548">
        <f>sales_tab[[#This Row],[Unit Price]]*sales_tab[[#This Row],[Quantity]]</f>
        <v>1149.52</v>
      </c>
      <c r="T548">
        <f>sales_tab[[#This Row],[Sales Amount]]-sales_tab[[#This Row],[Cost Price]]</f>
        <v>586.1232</v>
      </c>
    </row>
    <row r="549" spans="1:20" x14ac:dyDescent="0.45">
      <c r="A549">
        <v>788970</v>
      </c>
      <c r="B549">
        <v>309528</v>
      </c>
      <c r="C549" t="str">
        <f>VLOOKUP(sales_tab[[#This Row],[Customer ID]],customer_tab[],2,FALSE)</f>
        <v>Eileen Edwards</v>
      </c>
      <c r="D549" t="str">
        <f>VLOOKUP(sales_tab[[#This Row],[Customer ID]],customer_tab[],9,FALSE)</f>
        <v>Female</v>
      </c>
      <c r="E549" t="str">
        <f>VLOOKUP(sales_tab[[#This Row],[Customer ID]],customer_tab[],5,FALSE)</f>
        <v>Ohio</v>
      </c>
      <c r="F549" t="str">
        <f>VLOOKUP(sales_tab[[#This Row],[Customer ID]],customer_tab[],6,FALSE)</f>
        <v>East</v>
      </c>
      <c r="G549" t="str">
        <f>VLOOKUP(sales_tab[[#This Row],[Customer ID]],customer_tab[],7,FALSE)</f>
        <v>Single</v>
      </c>
      <c r="H549" s="1">
        <v>45534</v>
      </c>
      <c r="I549" s="1" t="str">
        <f>TEXT(sales_tab[[#This Row],[Order Date]],"YYYY")</f>
        <v>2024</v>
      </c>
      <c r="J549" s="1" t="str">
        <f>TEXT(sales_tab[[#This Row],[Order Date]],"MMM")</f>
        <v>Aug</v>
      </c>
      <c r="K549">
        <v>9240</v>
      </c>
      <c r="L549" t="str">
        <f>VLOOKUP(sales_tab[[#This Row],[Product ID]],product_tab[],2,FALSE)</f>
        <v>Doll</v>
      </c>
      <c r="M549" t="str">
        <f>VLOOKUP(sales_tab[[#This Row],[Product ID]],product_tab[],4,FALSE)</f>
        <v>Clark, Scott and Miller</v>
      </c>
      <c r="N549" t="s">
        <v>13</v>
      </c>
      <c r="O549">
        <v>49.394499999999994</v>
      </c>
      <c r="P549">
        <v>105.37</v>
      </c>
      <c r="Q549">
        <v>1</v>
      </c>
      <c r="R549">
        <v>0.15</v>
      </c>
      <c r="S549">
        <f>sales_tab[[#This Row],[Unit Price]]*sales_tab[[#This Row],[Quantity]]</f>
        <v>105.37</v>
      </c>
      <c r="T549">
        <f>sales_tab[[#This Row],[Sales Amount]]-sales_tab[[#This Row],[Cost Price]]</f>
        <v>55.975500000000011</v>
      </c>
    </row>
    <row r="550" spans="1:20" x14ac:dyDescent="0.45">
      <c r="A550">
        <v>568960</v>
      </c>
      <c r="B550">
        <v>795351</v>
      </c>
      <c r="C550" t="str">
        <f>VLOOKUP(sales_tab[[#This Row],[Customer ID]],customer_tab[],2,FALSE)</f>
        <v>Karen Lozano</v>
      </c>
      <c r="D550" t="str">
        <f>VLOOKUP(sales_tab[[#This Row],[Customer ID]],customer_tab[],9,FALSE)</f>
        <v>Female</v>
      </c>
      <c r="E550" t="str">
        <f>VLOOKUP(sales_tab[[#This Row],[Customer ID]],customer_tab[],5,FALSE)</f>
        <v>Illinois</v>
      </c>
      <c r="F550" t="str">
        <f>VLOOKUP(sales_tab[[#This Row],[Customer ID]],customer_tab[],6,FALSE)</f>
        <v>Central</v>
      </c>
      <c r="G550" t="str">
        <f>VLOOKUP(sales_tab[[#This Row],[Customer ID]],customer_tab[],7,FALSE)</f>
        <v>Divorced</v>
      </c>
      <c r="H550" s="1">
        <v>45242</v>
      </c>
      <c r="I550" s="1" t="str">
        <f>TEXT(sales_tab[[#This Row],[Order Date]],"YYYY")</f>
        <v>2023</v>
      </c>
      <c r="J550" s="1" t="str">
        <f>TEXT(sales_tab[[#This Row],[Order Date]],"MMM")</f>
        <v>Nov</v>
      </c>
      <c r="K550">
        <v>3592</v>
      </c>
      <c r="L550" t="str">
        <f>VLOOKUP(sales_tab[[#This Row],[Product ID]],product_tab[],2,FALSE)</f>
        <v>Shoes</v>
      </c>
      <c r="M550" t="str">
        <f>VLOOKUP(sales_tab[[#This Row],[Product ID]],product_tab[],4,FALSE)</f>
        <v>Hamilton, Kirby and Taylor</v>
      </c>
      <c r="N550" t="s">
        <v>15</v>
      </c>
      <c r="O550">
        <v>519.61940000000004</v>
      </c>
      <c r="P550">
        <v>243.78</v>
      </c>
      <c r="Q550">
        <v>3</v>
      </c>
      <c r="R550">
        <v>0.09</v>
      </c>
      <c r="S550">
        <f>sales_tab[[#This Row],[Unit Price]]*sales_tab[[#This Row],[Quantity]]</f>
        <v>731.34</v>
      </c>
      <c r="T550">
        <f>sales_tab[[#This Row],[Sales Amount]]-sales_tab[[#This Row],[Cost Price]]</f>
        <v>211.72059999999999</v>
      </c>
    </row>
    <row r="551" spans="1:20" x14ac:dyDescent="0.45">
      <c r="A551">
        <v>144004</v>
      </c>
      <c r="B551">
        <v>878182</v>
      </c>
      <c r="C551" t="str">
        <f>VLOOKUP(sales_tab[[#This Row],[Customer ID]],customer_tab[],2,FALSE)</f>
        <v>Linda Lynch</v>
      </c>
      <c r="D551" t="str">
        <f>VLOOKUP(sales_tab[[#This Row],[Customer ID]],customer_tab[],9,FALSE)</f>
        <v>Non-Binary</v>
      </c>
      <c r="E551" t="str">
        <f>VLOOKUP(sales_tab[[#This Row],[Customer ID]],customer_tab[],5,FALSE)</f>
        <v>Ohio</v>
      </c>
      <c r="F551" t="str">
        <f>VLOOKUP(sales_tab[[#This Row],[Customer ID]],customer_tab[],6,FALSE)</f>
        <v>East</v>
      </c>
      <c r="G551" t="str">
        <f>VLOOKUP(sales_tab[[#This Row],[Customer ID]],customer_tab[],7,FALSE)</f>
        <v>Divorced</v>
      </c>
      <c r="H551" s="1">
        <v>45475</v>
      </c>
      <c r="I551" s="1" t="str">
        <f>TEXT(sales_tab[[#This Row],[Order Date]],"YYYY")</f>
        <v>2024</v>
      </c>
      <c r="J551" s="1" t="str">
        <f>TEXT(sales_tab[[#This Row],[Order Date]],"MMM")</f>
        <v>Jul</v>
      </c>
      <c r="K551">
        <v>6681</v>
      </c>
      <c r="L551" t="str">
        <f>VLOOKUP(sales_tab[[#This Row],[Product ID]],product_tab[],2,FALSE)</f>
        <v>Desk</v>
      </c>
      <c r="M551" t="str">
        <f>VLOOKUP(sales_tab[[#This Row],[Product ID]],product_tab[],4,FALSE)</f>
        <v>Fernandez, Willis and Potter</v>
      </c>
      <c r="N551" t="s">
        <v>11</v>
      </c>
      <c r="O551">
        <v>417.57880000000006</v>
      </c>
      <c r="P551">
        <v>204.63</v>
      </c>
      <c r="Q551">
        <v>3</v>
      </c>
      <c r="R551">
        <v>0.08</v>
      </c>
      <c r="S551">
        <f>sales_tab[[#This Row],[Unit Price]]*sales_tab[[#This Row],[Quantity]]</f>
        <v>613.89</v>
      </c>
      <c r="T551">
        <f>sales_tab[[#This Row],[Sales Amount]]-sales_tab[[#This Row],[Cost Price]]</f>
        <v>196.31119999999993</v>
      </c>
    </row>
    <row r="552" spans="1:20" x14ac:dyDescent="0.45">
      <c r="A552">
        <v>609933</v>
      </c>
      <c r="B552">
        <v>344224</v>
      </c>
      <c r="C552" t="str">
        <f>VLOOKUP(sales_tab[[#This Row],[Customer ID]],customer_tab[],2,FALSE)</f>
        <v>Mr. Ronald Alvarado</v>
      </c>
      <c r="D552" t="str">
        <f>VLOOKUP(sales_tab[[#This Row],[Customer ID]],customer_tab[],9,FALSE)</f>
        <v>Non-Binary</v>
      </c>
      <c r="E552" t="str">
        <f>VLOOKUP(sales_tab[[#This Row],[Customer ID]],customer_tab[],5,FALSE)</f>
        <v>Oklahoma</v>
      </c>
      <c r="F552" t="str">
        <f>VLOOKUP(sales_tab[[#This Row],[Customer ID]],customer_tab[],6,FALSE)</f>
        <v>Central</v>
      </c>
      <c r="G552" t="str">
        <f>VLOOKUP(sales_tab[[#This Row],[Customer ID]],customer_tab[],7,FALSE)</f>
        <v>Single</v>
      </c>
      <c r="H552" s="1">
        <v>45227</v>
      </c>
      <c r="I552" s="1" t="str">
        <f>TEXT(sales_tab[[#This Row],[Order Date]],"YYYY")</f>
        <v>2023</v>
      </c>
      <c r="J552" s="1" t="str">
        <f>TEXT(sales_tab[[#This Row],[Order Date]],"MMM")</f>
        <v>Oct</v>
      </c>
      <c r="K552">
        <v>5039</v>
      </c>
      <c r="L552" t="str">
        <f>VLOOKUP(sales_tab[[#This Row],[Product ID]],product_tab[],2,FALSE)</f>
        <v>Jeans</v>
      </c>
      <c r="M552" t="str">
        <f>VLOOKUP(sales_tab[[#This Row],[Product ID]],product_tab[],4,FALSE)</f>
        <v>Sanchez, Medina and Golden</v>
      </c>
      <c r="N552" t="s">
        <v>15</v>
      </c>
      <c r="O552">
        <v>250.06549999999999</v>
      </c>
      <c r="P552">
        <v>70.03</v>
      </c>
      <c r="Q552">
        <v>5</v>
      </c>
      <c r="R552">
        <v>0.03</v>
      </c>
      <c r="S552">
        <f>sales_tab[[#This Row],[Unit Price]]*sales_tab[[#This Row],[Quantity]]</f>
        <v>350.15</v>
      </c>
      <c r="T552">
        <f>sales_tab[[#This Row],[Sales Amount]]-sales_tab[[#This Row],[Cost Price]]</f>
        <v>100.08449999999999</v>
      </c>
    </row>
    <row r="553" spans="1:20" x14ac:dyDescent="0.45">
      <c r="A553">
        <v>206926</v>
      </c>
      <c r="B553">
        <v>817058</v>
      </c>
      <c r="C553" t="str">
        <f>VLOOKUP(sales_tab[[#This Row],[Customer ID]],customer_tab[],2,FALSE)</f>
        <v>Bridget Mills</v>
      </c>
      <c r="D553" t="str">
        <f>VLOOKUP(sales_tab[[#This Row],[Customer ID]],customer_tab[],9,FALSE)</f>
        <v>Female</v>
      </c>
      <c r="E553" t="str">
        <f>VLOOKUP(sales_tab[[#This Row],[Customer ID]],customer_tab[],5,FALSE)</f>
        <v>Texas</v>
      </c>
      <c r="F553" t="str">
        <f>VLOOKUP(sales_tab[[#This Row],[Customer ID]],customer_tab[],6,FALSE)</f>
        <v>Central</v>
      </c>
      <c r="G553" t="str">
        <f>VLOOKUP(sales_tab[[#This Row],[Customer ID]],customer_tab[],7,FALSE)</f>
        <v>Single</v>
      </c>
      <c r="H553" s="1">
        <v>45262</v>
      </c>
      <c r="I553" s="1" t="str">
        <f>TEXT(sales_tab[[#This Row],[Order Date]],"YYYY")</f>
        <v>2023</v>
      </c>
      <c r="J553" s="1" t="str">
        <f>TEXT(sales_tab[[#This Row],[Order Date]],"MMM")</f>
        <v>Dec</v>
      </c>
      <c r="K553">
        <v>4541</v>
      </c>
      <c r="L553" t="str">
        <f>VLOOKUP(sales_tab[[#This Row],[Product ID]],product_tab[],2,FALSE)</f>
        <v>Pen</v>
      </c>
      <c r="M553" t="str">
        <f>VLOOKUP(sales_tab[[#This Row],[Product ID]],product_tab[],4,FALSE)</f>
        <v>Mccall Inc</v>
      </c>
      <c r="N553" t="s">
        <v>17</v>
      </c>
      <c r="O553">
        <v>138.55500000000001</v>
      </c>
      <c r="P553">
        <v>69.5</v>
      </c>
      <c r="Q553">
        <v>3</v>
      </c>
      <c r="R553">
        <v>0.15</v>
      </c>
      <c r="S553">
        <f>sales_tab[[#This Row],[Unit Price]]*sales_tab[[#This Row],[Quantity]]</f>
        <v>208.5</v>
      </c>
      <c r="T553">
        <f>sales_tab[[#This Row],[Sales Amount]]-sales_tab[[#This Row],[Cost Price]]</f>
        <v>69.944999999999993</v>
      </c>
    </row>
    <row r="554" spans="1:20" x14ac:dyDescent="0.45">
      <c r="A554">
        <v>285844</v>
      </c>
      <c r="B554">
        <v>160268</v>
      </c>
      <c r="C554" t="str">
        <f>VLOOKUP(sales_tab[[#This Row],[Customer ID]],customer_tab[],2,FALSE)</f>
        <v>Lorraine Scott</v>
      </c>
      <c r="D554" t="str">
        <f>VLOOKUP(sales_tab[[#This Row],[Customer ID]],customer_tab[],9,FALSE)</f>
        <v>Non-Binary</v>
      </c>
      <c r="E554" t="str">
        <f>VLOOKUP(sales_tab[[#This Row],[Customer ID]],customer_tab[],5,FALSE)</f>
        <v>California</v>
      </c>
      <c r="F554" t="str">
        <f>VLOOKUP(sales_tab[[#This Row],[Customer ID]],customer_tab[],6,FALSE)</f>
        <v>West</v>
      </c>
      <c r="G554" t="str">
        <f>VLOOKUP(sales_tab[[#This Row],[Customer ID]],customer_tab[],7,FALSE)</f>
        <v>Single</v>
      </c>
      <c r="H554" s="1">
        <v>45232</v>
      </c>
      <c r="I554" s="1" t="str">
        <f>TEXT(sales_tab[[#This Row],[Order Date]],"YYYY")</f>
        <v>2023</v>
      </c>
      <c r="J554" s="1" t="str">
        <f>TEXT(sales_tab[[#This Row],[Order Date]],"MMM")</f>
        <v>Nov</v>
      </c>
      <c r="K554">
        <v>2914</v>
      </c>
      <c r="L554" t="str">
        <f>VLOOKUP(sales_tab[[#This Row],[Product ID]],product_tab[],2,FALSE)</f>
        <v>Bookshelf</v>
      </c>
      <c r="M554" t="str">
        <f>VLOOKUP(sales_tab[[#This Row],[Product ID]],product_tab[],4,FALSE)</f>
        <v>Davis-Ramirez</v>
      </c>
      <c r="N554" t="s">
        <v>11</v>
      </c>
      <c r="O554">
        <v>22.757999999999999</v>
      </c>
      <c r="P554">
        <v>30.65</v>
      </c>
      <c r="Q554">
        <v>1</v>
      </c>
      <c r="R554">
        <v>0.08</v>
      </c>
      <c r="S554">
        <f>sales_tab[[#This Row],[Unit Price]]*sales_tab[[#This Row],[Quantity]]</f>
        <v>30.65</v>
      </c>
      <c r="T554">
        <f>sales_tab[[#This Row],[Sales Amount]]-sales_tab[[#This Row],[Cost Price]]</f>
        <v>7.8919999999999995</v>
      </c>
    </row>
    <row r="555" spans="1:20" x14ac:dyDescent="0.45">
      <c r="A555">
        <v>290732</v>
      </c>
      <c r="B555">
        <v>270239</v>
      </c>
      <c r="C555" t="str">
        <f>VLOOKUP(sales_tab[[#This Row],[Customer ID]],customer_tab[],2,FALSE)</f>
        <v>Russell Wagner</v>
      </c>
      <c r="D555" t="str">
        <f>VLOOKUP(sales_tab[[#This Row],[Customer ID]],customer_tab[],9,FALSE)</f>
        <v>Male</v>
      </c>
      <c r="E555" t="str">
        <f>VLOOKUP(sales_tab[[#This Row],[Customer ID]],customer_tab[],5,FALSE)</f>
        <v>North Carolina</v>
      </c>
      <c r="F555" t="str">
        <f>VLOOKUP(sales_tab[[#This Row],[Customer ID]],customer_tab[],6,FALSE)</f>
        <v>South</v>
      </c>
      <c r="G555" t="str">
        <f>VLOOKUP(sales_tab[[#This Row],[Customer ID]],customer_tab[],7,FALSE)</f>
        <v>Widowed</v>
      </c>
      <c r="H555" s="1">
        <v>45299</v>
      </c>
      <c r="I555" s="1" t="str">
        <f>TEXT(sales_tab[[#This Row],[Order Date]],"YYYY")</f>
        <v>2024</v>
      </c>
      <c r="J555" s="1" t="str">
        <f>TEXT(sales_tab[[#This Row],[Order Date]],"MMM")</f>
        <v>Jan</v>
      </c>
      <c r="K555">
        <v>7085</v>
      </c>
      <c r="L555" t="str">
        <f>VLOOKUP(sales_tab[[#This Row],[Product ID]],product_tab[],2,FALSE)</f>
        <v>Jacket</v>
      </c>
      <c r="M555" t="str">
        <f>VLOOKUP(sales_tab[[#This Row],[Product ID]],product_tab[],4,FALSE)</f>
        <v>Myers-Barber</v>
      </c>
      <c r="N555" t="s">
        <v>15</v>
      </c>
      <c r="O555">
        <v>289.13569999999999</v>
      </c>
      <c r="P555">
        <v>178.83</v>
      </c>
      <c r="Q555">
        <v>3</v>
      </c>
      <c r="R555">
        <v>7.0000000000000007E-2</v>
      </c>
      <c r="S555">
        <f>sales_tab[[#This Row],[Unit Price]]*sales_tab[[#This Row],[Quantity]]</f>
        <v>536.49</v>
      </c>
      <c r="T555">
        <f>sales_tab[[#This Row],[Sales Amount]]-sales_tab[[#This Row],[Cost Price]]</f>
        <v>247.35430000000002</v>
      </c>
    </row>
    <row r="556" spans="1:20" x14ac:dyDescent="0.45">
      <c r="A556">
        <v>382185</v>
      </c>
      <c r="B556">
        <v>303791</v>
      </c>
      <c r="C556" t="str">
        <f>VLOOKUP(sales_tab[[#This Row],[Customer ID]],customer_tab[],2,FALSE)</f>
        <v>Ms. Ann Cook</v>
      </c>
      <c r="D556" t="str">
        <f>VLOOKUP(sales_tab[[#This Row],[Customer ID]],customer_tab[],9,FALSE)</f>
        <v>Female</v>
      </c>
      <c r="E556" t="str">
        <f>VLOOKUP(sales_tab[[#This Row],[Customer ID]],customer_tab[],5,FALSE)</f>
        <v>California</v>
      </c>
      <c r="F556" t="str">
        <f>VLOOKUP(sales_tab[[#This Row],[Customer ID]],customer_tab[],6,FALSE)</f>
        <v>West</v>
      </c>
      <c r="G556" t="str">
        <f>VLOOKUP(sales_tab[[#This Row],[Customer ID]],customer_tab[],7,FALSE)</f>
        <v>Married</v>
      </c>
      <c r="H556" s="1">
        <v>45355</v>
      </c>
      <c r="I556" s="1" t="str">
        <f>TEXT(sales_tab[[#This Row],[Order Date]],"YYYY")</f>
        <v>2024</v>
      </c>
      <c r="J556" s="1" t="str">
        <f>TEXT(sales_tab[[#This Row],[Order Date]],"MMM")</f>
        <v>Mar</v>
      </c>
      <c r="K556">
        <v>5039</v>
      </c>
      <c r="L556" t="str">
        <f>VLOOKUP(sales_tab[[#This Row],[Product ID]],product_tab[],2,FALSE)</f>
        <v>Jeans</v>
      </c>
      <c r="M556" t="str">
        <f>VLOOKUP(sales_tab[[#This Row],[Product ID]],product_tab[],4,FALSE)</f>
        <v>Sanchez, Medina and Golden</v>
      </c>
      <c r="N556" t="s">
        <v>15</v>
      </c>
      <c r="O556">
        <v>152.41829999999999</v>
      </c>
      <c r="P556">
        <v>70.03</v>
      </c>
      <c r="Q556">
        <v>3</v>
      </c>
      <c r="R556">
        <v>0.13</v>
      </c>
      <c r="S556">
        <f>sales_tab[[#This Row],[Unit Price]]*sales_tab[[#This Row],[Quantity]]</f>
        <v>210.09</v>
      </c>
      <c r="T556">
        <f>sales_tab[[#This Row],[Sales Amount]]-sales_tab[[#This Row],[Cost Price]]</f>
        <v>57.671700000000016</v>
      </c>
    </row>
    <row r="557" spans="1:20" x14ac:dyDescent="0.45">
      <c r="A557">
        <v>779845</v>
      </c>
      <c r="B557">
        <v>914782</v>
      </c>
      <c r="C557" t="str">
        <f>VLOOKUP(sales_tab[[#This Row],[Customer ID]],customer_tab[],2,FALSE)</f>
        <v>Amber Chapman</v>
      </c>
      <c r="D557" t="str">
        <f>VLOOKUP(sales_tab[[#This Row],[Customer ID]],customer_tab[],9,FALSE)</f>
        <v>Female</v>
      </c>
      <c r="E557" t="str">
        <f>VLOOKUP(sales_tab[[#This Row],[Customer ID]],customer_tab[],5,FALSE)</f>
        <v>California</v>
      </c>
      <c r="F557" t="str">
        <f>VLOOKUP(sales_tab[[#This Row],[Customer ID]],customer_tab[],6,FALSE)</f>
        <v>West</v>
      </c>
      <c r="G557" t="str">
        <f>VLOOKUP(sales_tab[[#This Row],[Customer ID]],customer_tab[],7,FALSE)</f>
        <v>Widowed</v>
      </c>
      <c r="H557" s="1">
        <v>45207</v>
      </c>
      <c r="I557" s="1" t="str">
        <f>TEXT(sales_tab[[#This Row],[Order Date]],"YYYY")</f>
        <v>2023</v>
      </c>
      <c r="J557" s="1" t="str">
        <f>TEXT(sales_tab[[#This Row],[Order Date]],"MMM")</f>
        <v>Oct</v>
      </c>
      <c r="K557">
        <v>5842</v>
      </c>
      <c r="L557" t="str">
        <f>VLOOKUP(sales_tab[[#This Row],[Product ID]],product_tab[],2,FALSE)</f>
        <v>Chair</v>
      </c>
      <c r="M557" t="str">
        <f>VLOOKUP(sales_tab[[#This Row],[Product ID]],product_tab[],4,FALSE)</f>
        <v>Cook, Hall and Miller</v>
      </c>
      <c r="N557" t="s">
        <v>11</v>
      </c>
      <c r="O557">
        <v>124.26200000000001</v>
      </c>
      <c r="P557">
        <v>268.19</v>
      </c>
      <c r="Q557">
        <v>1</v>
      </c>
      <c r="R557">
        <v>0.2</v>
      </c>
      <c r="S557">
        <f>sales_tab[[#This Row],[Unit Price]]*sales_tab[[#This Row],[Quantity]]</f>
        <v>268.19</v>
      </c>
      <c r="T557">
        <f>sales_tab[[#This Row],[Sales Amount]]-sales_tab[[#This Row],[Cost Price]]</f>
        <v>143.928</v>
      </c>
    </row>
    <row r="558" spans="1:20" x14ac:dyDescent="0.45">
      <c r="A558">
        <v>407917</v>
      </c>
      <c r="B558">
        <v>560300</v>
      </c>
      <c r="C558" t="str">
        <f>VLOOKUP(sales_tab[[#This Row],[Customer ID]],customer_tab[],2,FALSE)</f>
        <v>John Roy</v>
      </c>
      <c r="D558" t="str">
        <f>VLOOKUP(sales_tab[[#This Row],[Customer ID]],customer_tab[],9,FALSE)</f>
        <v>Female</v>
      </c>
      <c r="E558" t="str">
        <f>VLOOKUP(sales_tab[[#This Row],[Customer ID]],customer_tab[],5,FALSE)</f>
        <v>California</v>
      </c>
      <c r="F558" t="str">
        <f>VLOOKUP(sales_tab[[#This Row],[Customer ID]],customer_tab[],6,FALSE)</f>
        <v>West</v>
      </c>
      <c r="G558" t="str">
        <f>VLOOKUP(sales_tab[[#This Row],[Customer ID]],customer_tab[],7,FALSE)</f>
        <v>Single</v>
      </c>
      <c r="H558" s="1">
        <v>45232</v>
      </c>
      <c r="I558" s="1" t="str">
        <f>TEXT(sales_tab[[#This Row],[Order Date]],"YYYY")</f>
        <v>2023</v>
      </c>
      <c r="J558" s="1" t="str">
        <f>TEXT(sales_tab[[#This Row],[Order Date]],"MMM")</f>
        <v>Nov</v>
      </c>
      <c r="K558">
        <v>8522</v>
      </c>
      <c r="L558" t="str">
        <f>VLOOKUP(sales_tab[[#This Row],[Product ID]],product_tab[],2,FALSE)</f>
        <v>Notebook</v>
      </c>
      <c r="M558" t="str">
        <f>VLOOKUP(sales_tab[[#This Row],[Product ID]],product_tab[],4,FALSE)</f>
        <v>Estrada LLC</v>
      </c>
      <c r="N558" t="s">
        <v>17</v>
      </c>
      <c r="O558">
        <v>220.03680000000003</v>
      </c>
      <c r="P558">
        <v>154.08000000000001</v>
      </c>
      <c r="Q558">
        <v>3</v>
      </c>
      <c r="R558">
        <v>0.18</v>
      </c>
      <c r="S558">
        <f>sales_tab[[#This Row],[Unit Price]]*sales_tab[[#This Row],[Quantity]]</f>
        <v>462.24</v>
      </c>
      <c r="T558">
        <f>sales_tab[[#This Row],[Sales Amount]]-sales_tab[[#This Row],[Cost Price]]</f>
        <v>242.20319999999998</v>
      </c>
    </row>
    <row r="559" spans="1:20" x14ac:dyDescent="0.45">
      <c r="A559">
        <v>393385</v>
      </c>
      <c r="B559">
        <v>893193</v>
      </c>
      <c r="C559" t="str">
        <f>VLOOKUP(sales_tab[[#This Row],[Customer ID]],customer_tab[],2,FALSE)</f>
        <v>Daniel Shea</v>
      </c>
      <c r="D559" t="str">
        <f>VLOOKUP(sales_tab[[#This Row],[Customer ID]],customer_tab[],9,FALSE)</f>
        <v>Female</v>
      </c>
      <c r="E559" t="str">
        <f>VLOOKUP(sales_tab[[#This Row],[Customer ID]],customer_tab[],5,FALSE)</f>
        <v>California</v>
      </c>
      <c r="F559" t="str">
        <f>VLOOKUP(sales_tab[[#This Row],[Customer ID]],customer_tab[],6,FALSE)</f>
        <v>West</v>
      </c>
      <c r="G559" t="str">
        <f>VLOOKUP(sales_tab[[#This Row],[Customer ID]],customer_tab[],7,FALSE)</f>
        <v>Married</v>
      </c>
      <c r="H559" s="1">
        <v>45383</v>
      </c>
      <c r="I559" s="1" t="str">
        <f>TEXT(sales_tab[[#This Row],[Order Date]],"YYYY")</f>
        <v>2024</v>
      </c>
      <c r="J559" s="1" t="str">
        <f>TEXT(sales_tab[[#This Row],[Order Date]],"MMM")</f>
        <v>Apr</v>
      </c>
      <c r="K559">
        <v>4541</v>
      </c>
      <c r="L559" t="str">
        <f>VLOOKUP(sales_tab[[#This Row],[Product ID]],product_tab[],2,FALSE)</f>
        <v>Pen</v>
      </c>
      <c r="M559" t="str">
        <f>VLOOKUP(sales_tab[[#This Row],[Product ID]],product_tab[],4,FALSE)</f>
        <v>Mccall Inc</v>
      </c>
      <c r="N559" t="s">
        <v>17</v>
      </c>
      <c r="O559">
        <v>146.08000000000001</v>
      </c>
      <c r="P559">
        <v>69.5</v>
      </c>
      <c r="Q559">
        <v>3</v>
      </c>
      <c r="R559">
        <v>0.1</v>
      </c>
      <c r="S559">
        <f>sales_tab[[#This Row],[Unit Price]]*sales_tab[[#This Row],[Quantity]]</f>
        <v>208.5</v>
      </c>
      <c r="T559">
        <f>sales_tab[[#This Row],[Sales Amount]]-sales_tab[[#This Row],[Cost Price]]</f>
        <v>62.419999999999987</v>
      </c>
    </row>
    <row r="560" spans="1:20" x14ac:dyDescent="0.45">
      <c r="A560">
        <v>853426</v>
      </c>
      <c r="B560">
        <v>167737</v>
      </c>
      <c r="C560" t="str">
        <f>VLOOKUP(sales_tab[[#This Row],[Customer ID]],customer_tab[],2,FALSE)</f>
        <v>Meagan Lee</v>
      </c>
      <c r="D560" t="str">
        <f>VLOOKUP(sales_tab[[#This Row],[Customer ID]],customer_tab[],9,FALSE)</f>
        <v>Female</v>
      </c>
      <c r="E560" t="str">
        <f>VLOOKUP(sales_tab[[#This Row],[Customer ID]],customer_tab[],5,FALSE)</f>
        <v>California</v>
      </c>
      <c r="F560" t="str">
        <f>VLOOKUP(sales_tab[[#This Row],[Customer ID]],customer_tab[],6,FALSE)</f>
        <v>West</v>
      </c>
      <c r="G560" t="str">
        <f>VLOOKUP(sales_tab[[#This Row],[Customer ID]],customer_tab[],7,FALSE)</f>
        <v>Single</v>
      </c>
      <c r="H560" s="1">
        <v>45505</v>
      </c>
      <c r="I560" s="1" t="str">
        <f>TEXT(sales_tab[[#This Row],[Order Date]],"YYYY")</f>
        <v>2024</v>
      </c>
      <c r="J560" s="1" t="str">
        <f>TEXT(sales_tab[[#This Row],[Order Date]],"MMM")</f>
        <v>Aug</v>
      </c>
      <c r="K560">
        <v>2034</v>
      </c>
      <c r="L560" t="str">
        <f>VLOOKUP(sales_tab[[#This Row],[Product ID]],product_tab[],2,FALSE)</f>
        <v>Camera</v>
      </c>
      <c r="M560" t="str">
        <f>VLOOKUP(sales_tab[[#This Row],[Product ID]],product_tab[],4,FALSE)</f>
        <v>Johns and Sons</v>
      </c>
      <c r="N560" t="s">
        <v>19</v>
      </c>
      <c r="O560">
        <v>25.247499999999995</v>
      </c>
      <c r="P560">
        <v>70.849999999999994</v>
      </c>
      <c r="Q560">
        <v>1</v>
      </c>
      <c r="R560">
        <v>0.25</v>
      </c>
      <c r="S560">
        <f>sales_tab[[#This Row],[Unit Price]]*sales_tab[[#This Row],[Quantity]]</f>
        <v>70.849999999999994</v>
      </c>
      <c r="T560">
        <f>sales_tab[[#This Row],[Sales Amount]]-sales_tab[[#This Row],[Cost Price]]</f>
        <v>45.602499999999999</v>
      </c>
    </row>
    <row r="561" spans="1:20" x14ac:dyDescent="0.45">
      <c r="A561">
        <v>701183</v>
      </c>
      <c r="B561">
        <v>837685</v>
      </c>
      <c r="C561" t="str">
        <f>VLOOKUP(sales_tab[[#This Row],[Customer ID]],customer_tab[],2,FALSE)</f>
        <v>Charlene Wilson</v>
      </c>
      <c r="D561" t="str">
        <f>VLOOKUP(sales_tab[[#This Row],[Customer ID]],customer_tab[],9,FALSE)</f>
        <v>Non-Binary</v>
      </c>
      <c r="E561" t="str">
        <f>VLOOKUP(sales_tab[[#This Row],[Customer ID]],customer_tab[],5,FALSE)</f>
        <v>Florida</v>
      </c>
      <c r="F561" t="str">
        <f>VLOOKUP(sales_tab[[#This Row],[Customer ID]],customer_tab[],6,FALSE)</f>
        <v>South</v>
      </c>
      <c r="G561" t="str">
        <f>VLOOKUP(sales_tab[[#This Row],[Customer ID]],customer_tab[],7,FALSE)</f>
        <v>Widowed</v>
      </c>
      <c r="H561" s="1">
        <v>45363</v>
      </c>
      <c r="I561" s="1" t="str">
        <f>TEXT(sales_tab[[#This Row],[Order Date]],"YYYY")</f>
        <v>2024</v>
      </c>
      <c r="J561" s="1" t="str">
        <f>TEXT(sales_tab[[#This Row],[Order Date]],"MMM")</f>
        <v>Mar</v>
      </c>
      <c r="K561">
        <v>2914</v>
      </c>
      <c r="L561" t="str">
        <f>VLOOKUP(sales_tab[[#This Row],[Product ID]],product_tab[],2,FALSE)</f>
        <v>Bookshelf</v>
      </c>
      <c r="M561" t="str">
        <f>VLOOKUP(sales_tab[[#This Row],[Product ID]],product_tab[],4,FALSE)</f>
        <v>Davis-Ramirez</v>
      </c>
      <c r="N561" t="s">
        <v>11</v>
      </c>
      <c r="O561">
        <v>58.802999999999983</v>
      </c>
      <c r="P561">
        <v>30.65</v>
      </c>
      <c r="Q561">
        <v>3</v>
      </c>
      <c r="R561">
        <v>0.06</v>
      </c>
      <c r="S561">
        <f>sales_tab[[#This Row],[Unit Price]]*sales_tab[[#This Row],[Quantity]]</f>
        <v>91.949999999999989</v>
      </c>
      <c r="T561">
        <f>sales_tab[[#This Row],[Sales Amount]]-sales_tab[[#This Row],[Cost Price]]</f>
        <v>33.147000000000006</v>
      </c>
    </row>
    <row r="562" spans="1:20" x14ac:dyDescent="0.45">
      <c r="A562">
        <v>774763</v>
      </c>
      <c r="B562">
        <v>914736</v>
      </c>
      <c r="C562" t="str">
        <f>VLOOKUP(sales_tab[[#This Row],[Customer ID]],customer_tab[],2,FALSE)</f>
        <v>William Foster</v>
      </c>
      <c r="D562" t="str">
        <f>VLOOKUP(sales_tab[[#This Row],[Customer ID]],customer_tab[],9,FALSE)</f>
        <v>Non-Binary</v>
      </c>
      <c r="E562" t="str">
        <f>VLOOKUP(sales_tab[[#This Row],[Customer ID]],customer_tab[],5,FALSE)</f>
        <v>Louisiana</v>
      </c>
      <c r="F562" t="str">
        <f>VLOOKUP(sales_tab[[#This Row],[Customer ID]],customer_tab[],6,FALSE)</f>
        <v>South</v>
      </c>
      <c r="G562" t="str">
        <f>VLOOKUP(sales_tab[[#This Row],[Customer ID]],customer_tab[],7,FALSE)</f>
        <v>Widowed</v>
      </c>
      <c r="H562" s="1">
        <v>45523</v>
      </c>
      <c r="I562" s="1" t="str">
        <f>TEXT(sales_tab[[#This Row],[Order Date]],"YYYY")</f>
        <v>2024</v>
      </c>
      <c r="J562" s="1" t="str">
        <f>TEXT(sales_tab[[#This Row],[Order Date]],"MMM")</f>
        <v>Aug</v>
      </c>
      <c r="K562">
        <v>3592</v>
      </c>
      <c r="L562" t="str">
        <f>VLOOKUP(sales_tab[[#This Row],[Product ID]],product_tab[],2,FALSE)</f>
        <v>Shoes</v>
      </c>
      <c r="M562" t="str">
        <f>VLOOKUP(sales_tab[[#This Row],[Product ID]],product_tab[],4,FALSE)</f>
        <v>Hamilton, Kirby and Taylor</v>
      </c>
      <c r="N562" t="s">
        <v>15</v>
      </c>
      <c r="O562">
        <v>508.64960000000002</v>
      </c>
      <c r="P562">
        <v>243.78</v>
      </c>
      <c r="Q562">
        <v>4</v>
      </c>
      <c r="R562">
        <v>0.17</v>
      </c>
      <c r="S562">
        <f>sales_tab[[#This Row],[Unit Price]]*sales_tab[[#This Row],[Quantity]]</f>
        <v>975.12</v>
      </c>
      <c r="T562">
        <f>sales_tab[[#This Row],[Sales Amount]]-sales_tab[[#This Row],[Cost Price]]</f>
        <v>466.47039999999998</v>
      </c>
    </row>
    <row r="563" spans="1:20" x14ac:dyDescent="0.45">
      <c r="A563">
        <v>280607</v>
      </c>
      <c r="B563">
        <v>357556</v>
      </c>
      <c r="C563" t="str">
        <f>VLOOKUP(sales_tab[[#This Row],[Customer ID]],customer_tab[],2,FALSE)</f>
        <v>George Hartman</v>
      </c>
      <c r="D563" t="str">
        <f>VLOOKUP(sales_tab[[#This Row],[Customer ID]],customer_tab[],9,FALSE)</f>
        <v>Female</v>
      </c>
      <c r="E563" t="str">
        <f>VLOOKUP(sales_tab[[#This Row],[Customer ID]],customer_tab[],5,FALSE)</f>
        <v>Texas</v>
      </c>
      <c r="F563" t="str">
        <f>VLOOKUP(sales_tab[[#This Row],[Customer ID]],customer_tab[],6,FALSE)</f>
        <v>Central</v>
      </c>
      <c r="G563" t="str">
        <f>VLOOKUP(sales_tab[[#This Row],[Customer ID]],customer_tab[],7,FALSE)</f>
        <v>Married</v>
      </c>
      <c r="H563" s="1">
        <v>45196</v>
      </c>
      <c r="I563" s="1" t="str">
        <f>TEXT(sales_tab[[#This Row],[Order Date]],"YYYY")</f>
        <v>2023</v>
      </c>
      <c r="J563" s="1" t="str">
        <f>TEXT(sales_tab[[#This Row],[Order Date]],"MMM")</f>
        <v>Sep</v>
      </c>
      <c r="K563">
        <v>4541</v>
      </c>
      <c r="L563" t="str">
        <f>VLOOKUP(sales_tab[[#This Row],[Product ID]],product_tab[],2,FALSE)</f>
        <v>Pen</v>
      </c>
      <c r="M563" t="str">
        <f>VLOOKUP(sales_tab[[#This Row],[Product ID]],product_tab[],4,FALSE)</f>
        <v>Mccall Inc</v>
      </c>
      <c r="N563" t="s">
        <v>17</v>
      </c>
      <c r="O563">
        <v>85.85</v>
      </c>
      <c r="P563">
        <v>69.5</v>
      </c>
      <c r="Q563">
        <v>2</v>
      </c>
      <c r="R563">
        <v>0.22</v>
      </c>
      <c r="S563">
        <f>sales_tab[[#This Row],[Unit Price]]*sales_tab[[#This Row],[Quantity]]</f>
        <v>139</v>
      </c>
      <c r="T563">
        <f>sales_tab[[#This Row],[Sales Amount]]-sales_tab[[#This Row],[Cost Price]]</f>
        <v>53.150000000000006</v>
      </c>
    </row>
    <row r="564" spans="1:20" x14ac:dyDescent="0.45">
      <c r="A564">
        <v>627229</v>
      </c>
      <c r="B564">
        <v>993999</v>
      </c>
      <c r="C564" t="str">
        <f>VLOOKUP(sales_tab[[#This Row],[Customer ID]],customer_tab[],2,FALSE)</f>
        <v>Jordan Griffin</v>
      </c>
      <c r="D564" t="str">
        <f>VLOOKUP(sales_tab[[#This Row],[Customer ID]],customer_tab[],9,FALSE)</f>
        <v>Female</v>
      </c>
      <c r="E564" t="str">
        <f>VLOOKUP(sales_tab[[#This Row],[Customer ID]],customer_tab[],5,FALSE)</f>
        <v>Ohio</v>
      </c>
      <c r="F564" t="str">
        <f>VLOOKUP(sales_tab[[#This Row],[Customer ID]],customer_tab[],6,FALSE)</f>
        <v>East</v>
      </c>
      <c r="G564" t="str">
        <f>VLOOKUP(sales_tab[[#This Row],[Customer ID]],customer_tab[],7,FALSE)</f>
        <v>Divorced</v>
      </c>
      <c r="H564" s="1">
        <v>45530</v>
      </c>
      <c r="I564" s="1" t="str">
        <f>TEXT(sales_tab[[#This Row],[Order Date]],"YYYY")</f>
        <v>2024</v>
      </c>
      <c r="J564" s="1" t="str">
        <f>TEXT(sales_tab[[#This Row],[Order Date]],"MMM")</f>
        <v>Aug</v>
      </c>
      <c r="K564">
        <v>9240</v>
      </c>
      <c r="L564" t="str">
        <f>VLOOKUP(sales_tab[[#This Row],[Product ID]],product_tab[],2,FALSE)</f>
        <v>Doll</v>
      </c>
      <c r="M564" t="str">
        <f>VLOOKUP(sales_tab[[#This Row],[Product ID]],product_tab[],4,FALSE)</f>
        <v>Clark, Scott and Miller</v>
      </c>
      <c r="N564" t="s">
        <v>13</v>
      </c>
      <c r="O564">
        <v>49.21970000000001</v>
      </c>
      <c r="P564">
        <v>105.37</v>
      </c>
      <c r="Q564">
        <v>1</v>
      </c>
      <c r="R564">
        <v>0.19</v>
      </c>
      <c r="S564">
        <f>sales_tab[[#This Row],[Unit Price]]*sales_tab[[#This Row],[Quantity]]</f>
        <v>105.37</v>
      </c>
      <c r="T564">
        <f>sales_tab[[#This Row],[Sales Amount]]-sales_tab[[#This Row],[Cost Price]]</f>
        <v>56.150299999999994</v>
      </c>
    </row>
    <row r="565" spans="1:20" x14ac:dyDescent="0.45">
      <c r="A565">
        <v>519801</v>
      </c>
      <c r="B565">
        <v>168288</v>
      </c>
      <c r="C565" t="str">
        <f>VLOOKUP(sales_tab[[#This Row],[Customer ID]],customer_tab[],2,FALSE)</f>
        <v>Terry Sanchez</v>
      </c>
      <c r="D565" t="str">
        <f>VLOOKUP(sales_tab[[#This Row],[Customer ID]],customer_tab[],9,FALSE)</f>
        <v>Male</v>
      </c>
      <c r="E565" t="str">
        <f>VLOOKUP(sales_tab[[#This Row],[Customer ID]],customer_tab[],5,FALSE)</f>
        <v>California</v>
      </c>
      <c r="F565" t="str">
        <f>VLOOKUP(sales_tab[[#This Row],[Customer ID]],customer_tab[],6,FALSE)</f>
        <v>West</v>
      </c>
      <c r="G565" t="str">
        <f>VLOOKUP(sales_tab[[#This Row],[Customer ID]],customer_tab[],7,FALSE)</f>
        <v>Widowed</v>
      </c>
      <c r="H565" s="1">
        <v>45342</v>
      </c>
      <c r="I565" s="1" t="str">
        <f>TEXT(sales_tab[[#This Row],[Order Date]],"YYYY")</f>
        <v>2024</v>
      </c>
      <c r="J565" s="1" t="str">
        <f>TEXT(sales_tab[[#This Row],[Order Date]],"MMM")</f>
        <v>Feb</v>
      </c>
      <c r="K565">
        <v>9251</v>
      </c>
      <c r="L565" t="str">
        <f>VLOOKUP(sales_tab[[#This Row],[Product ID]],product_tab[],2,FALSE)</f>
        <v>Headphones</v>
      </c>
      <c r="M565" t="str">
        <f>VLOOKUP(sales_tab[[#This Row],[Product ID]],product_tab[],4,FALSE)</f>
        <v>Yates Group</v>
      </c>
      <c r="N565" t="s">
        <v>19</v>
      </c>
      <c r="O565">
        <v>252.10749999999996</v>
      </c>
      <c r="P565">
        <v>86.13</v>
      </c>
      <c r="Q565">
        <v>5</v>
      </c>
      <c r="R565">
        <v>0.05</v>
      </c>
      <c r="S565">
        <f>sales_tab[[#This Row],[Unit Price]]*sales_tab[[#This Row],[Quantity]]</f>
        <v>430.65</v>
      </c>
      <c r="T565">
        <f>sales_tab[[#This Row],[Sales Amount]]-sales_tab[[#This Row],[Cost Price]]</f>
        <v>178.54250000000002</v>
      </c>
    </row>
    <row r="566" spans="1:20" x14ac:dyDescent="0.45">
      <c r="A566">
        <v>635485</v>
      </c>
      <c r="B566">
        <v>785678</v>
      </c>
      <c r="C566" t="str">
        <f>VLOOKUP(sales_tab[[#This Row],[Customer ID]],customer_tab[],2,FALSE)</f>
        <v>Stephen Johnson</v>
      </c>
      <c r="D566" t="str">
        <f>VLOOKUP(sales_tab[[#This Row],[Customer ID]],customer_tab[],9,FALSE)</f>
        <v>Female</v>
      </c>
      <c r="E566" t="str">
        <f>VLOOKUP(sales_tab[[#This Row],[Customer ID]],customer_tab[],5,FALSE)</f>
        <v>Kentucky</v>
      </c>
      <c r="F566" t="str">
        <f>VLOOKUP(sales_tab[[#This Row],[Customer ID]],customer_tab[],6,FALSE)</f>
        <v>South</v>
      </c>
      <c r="G566" t="str">
        <f>VLOOKUP(sales_tab[[#This Row],[Customer ID]],customer_tab[],7,FALSE)</f>
        <v>Widowed</v>
      </c>
      <c r="H566" s="1">
        <v>45206</v>
      </c>
      <c r="I566" s="1" t="str">
        <f>TEXT(sales_tab[[#This Row],[Order Date]],"YYYY")</f>
        <v>2023</v>
      </c>
      <c r="J566" s="1" t="str">
        <f>TEXT(sales_tab[[#This Row],[Order Date]],"MMM")</f>
        <v>Oct</v>
      </c>
      <c r="K566">
        <v>8348</v>
      </c>
      <c r="L566" t="str">
        <f>VLOOKUP(sales_tab[[#This Row],[Product ID]],product_tab[],2,FALSE)</f>
        <v>Laptop</v>
      </c>
      <c r="M566" t="str">
        <f>VLOOKUP(sales_tab[[#This Row],[Product ID]],product_tab[],4,FALSE)</f>
        <v>Jackson, Stewart and Jenkins</v>
      </c>
      <c r="N566" t="s">
        <v>19</v>
      </c>
      <c r="O566">
        <v>448.12659999999994</v>
      </c>
      <c r="P566">
        <v>193.63</v>
      </c>
      <c r="Q566">
        <v>3</v>
      </c>
      <c r="R566">
        <v>0.06</v>
      </c>
      <c r="S566">
        <f>sales_tab[[#This Row],[Unit Price]]*sales_tab[[#This Row],[Quantity]]</f>
        <v>580.89</v>
      </c>
      <c r="T566">
        <f>sales_tab[[#This Row],[Sales Amount]]-sales_tab[[#This Row],[Cost Price]]</f>
        <v>132.76340000000005</v>
      </c>
    </row>
    <row r="567" spans="1:20" x14ac:dyDescent="0.45">
      <c r="A567">
        <v>264623</v>
      </c>
      <c r="B567">
        <v>974199</v>
      </c>
      <c r="C567" t="str">
        <f>VLOOKUP(sales_tab[[#This Row],[Customer ID]],customer_tab[],2,FALSE)</f>
        <v>Amy Smith</v>
      </c>
      <c r="D567" t="str">
        <f>VLOOKUP(sales_tab[[#This Row],[Customer ID]],customer_tab[],9,FALSE)</f>
        <v>Male</v>
      </c>
      <c r="E567" t="str">
        <f>VLOOKUP(sales_tab[[#This Row],[Customer ID]],customer_tab[],5,FALSE)</f>
        <v>Tennessee</v>
      </c>
      <c r="F567" t="str">
        <f>VLOOKUP(sales_tab[[#This Row],[Customer ID]],customer_tab[],6,FALSE)</f>
        <v>South</v>
      </c>
      <c r="G567" t="str">
        <f>VLOOKUP(sales_tab[[#This Row],[Customer ID]],customer_tab[],7,FALSE)</f>
        <v>Widowed</v>
      </c>
      <c r="H567" s="1">
        <v>45344</v>
      </c>
      <c r="I567" s="1" t="str">
        <f>TEXT(sales_tab[[#This Row],[Order Date]],"YYYY")</f>
        <v>2024</v>
      </c>
      <c r="J567" s="1" t="str">
        <f>TEXT(sales_tab[[#This Row],[Order Date]],"MMM")</f>
        <v>Feb</v>
      </c>
      <c r="K567">
        <v>2834</v>
      </c>
      <c r="L567" t="str">
        <f>VLOOKUP(sales_tab[[#This Row],[Product ID]],product_tab[],2,FALSE)</f>
        <v>Tablet</v>
      </c>
      <c r="M567" t="str">
        <f>VLOOKUP(sales_tab[[#This Row],[Product ID]],product_tab[],4,FALSE)</f>
        <v>Anderson-Jackson</v>
      </c>
      <c r="N567" t="s">
        <v>19</v>
      </c>
      <c r="O567">
        <v>381.6884</v>
      </c>
      <c r="P567">
        <v>222.26</v>
      </c>
      <c r="Q567">
        <v>3</v>
      </c>
      <c r="R567">
        <v>0.22</v>
      </c>
      <c r="S567">
        <f>sales_tab[[#This Row],[Unit Price]]*sales_tab[[#This Row],[Quantity]]</f>
        <v>666.78</v>
      </c>
      <c r="T567">
        <f>sales_tab[[#This Row],[Sales Amount]]-sales_tab[[#This Row],[Cost Price]]</f>
        <v>285.09159999999997</v>
      </c>
    </row>
    <row r="568" spans="1:20" x14ac:dyDescent="0.45">
      <c r="A568">
        <v>890675</v>
      </c>
      <c r="B568">
        <v>473500</v>
      </c>
      <c r="C568" t="str">
        <f>VLOOKUP(sales_tab[[#This Row],[Customer ID]],customer_tab[],2,FALSE)</f>
        <v>Daniel Jordan</v>
      </c>
      <c r="D568" t="str">
        <f>VLOOKUP(sales_tab[[#This Row],[Customer ID]],customer_tab[],9,FALSE)</f>
        <v>Male</v>
      </c>
      <c r="E568" t="str">
        <f>VLOOKUP(sales_tab[[#This Row],[Customer ID]],customer_tab[],5,FALSE)</f>
        <v>Washington</v>
      </c>
      <c r="F568" t="str">
        <f>VLOOKUP(sales_tab[[#This Row],[Customer ID]],customer_tab[],6,FALSE)</f>
        <v>West</v>
      </c>
      <c r="G568" t="str">
        <f>VLOOKUP(sales_tab[[#This Row],[Customer ID]],customer_tab[],7,FALSE)</f>
        <v>Married</v>
      </c>
      <c r="H568" s="1">
        <v>45188</v>
      </c>
      <c r="I568" s="1" t="str">
        <f>TEXT(sales_tab[[#This Row],[Order Date]],"YYYY")</f>
        <v>2023</v>
      </c>
      <c r="J568" s="1" t="str">
        <f>TEXT(sales_tab[[#This Row],[Order Date]],"MMM")</f>
        <v>Sep</v>
      </c>
      <c r="K568">
        <v>2034</v>
      </c>
      <c r="L568" t="str">
        <f>VLOOKUP(sales_tab[[#This Row],[Product ID]],product_tab[],2,FALSE)</f>
        <v>Camera</v>
      </c>
      <c r="M568" t="str">
        <f>VLOOKUP(sales_tab[[#This Row],[Product ID]],product_tab[],4,FALSE)</f>
        <v>Johns and Sons</v>
      </c>
      <c r="N568" t="s">
        <v>19</v>
      </c>
      <c r="O568">
        <v>198.11750000000001</v>
      </c>
      <c r="P568">
        <v>70.849999999999994</v>
      </c>
      <c r="Q568">
        <v>5</v>
      </c>
      <c r="R568">
        <v>0.21</v>
      </c>
      <c r="S568">
        <f>sales_tab[[#This Row],[Unit Price]]*sales_tab[[#This Row],[Quantity]]</f>
        <v>354.25</v>
      </c>
      <c r="T568">
        <f>sales_tab[[#This Row],[Sales Amount]]-sales_tab[[#This Row],[Cost Price]]</f>
        <v>156.13249999999999</v>
      </c>
    </row>
    <row r="569" spans="1:20" x14ac:dyDescent="0.45">
      <c r="A569">
        <v>918363</v>
      </c>
      <c r="B569">
        <v>581670</v>
      </c>
      <c r="C569" t="str">
        <f>VLOOKUP(sales_tab[[#This Row],[Customer ID]],customer_tab[],2,FALSE)</f>
        <v>Joe Vargas</v>
      </c>
      <c r="D569" t="str">
        <f>VLOOKUP(sales_tab[[#This Row],[Customer ID]],customer_tab[],9,FALSE)</f>
        <v>Female</v>
      </c>
      <c r="E569" t="str">
        <f>VLOOKUP(sales_tab[[#This Row],[Customer ID]],customer_tab[],5,FALSE)</f>
        <v>Pennsylvania</v>
      </c>
      <c r="F569" t="str">
        <f>VLOOKUP(sales_tab[[#This Row],[Customer ID]],customer_tab[],6,FALSE)</f>
        <v>East</v>
      </c>
      <c r="G569" t="str">
        <f>VLOOKUP(sales_tab[[#This Row],[Customer ID]],customer_tab[],7,FALSE)</f>
        <v>Widowed</v>
      </c>
      <c r="H569" s="1">
        <v>45360</v>
      </c>
      <c r="I569" s="1" t="str">
        <f>TEXT(sales_tab[[#This Row],[Order Date]],"YYYY")</f>
        <v>2024</v>
      </c>
      <c r="J569" s="1" t="str">
        <f>TEXT(sales_tab[[#This Row],[Order Date]],"MMM")</f>
        <v>Mar</v>
      </c>
      <c r="K569">
        <v>8522</v>
      </c>
      <c r="L569" t="str">
        <f>VLOOKUP(sales_tab[[#This Row],[Product ID]],product_tab[],2,FALSE)</f>
        <v>Notebook</v>
      </c>
      <c r="M569" t="str">
        <f>VLOOKUP(sales_tab[[#This Row],[Product ID]],product_tab[],4,FALSE)</f>
        <v>Estrada LLC</v>
      </c>
      <c r="N569" t="s">
        <v>17</v>
      </c>
      <c r="O569">
        <v>446.69600000000008</v>
      </c>
      <c r="P569">
        <v>154.08000000000001</v>
      </c>
      <c r="Q569">
        <v>5</v>
      </c>
      <c r="R569">
        <v>0.16</v>
      </c>
      <c r="S569">
        <f>sales_tab[[#This Row],[Unit Price]]*sales_tab[[#This Row],[Quantity]]</f>
        <v>770.40000000000009</v>
      </c>
      <c r="T569">
        <f>sales_tab[[#This Row],[Sales Amount]]-sales_tab[[#This Row],[Cost Price]]</f>
        <v>323.70400000000001</v>
      </c>
    </row>
    <row r="570" spans="1:20" x14ac:dyDescent="0.45">
      <c r="A570">
        <v>743701</v>
      </c>
      <c r="B570">
        <v>557909</v>
      </c>
      <c r="C570" t="str">
        <f>VLOOKUP(sales_tab[[#This Row],[Customer ID]],customer_tab[],2,FALSE)</f>
        <v>Cristian Williams</v>
      </c>
      <c r="D570" t="str">
        <f>VLOOKUP(sales_tab[[#This Row],[Customer ID]],customer_tab[],9,FALSE)</f>
        <v>Non-Binary</v>
      </c>
      <c r="E570" t="str">
        <f>VLOOKUP(sales_tab[[#This Row],[Customer ID]],customer_tab[],5,FALSE)</f>
        <v>New York</v>
      </c>
      <c r="F570" t="str">
        <f>VLOOKUP(sales_tab[[#This Row],[Customer ID]],customer_tab[],6,FALSE)</f>
        <v>East</v>
      </c>
      <c r="G570" t="str">
        <f>VLOOKUP(sales_tab[[#This Row],[Customer ID]],customer_tab[],7,FALSE)</f>
        <v>Divorced</v>
      </c>
      <c r="H570" s="1">
        <v>45488</v>
      </c>
      <c r="I570" s="1" t="str">
        <f>TEXT(sales_tab[[#This Row],[Order Date]],"YYYY")</f>
        <v>2024</v>
      </c>
      <c r="J570" s="1" t="str">
        <f>TEXT(sales_tab[[#This Row],[Order Date]],"MMM")</f>
        <v>Jul</v>
      </c>
      <c r="K570">
        <v>2117</v>
      </c>
      <c r="L570" t="str">
        <f>VLOOKUP(sales_tab[[#This Row],[Product ID]],product_tab[],2,FALSE)</f>
        <v>Sofa</v>
      </c>
      <c r="M570" t="str">
        <f>VLOOKUP(sales_tab[[#This Row],[Product ID]],product_tab[],4,FALSE)</f>
        <v>Holden Inc</v>
      </c>
      <c r="N570" t="s">
        <v>11</v>
      </c>
      <c r="O570">
        <v>15.4924</v>
      </c>
      <c r="P570">
        <v>13.79</v>
      </c>
      <c r="Q570">
        <v>2</v>
      </c>
      <c r="R570">
        <v>0.22</v>
      </c>
      <c r="S570">
        <f>sales_tab[[#This Row],[Unit Price]]*sales_tab[[#This Row],[Quantity]]</f>
        <v>27.58</v>
      </c>
      <c r="T570">
        <f>sales_tab[[#This Row],[Sales Amount]]-sales_tab[[#This Row],[Cost Price]]</f>
        <v>12.087599999999998</v>
      </c>
    </row>
    <row r="571" spans="1:20" x14ac:dyDescent="0.45">
      <c r="A571">
        <v>110746</v>
      </c>
      <c r="B571">
        <v>431639</v>
      </c>
      <c r="C571" t="str">
        <f>VLOOKUP(sales_tab[[#This Row],[Customer ID]],customer_tab[],2,FALSE)</f>
        <v>Jeffrey Nixon</v>
      </c>
      <c r="D571" t="str">
        <f>VLOOKUP(sales_tab[[#This Row],[Customer ID]],customer_tab[],9,FALSE)</f>
        <v>Female</v>
      </c>
      <c r="E571" t="str">
        <f>VLOOKUP(sales_tab[[#This Row],[Customer ID]],customer_tab[],5,FALSE)</f>
        <v>Ohio</v>
      </c>
      <c r="F571" t="str">
        <f>VLOOKUP(sales_tab[[#This Row],[Customer ID]],customer_tab[],6,FALSE)</f>
        <v>East</v>
      </c>
      <c r="G571" t="str">
        <f>VLOOKUP(sales_tab[[#This Row],[Customer ID]],customer_tab[],7,FALSE)</f>
        <v>Widowed</v>
      </c>
      <c r="H571" s="1">
        <v>45525</v>
      </c>
      <c r="I571" s="1" t="str">
        <f>TEXT(sales_tab[[#This Row],[Order Date]],"YYYY")</f>
        <v>2024</v>
      </c>
      <c r="J571" s="1" t="str">
        <f>TEXT(sales_tab[[#This Row],[Order Date]],"MMM")</f>
        <v>Aug</v>
      </c>
      <c r="K571">
        <v>9240</v>
      </c>
      <c r="L571" t="str">
        <f>VLOOKUP(sales_tab[[#This Row],[Product ID]],product_tab[],2,FALSE)</f>
        <v>Doll</v>
      </c>
      <c r="M571" t="str">
        <f>VLOOKUP(sales_tab[[#This Row],[Product ID]],product_tab[],4,FALSE)</f>
        <v>Clark, Scott and Miller</v>
      </c>
      <c r="N571" t="s">
        <v>13</v>
      </c>
      <c r="O571">
        <v>206.42580000000004</v>
      </c>
      <c r="P571">
        <v>105.37</v>
      </c>
      <c r="Q571">
        <v>3</v>
      </c>
      <c r="R571">
        <v>0.22</v>
      </c>
      <c r="S571">
        <f>sales_tab[[#This Row],[Unit Price]]*sales_tab[[#This Row],[Quantity]]</f>
        <v>316.11</v>
      </c>
      <c r="T571">
        <f>sales_tab[[#This Row],[Sales Amount]]-sales_tab[[#This Row],[Cost Price]]</f>
        <v>109.68419999999998</v>
      </c>
    </row>
    <row r="572" spans="1:20" x14ac:dyDescent="0.45">
      <c r="A572">
        <v>219858</v>
      </c>
      <c r="B572">
        <v>306790</v>
      </c>
      <c r="C572" t="str">
        <f>VLOOKUP(sales_tab[[#This Row],[Customer ID]],customer_tab[],2,FALSE)</f>
        <v>Raymond Rodriguez</v>
      </c>
      <c r="D572" t="str">
        <f>VLOOKUP(sales_tab[[#This Row],[Customer ID]],customer_tab[],9,FALSE)</f>
        <v>Non-Binary</v>
      </c>
      <c r="E572" t="str">
        <f>VLOOKUP(sales_tab[[#This Row],[Customer ID]],customer_tab[],5,FALSE)</f>
        <v>Michigan</v>
      </c>
      <c r="F572" t="str">
        <f>VLOOKUP(sales_tab[[#This Row],[Customer ID]],customer_tab[],6,FALSE)</f>
        <v>Central</v>
      </c>
      <c r="G572" t="str">
        <f>VLOOKUP(sales_tab[[#This Row],[Customer ID]],customer_tab[],7,FALSE)</f>
        <v>Married</v>
      </c>
      <c r="H572" s="1">
        <v>45327</v>
      </c>
      <c r="I572" s="1" t="str">
        <f>TEXT(sales_tab[[#This Row],[Order Date]],"YYYY")</f>
        <v>2024</v>
      </c>
      <c r="J572" s="1" t="str">
        <f>TEXT(sales_tab[[#This Row],[Order Date]],"MMM")</f>
        <v>Feb</v>
      </c>
      <c r="K572">
        <v>9614</v>
      </c>
      <c r="L572" t="str">
        <f>VLOOKUP(sales_tab[[#This Row],[Product ID]],product_tab[],2,FALSE)</f>
        <v>Table</v>
      </c>
      <c r="M572" t="str">
        <f>VLOOKUP(sales_tab[[#This Row],[Product ID]],product_tab[],4,FALSE)</f>
        <v>Peters Ltd</v>
      </c>
      <c r="N572" t="s">
        <v>11</v>
      </c>
      <c r="O572">
        <v>94.764999999999986</v>
      </c>
      <c r="P572">
        <v>129.47</v>
      </c>
      <c r="Q572">
        <v>2</v>
      </c>
      <c r="R572">
        <v>0.25</v>
      </c>
      <c r="S572">
        <f>sales_tab[[#This Row],[Unit Price]]*sales_tab[[#This Row],[Quantity]]</f>
        <v>258.94</v>
      </c>
      <c r="T572">
        <f>sales_tab[[#This Row],[Sales Amount]]-sales_tab[[#This Row],[Cost Price]]</f>
        <v>164.17500000000001</v>
      </c>
    </row>
    <row r="573" spans="1:20" x14ac:dyDescent="0.45">
      <c r="A573">
        <v>823193</v>
      </c>
      <c r="B573">
        <v>584543</v>
      </c>
      <c r="C573" t="str">
        <f>VLOOKUP(sales_tab[[#This Row],[Customer ID]],customer_tab[],2,FALSE)</f>
        <v>Robert Durham</v>
      </c>
      <c r="D573" t="str">
        <f>VLOOKUP(sales_tab[[#This Row],[Customer ID]],customer_tab[],9,FALSE)</f>
        <v>Non-Binary</v>
      </c>
      <c r="E573" t="str">
        <f>VLOOKUP(sales_tab[[#This Row],[Customer ID]],customer_tab[],5,FALSE)</f>
        <v>Florida</v>
      </c>
      <c r="F573" t="str">
        <f>VLOOKUP(sales_tab[[#This Row],[Customer ID]],customer_tab[],6,FALSE)</f>
        <v>South</v>
      </c>
      <c r="G573" t="str">
        <f>VLOOKUP(sales_tab[[#This Row],[Customer ID]],customer_tab[],7,FALSE)</f>
        <v>Widowed</v>
      </c>
      <c r="H573" s="1">
        <v>45417</v>
      </c>
      <c r="I573" s="1" t="str">
        <f>TEXT(sales_tab[[#This Row],[Order Date]],"YYYY")</f>
        <v>2024</v>
      </c>
      <c r="J573" s="1" t="str">
        <f>TEXT(sales_tab[[#This Row],[Order Date]],"MMM")</f>
        <v>May</v>
      </c>
      <c r="K573">
        <v>9961</v>
      </c>
      <c r="L573" t="str">
        <f>VLOOKUP(sales_tab[[#This Row],[Product ID]],product_tab[],2,FALSE)</f>
        <v>Cap</v>
      </c>
      <c r="M573" t="str">
        <f>VLOOKUP(sales_tab[[#This Row],[Product ID]],product_tab[],4,FALSE)</f>
        <v>Rogers and Sons</v>
      </c>
      <c r="N573" t="s">
        <v>15</v>
      </c>
      <c r="O573">
        <v>18.2104</v>
      </c>
      <c r="P573">
        <v>6.92</v>
      </c>
      <c r="Q573">
        <v>4</v>
      </c>
      <c r="R573">
        <v>0.22</v>
      </c>
      <c r="S573">
        <f>sales_tab[[#This Row],[Unit Price]]*sales_tab[[#This Row],[Quantity]]</f>
        <v>27.68</v>
      </c>
      <c r="T573">
        <f>sales_tab[[#This Row],[Sales Amount]]-sales_tab[[#This Row],[Cost Price]]</f>
        <v>9.4695999999999998</v>
      </c>
    </row>
    <row r="574" spans="1:20" x14ac:dyDescent="0.45">
      <c r="A574">
        <v>446903</v>
      </c>
      <c r="B574">
        <v>525540</v>
      </c>
      <c r="C574" t="str">
        <f>VLOOKUP(sales_tab[[#This Row],[Customer ID]],customer_tab[],2,FALSE)</f>
        <v>Tara West</v>
      </c>
      <c r="D574" t="str">
        <f>VLOOKUP(sales_tab[[#This Row],[Customer ID]],customer_tab[],9,FALSE)</f>
        <v>Male</v>
      </c>
      <c r="E574" t="str">
        <f>VLOOKUP(sales_tab[[#This Row],[Customer ID]],customer_tab[],5,FALSE)</f>
        <v>Washington</v>
      </c>
      <c r="F574" t="str">
        <f>VLOOKUP(sales_tab[[#This Row],[Customer ID]],customer_tab[],6,FALSE)</f>
        <v>West</v>
      </c>
      <c r="G574" t="str">
        <f>VLOOKUP(sales_tab[[#This Row],[Customer ID]],customer_tab[],7,FALSE)</f>
        <v>Divorced</v>
      </c>
      <c r="H574" s="1">
        <v>45188</v>
      </c>
      <c r="I574" s="1" t="str">
        <f>TEXT(sales_tab[[#This Row],[Order Date]],"YYYY")</f>
        <v>2023</v>
      </c>
      <c r="J574" s="1" t="str">
        <f>TEXT(sales_tab[[#This Row],[Order Date]],"MMM")</f>
        <v>Sep</v>
      </c>
      <c r="K574">
        <v>9614</v>
      </c>
      <c r="L574" t="str">
        <f>VLOOKUP(sales_tab[[#This Row],[Product ID]],product_tab[],2,FALSE)</f>
        <v>Table</v>
      </c>
      <c r="M574" t="str">
        <f>VLOOKUP(sales_tab[[#This Row],[Product ID]],product_tab[],4,FALSE)</f>
        <v>Peters Ltd</v>
      </c>
      <c r="N574" t="s">
        <v>11</v>
      </c>
      <c r="O574">
        <v>90.554799999999986</v>
      </c>
      <c r="P574">
        <v>129.47</v>
      </c>
      <c r="Q574">
        <v>1</v>
      </c>
      <c r="R574">
        <v>0.16</v>
      </c>
      <c r="S574">
        <f>sales_tab[[#This Row],[Unit Price]]*sales_tab[[#This Row],[Quantity]]</f>
        <v>129.47</v>
      </c>
      <c r="T574">
        <f>sales_tab[[#This Row],[Sales Amount]]-sales_tab[[#This Row],[Cost Price]]</f>
        <v>38.915200000000013</v>
      </c>
    </row>
    <row r="575" spans="1:20" x14ac:dyDescent="0.45">
      <c r="A575">
        <v>315145</v>
      </c>
      <c r="B575">
        <v>747770</v>
      </c>
      <c r="C575" t="str">
        <f>VLOOKUP(sales_tab[[#This Row],[Customer ID]],customer_tab[],2,FALSE)</f>
        <v>Anthony Williams</v>
      </c>
      <c r="D575" t="str">
        <f>VLOOKUP(sales_tab[[#This Row],[Customer ID]],customer_tab[],9,FALSE)</f>
        <v>Male</v>
      </c>
      <c r="E575" t="str">
        <f>VLOOKUP(sales_tab[[#This Row],[Customer ID]],customer_tab[],5,FALSE)</f>
        <v>California</v>
      </c>
      <c r="F575" t="str">
        <f>VLOOKUP(sales_tab[[#This Row],[Customer ID]],customer_tab[],6,FALSE)</f>
        <v>West</v>
      </c>
      <c r="G575" t="str">
        <f>VLOOKUP(sales_tab[[#This Row],[Customer ID]],customer_tab[],7,FALSE)</f>
        <v>Widowed</v>
      </c>
      <c r="H575" s="1">
        <v>45298</v>
      </c>
      <c r="I575" s="1" t="str">
        <f>TEXT(sales_tab[[#This Row],[Order Date]],"YYYY")</f>
        <v>2024</v>
      </c>
      <c r="J575" s="1" t="str">
        <f>TEXT(sales_tab[[#This Row],[Order Date]],"MMM")</f>
        <v>Jan</v>
      </c>
      <c r="K575">
        <v>5942</v>
      </c>
      <c r="L575" t="str">
        <f>VLOOKUP(sales_tab[[#This Row],[Product ID]],product_tab[],2,FALSE)</f>
        <v>Stapler</v>
      </c>
      <c r="M575" t="str">
        <f>VLOOKUP(sales_tab[[#This Row],[Product ID]],product_tab[],4,FALSE)</f>
        <v>Jones-Henderson</v>
      </c>
      <c r="N575" t="s">
        <v>17</v>
      </c>
      <c r="O575">
        <v>8.221899999999998</v>
      </c>
      <c r="P575">
        <v>12.83</v>
      </c>
      <c r="Q575">
        <v>1</v>
      </c>
      <c r="R575">
        <v>7.0000000000000007E-2</v>
      </c>
      <c r="S575">
        <f>sales_tab[[#This Row],[Unit Price]]*sales_tab[[#This Row],[Quantity]]</f>
        <v>12.83</v>
      </c>
      <c r="T575">
        <f>sales_tab[[#This Row],[Sales Amount]]-sales_tab[[#This Row],[Cost Price]]</f>
        <v>4.6081000000000021</v>
      </c>
    </row>
    <row r="576" spans="1:20" x14ac:dyDescent="0.45">
      <c r="A576">
        <v>752618</v>
      </c>
      <c r="B576">
        <v>673037</v>
      </c>
      <c r="C576" t="str">
        <f>VLOOKUP(sales_tab[[#This Row],[Customer ID]],customer_tab[],2,FALSE)</f>
        <v>Mrs. Amy Lawrence</v>
      </c>
      <c r="D576" t="str">
        <f>VLOOKUP(sales_tab[[#This Row],[Customer ID]],customer_tab[],9,FALSE)</f>
        <v>Non-Binary</v>
      </c>
      <c r="E576" t="str">
        <f>VLOOKUP(sales_tab[[#This Row],[Customer ID]],customer_tab[],5,FALSE)</f>
        <v>Texas</v>
      </c>
      <c r="F576" t="str">
        <f>VLOOKUP(sales_tab[[#This Row],[Customer ID]],customer_tab[],6,FALSE)</f>
        <v>Central</v>
      </c>
      <c r="G576" t="str">
        <f>VLOOKUP(sales_tab[[#This Row],[Customer ID]],customer_tab[],7,FALSE)</f>
        <v>Widowed</v>
      </c>
      <c r="H576" s="1">
        <v>45302</v>
      </c>
      <c r="I576" s="1" t="str">
        <f>TEXT(sales_tab[[#This Row],[Order Date]],"YYYY")</f>
        <v>2024</v>
      </c>
      <c r="J576" s="1" t="str">
        <f>TEXT(sales_tab[[#This Row],[Order Date]],"MMM")</f>
        <v>Jan</v>
      </c>
      <c r="K576">
        <v>2117</v>
      </c>
      <c r="L576" t="str">
        <f>VLOOKUP(sales_tab[[#This Row],[Product ID]],product_tab[],2,FALSE)</f>
        <v>Sofa</v>
      </c>
      <c r="M576" t="str">
        <f>VLOOKUP(sales_tab[[#This Row],[Product ID]],product_tab[],4,FALSE)</f>
        <v>Holden Inc</v>
      </c>
      <c r="N576" t="s">
        <v>11</v>
      </c>
      <c r="O576">
        <v>15.976799999999997</v>
      </c>
      <c r="P576">
        <v>13.79</v>
      </c>
      <c r="Q576">
        <v>2</v>
      </c>
      <c r="R576">
        <v>0.04</v>
      </c>
      <c r="S576">
        <f>sales_tab[[#This Row],[Unit Price]]*sales_tab[[#This Row],[Quantity]]</f>
        <v>27.58</v>
      </c>
      <c r="T576">
        <f>sales_tab[[#This Row],[Sales Amount]]-sales_tab[[#This Row],[Cost Price]]</f>
        <v>11.603200000000001</v>
      </c>
    </row>
    <row r="577" spans="1:20" x14ac:dyDescent="0.45">
      <c r="A577">
        <v>659249</v>
      </c>
      <c r="B577">
        <v>627506</v>
      </c>
      <c r="C577" t="str">
        <f>VLOOKUP(sales_tab[[#This Row],[Customer ID]],customer_tab[],2,FALSE)</f>
        <v>Angela Woods</v>
      </c>
      <c r="D577" t="str">
        <f>VLOOKUP(sales_tab[[#This Row],[Customer ID]],customer_tab[],9,FALSE)</f>
        <v>Female</v>
      </c>
      <c r="E577" t="str">
        <f>VLOOKUP(sales_tab[[#This Row],[Customer ID]],customer_tab[],5,FALSE)</f>
        <v>Texas</v>
      </c>
      <c r="F577" t="str">
        <f>VLOOKUP(sales_tab[[#This Row],[Customer ID]],customer_tab[],6,FALSE)</f>
        <v>Central</v>
      </c>
      <c r="G577" t="str">
        <f>VLOOKUP(sales_tab[[#This Row],[Customer ID]],customer_tab[],7,FALSE)</f>
        <v>Single</v>
      </c>
      <c r="H577" s="1">
        <v>45214</v>
      </c>
      <c r="I577" s="1" t="str">
        <f>TEXT(sales_tab[[#This Row],[Order Date]],"YYYY")</f>
        <v>2023</v>
      </c>
      <c r="J577" s="1" t="str">
        <f>TEXT(sales_tab[[#This Row],[Order Date]],"MMM")</f>
        <v>Oct</v>
      </c>
      <c r="K577">
        <v>9614</v>
      </c>
      <c r="L577" t="str">
        <f>VLOOKUP(sales_tab[[#This Row],[Product ID]],product_tab[],2,FALSE)</f>
        <v>Table</v>
      </c>
      <c r="M577" t="str">
        <f>VLOOKUP(sales_tab[[#This Row],[Product ID]],product_tab[],4,FALSE)</f>
        <v>Peters Ltd</v>
      </c>
      <c r="N577" t="s">
        <v>11</v>
      </c>
      <c r="O577">
        <v>89.198300000000003</v>
      </c>
      <c r="P577">
        <v>129.47</v>
      </c>
      <c r="Q577">
        <v>1</v>
      </c>
      <c r="R577">
        <v>0.11</v>
      </c>
      <c r="S577">
        <f>sales_tab[[#This Row],[Unit Price]]*sales_tab[[#This Row],[Quantity]]</f>
        <v>129.47</v>
      </c>
      <c r="T577">
        <f>sales_tab[[#This Row],[Sales Amount]]-sales_tab[[#This Row],[Cost Price]]</f>
        <v>40.271699999999996</v>
      </c>
    </row>
    <row r="578" spans="1:20" x14ac:dyDescent="0.45">
      <c r="A578">
        <v>407923</v>
      </c>
      <c r="B578">
        <v>559989</v>
      </c>
      <c r="C578" t="str">
        <f>VLOOKUP(sales_tab[[#This Row],[Customer ID]],customer_tab[],2,FALSE)</f>
        <v>Terri Patel</v>
      </c>
      <c r="D578" t="str">
        <f>VLOOKUP(sales_tab[[#This Row],[Customer ID]],customer_tab[],9,FALSE)</f>
        <v>Male</v>
      </c>
      <c r="E578" t="str">
        <f>VLOOKUP(sales_tab[[#This Row],[Customer ID]],customer_tab[],5,FALSE)</f>
        <v>Illinois</v>
      </c>
      <c r="F578" t="str">
        <f>VLOOKUP(sales_tab[[#This Row],[Customer ID]],customer_tab[],6,FALSE)</f>
        <v>Central</v>
      </c>
      <c r="G578" t="str">
        <f>VLOOKUP(sales_tab[[#This Row],[Customer ID]],customer_tab[],7,FALSE)</f>
        <v>Single</v>
      </c>
      <c r="H578" s="1">
        <v>45466</v>
      </c>
      <c r="I578" s="1" t="str">
        <f>TEXT(sales_tab[[#This Row],[Order Date]],"YYYY")</f>
        <v>2024</v>
      </c>
      <c r="J578" s="1" t="str">
        <f>TEXT(sales_tab[[#This Row],[Order Date]],"MMM")</f>
        <v>Jun</v>
      </c>
      <c r="K578">
        <v>5039</v>
      </c>
      <c r="L578" t="str">
        <f>VLOOKUP(sales_tab[[#This Row],[Product ID]],product_tab[],2,FALSE)</f>
        <v>Jeans</v>
      </c>
      <c r="M578" t="str">
        <f>VLOOKUP(sales_tab[[#This Row],[Product ID]],product_tab[],4,FALSE)</f>
        <v>Sanchez, Medina and Golden</v>
      </c>
      <c r="N578" t="s">
        <v>15</v>
      </c>
      <c r="O578">
        <v>222.488</v>
      </c>
      <c r="P578">
        <v>70.03</v>
      </c>
      <c r="Q578">
        <v>4</v>
      </c>
      <c r="R578">
        <v>0.1</v>
      </c>
      <c r="S578">
        <f>sales_tab[[#This Row],[Unit Price]]*sales_tab[[#This Row],[Quantity]]</f>
        <v>280.12</v>
      </c>
      <c r="T578">
        <f>sales_tab[[#This Row],[Sales Amount]]-sales_tab[[#This Row],[Cost Price]]</f>
        <v>57.632000000000005</v>
      </c>
    </row>
    <row r="579" spans="1:20" x14ac:dyDescent="0.45">
      <c r="A579">
        <v>863885</v>
      </c>
      <c r="B579">
        <v>232656</v>
      </c>
      <c r="C579" t="str">
        <f>VLOOKUP(sales_tab[[#This Row],[Customer ID]],customer_tab[],2,FALSE)</f>
        <v>Katie Barnett</v>
      </c>
      <c r="D579" t="str">
        <f>VLOOKUP(sales_tab[[#This Row],[Customer ID]],customer_tab[],9,FALSE)</f>
        <v>Non-Binary</v>
      </c>
      <c r="E579" t="str">
        <f>VLOOKUP(sales_tab[[#This Row],[Customer ID]],customer_tab[],5,FALSE)</f>
        <v>Illinois</v>
      </c>
      <c r="F579" t="str">
        <f>VLOOKUP(sales_tab[[#This Row],[Customer ID]],customer_tab[],6,FALSE)</f>
        <v>Central</v>
      </c>
      <c r="G579" t="str">
        <f>VLOOKUP(sales_tab[[#This Row],[Customer ID]],customer_tab[],7,FALSE)</f>
        <v>Married</v>
      </c>
      <c r="H579" s="1">
        <v>45427</v>
      </c>
      <c r="I579" s="1" t="str">
        <f>TEXT(sales_tab[[#This Row],[Order Date]],"YYYY")</f>
        <v>2024</v>
      </c>
      <c r="J579" s="1" t="str">
        <f>TEXT(sales_tab[[#This Row],[Order Date]],"MMM")</f>
        <v>May</v>
      </c>
      <c r="K579">
        <v>9961</v>
      </c>
      <c r="L579" t="str">
        <f>VLOOKUP(sales_tab[[#This Row],[Product ID]],product_tab[],2,FALSE)</f>
        <v>Cap</v>
      </c>
      <c r="M579" t="str">
        <f>VLOOKUP(sales_tab[[#This Row],[Product ID]],product_tab[],4,FALSE)</f>
        <v>Rogers and Sons</v>
      </c>
      <c r="N579" t="s">
        <v>15</v>
      </c>
      <c r="O579">
        <v>4.3283999999999994</v>
      </c>
      <c r="P579">
        <v>6.92</v>
      </c>
      <c r="Q579">
        <v>2</v>
      </c>
      <c r="R579">
        <v>0.24</v>
      </c>
      <c r="S579">
        <f>sales_tab[[#This Row],[Unit Price]]*sales_tab[[#This Row],[Quantity]]</f>
        <v>13.84</v>
      </c>
      <c r="T579">
        <f>sales_tab[[#This Row],[Sales Amount]]-sales_tab[[#This Row],[Cost Price]]</f>
        <v>9.5116000000000014</v>
      </c>
    </row>
    <row r="580" spans="1:20" x14ac:dyDescent="0.45">
      <c r="A580">
        <v>527969</v>
      </c>
      <c r="B580">
        <v>649727</v>
      </c>
      <c r="C580" t="str">
        <f>VLOOKUP(sales_tab[[#This Row],[Customer ID]],customer_tab[],2,FALSE)</f>
        <v>Jeff Kennedy</v>
      </c>
      <c r="D580" t="str">
        <f>VLOOKUP(sales_tab[[#This Row],[Customer ID]],customer_tab[],9,FALSE)</f>
        <v>Non-Binary</v>
      </c>
      <c r="E580" t="str">
        <f>VLOOKUP(sales_tab[[#This Row],[Customer ID]],customer_tab[],5,FALSE)</f>
        <v>Pennsylvania</v>
      </c>
      <c r="F580" t="str">
        <f>VLOOKUP(sales_tab[[#This Row],[Customer ID]],customer_tab[],6,FALSE)</f>
        <v>East</v>
      </c>
      <c r="G580" t="str">
        <f>VLOOKUP(sales_tab[[#This Row],[Customer ID]],customer_tab[],7,FALSE)</f>
        <v>Married</v>
      </c>
      <c r="H580" s="1">
        <v>45179</v>
      </c>
      <c r="I580" s="1" t="str">
        <f>TEXT(sales_tab[[#This Row],[Order Date]],"YYYY")</f>
        <v>2023</v>
      </c>
      <c r="J580" s="1" t="str">
        <f>TEXT(sales_tab[[#This Row],[Order Date]],"MMM")</f>
        <v>Sep</v>
      </c>
      <c r="K580">
        <v>9614</v>
      </c>
      <c r="L580" t="str">
        <f>VLOOKUP(sales_tab[[#This Row],[Product ID]],product_tab[],2,FALSE)</f>
        <v>Table</v>
      </c>
      <c r="M580" t="str">
        <f>VLOOKUP(sales_tab[[#This Row],[Product ID]],product_tab[],4,FALSE)</f>
        <v>Peters Ltd</v>
      </c>
      <c r="N580" t="s">
        <v>11</v>
      </c>
      <c r="O580">
        <v>361.46049999999991</v>
      </c>
      <c r="P580">
        <v>129.47</v>
      </c>
      <c r="Q580">
        <v>5</v>
      </c>
      <c r="R580">
        <v>0.17</v>
      </c>
      <c r="S580">
        <f>sales_tab[[#This Row],[Unit Price]]*sales_tab[[#This Row],[Quantity]]</f>
        <v>647.35</v>
      </c>
      <c r="T580">
        <f>sales_tab[[#This Row],[Sales Amount]]-sales_tab[[#This Row],[Cost Price]]</f>
        <v>285.88950000000011</v>
      </c>
    </row>
    <row r="581" spans="1:20" x14ac:dyDescent="0.45">
      <c r="A581">
        <v>222155</v>
      </c>
      <c r="B581">
        <v>186479</v>
      </c>
      <c r="C581" t="str">
        <f>VLOOKUP(sales_tab[[#This Row],[Customer ID]],customer_tab[],2,FALSE)</f>
        <v>James Peters</v>
      </c>
      <c r="D581" t="str">
        <f>VLOOKUP(sales_tab[[#This Row],[Customer ID]],customer_tab[],9,FALSE)</f>
        <v>Non-Binary</v>
      </c>
      <c r="E581" t="str">
        <f>VLOOKUP(sales_tab[[#This Row],[Customer ID]],customer_tab[],5,FALSE)</f>
        <v>Colorado</v>
      </c>
      <c r="F581" t="str">
        <f>VLOOKUP(sales_tab[[#This Row],[Customer ID]],customer_tab[],6,FALSE)</f>
        <v>West</v>
      </c>
      <c r="G581" t="str">
        <f>VLOOKUP(sales_tab[[#This Row],[Customer ID]],customer_tab[],7,FALSE)</f>
        <v>Divorced</v>
      </c>
      <c r="H581" s="1">
        <v>45377</v>
      </c>
      <c r="I581" s="1" t="str">
        <f>TEXT(sales_tab[[#This Row],[Order Date]],"YYYY")</f>
        <v>2024</v>
      </c>
      <c r="J581" s="1" t="str">
        <f>TEXT(sales_tab[[#This Row],[Order Date]],"MMM")</f>
        <v>Mar</v>
      </c>
      <c r="K581">
        <v>8522</v>
      </c>
      <c r="L581" t="str">
        <f>VLOOKUP(sales_tab[[#This Row],[Product ID]],product_tab[],2,FALSE)</f>
        <v>Notebook</v>
      </c>
      <c r="M581" t="str">
        <f>VLOOKUP(sales_tab[[#This Row],[Product ID]],product_tab[],4,FALSE)</f>
        <v>Estrada LLC</v>
      </c>
      <c r="N581" t="s">
        <v>17</v>
      </c>
      <c r="O581">
        <v>187.66480000000001</v>
      </c>
      <c r="P581">
        <v>154.08000000000001</v>
      </c>
      <c r="Q581">
        <v>2</v>
      </c>
      <c r="R581">
        <v>0.22</v>
      </c>
      <c r="S581">
        <f>sales_tab[[#This Row],[Unit Price]]*sales_tab[[#This Row],[Quantity]]</f>
        <v>308.16000000000003</v>
      </c>
      <c r="T581">
        <f>sales_tab[[#This Row],[Sales Amount]]-sales_tab[[#This Row],[Cost Price]]</f>
        <v>120.49520000000001</v>
      </c>
    </row>
    <row r="582" spans="1:20" x14ac:dyDescent="0.45">
      <c r="A582">
        <v>657760</v>
      </c>
      <c r="B582">
        <v>291599</v>
      </c>
      <c r="C582" t="str">
        <f>VLOOKUP(sales_tab[[#This Row],[Customer ID]],customer_tab[],2,FALSE)</f>
        <v>Tammy Marshall</v>
      </c>
      <c r="D582" t="str">
        <f>VLOOKUP(sales_tab[[#This Row],[Customer ID]],customer_tab[],9,FALSE)</f>
        <v>Female</v>
      </c>
      <c r="E582" t="str">
        <f>VLOOKUP(sales_tab[[#This Row],[Customer ID]],customer_tab[],5,FALSE)</f>
        <v>Colorado</v>
      </c>
      <c r="F582" t="str">
        <f>VLOOKUP(sales_tab[[#This Row],[Customer ID]],customer_tab[],6,FALSE)</f>
        <v>West</v>
      </c>
      <c r="G582" t="str">
        <f>VLOOKUP(sales_tab[[#This Row],[Customer ID]],customer_tab[],7,FALSE)</f>
        <v>Divorced</v>
      </c>
      <c r="H582" s="1">
        <v>45342</v>
      </c>
      <c r="I582" s="1" t="str">
        <f>TEXT(sales_tab[[#This Row],[Order Date]],"YYYY")</f>
        <v>2024</v>
      </c>
      <c r="J582" s="1" t="str">
        <f>TEXT(sales_tab[[#This Row],[Order Date]],"MMM")</f>
        <v>Feb</v>
      </c>
      <c r="K582">
        <v>5039</v>
      </c>
      <c r="L582" t="str">
        <f>VLOOKUP(sales_tab[[#This Row],[Product ID]],product_tab[],2,FALSE)</f>
        <v>Jeans</v>
      </c>
      <c r="M582" t="str">
        <f>VLOOKUP(sales_tab[[#This Row],[Product ID]],product_tab[],4,FALSE)</f>
        <v>Sanchez, Medina and Golden</v>
      </c>
      <c r="N582" t="s">
        <v>15</v>
      </c>
      <c r="O582">
        <v>50.335500000000003</v>
      </c>
      <c r="P582">
        <v>70.03</v>
      </c>
      <c r="Q582">
        <v>1</v>
      </c>
      <c r="R582">
        <v>0.15</v>
      </c>
      <c r="S582">
        <f>sales_tab[[#This Row],[Unit Price]]*sales_tab[[#This Row],[Quantity]]</f>
        <v>70.03</v>
      </c>
      <c r="T582">
        <f>sales_tab[[#This Row],[Sales Amount]]-sales_tab[[#This Row],[Cost Price]]</f>
        <v>19.694499999999998</v>
      </c>
    </row>
    <row r="583" spans="1:20" x14ac:dyDescent="0.45">
      <c r="A583">
        <v>326346</v>
      </c>
      <c r="B583">
        <v>846647</v>
      </c>
      <c r="C583" t="str">
        <f>VLOOKUP(sales_tab[[#This Row],[Customer ID]],customer_tab[],2,FALSE)</f>
        <v>Stacey Carlson</v>
      </c>
      <c r="D583" t="str">
        <f>VLOOKUP(sales_tab[[#This Row],[Customer ID]],customer_tab[],9,FALSE)</f>
        <v>Female</v>
      </c>
      <c r="E583" t="str">
        <f>VLOOKUP(sales_tab[[#This Row],[Customer ID]],customer_tab[],5,FALSE)</f>
        <v>Colorado</v>
      </c>
      <c r="F583" t="str">
        <f>VLOOKUP(sales_tab[[#This Row],[Customer ID]],customer_tab[],6,FALSE)</f>
        <v>West</v>
      </c>
      <c r="G583" t="str">
        <f>VLOOKUP(sales_tab[[#This Row],[Customer ID]],customer_tab[],7,FALSE)</f>
        <v>Widowed</v>
      </c>
      <c r="H583" s="1">
        <v>45391</v>
      </c>
      <c r="I583" s="1" t="str">
        <f>TEXT(sales_tab[[#This Row],[Order Date]],"YYYY")</f>
        <v>2024</v>
      </c>
      <c r="J583" s="1" t="str">
        <f>TEXT(sales_tab[[#This Row],[Order Date]],"MMM")</f>
        <v>Apr</v>
      </c>
      <c r="K583">
        <v>5942</v>
      </c>
      <c r="L583" t="str">
        <f>VLOOKUP(sales_tab[[#This Row],[Product ID]],product_tab[],2,FALSE)</f>
        <v>Stapler</v>
      </c>
      <c r="M583" t="str">
        <f>VLOOKUP(sales_tab[[#This Row],[Product ID]],product_tab[],4,FALSE)</f>
        <v>Jones-Henderson</v>
      </c>
      <c r="N583" t="s">
        <v>17</v>
      </c>
      <c r="O583">
        <v>7.8318999999999992</v>
      </c>
      <c r="P583">
        <v>12.83</v>
      </c>
      <c r="Q583">
        <v>1</v>
      </c>
      <c r="R583">
        <v>7.0000000000000007E-2</v>
      </c>
      <c r="S583">
        <f>sales_tab[[#This Row],[Unit Price]]*sales_tab[[#This Row],[Quantity]]</f>
        <v>12.83</v>
      </c>
      <c r="T583">
        <f>sales_tab[[#This Row],[Sales Amount]]-sales_tab[[#This Row],[Cost Price]]</f>
        <v>4.9981000000000009</v>
      </c>
    </row>
    <row r="584" spans="1:20" x14ac:dyDescent="0.45">
      <c r="A584">
        <v>608679</v>
      </c>
      <c r="B584">
        <v>710656</v>
      </c>
      <c r="C584" t="str">
        <f>VLOOKUP(sales_tab[[#This Row],[Customer ID]],customer_tab[],2,FALSE)</f>
        <v>Marvin Alvarado</v>
      </c>
      <c r="D584" t="str">
        <f>VLOOKUP(sales_tab[[#This Row],[Customer ID]],customer_tab[],9,FALSE)</f>
        <v>Male</v>
      </c>
      <c r="E584" t="str">
        <f>VLOOKUP(sales_tab[[#This Row],[Customer ID]],customer_tab[],5,FALSE)</f>
        <v>Colorado</v>
      </c>
      <c r="F584" t="str">
        <f>VLOOKUP(sales_tab[[#This Row],[Customer ID]],customer_tab[],6,FALSE)</f>
        <v>West</v>
      </c>
      <c r="G584" t="str">
        <f>VLOOKUP(sales_tab[[#This Row],[Customer ID]],customer_tab[],7,FALSE)</f>
        <v>Married</v>
      </c>
      <c r="H584" s="1">
        <v>45303</v>
      </c>
      <c r="I584" s="1" t="str">
        <f>TEXT(sales_tab[[#This Row],[Order Date]],"YYYY")</f>
        <v>2024</v>
      </c>
      <c r="J584" s="1" t="str">
        <f>TEXT(sales_tab[[#This Row],[Order Date]],"MMM")</f>
        <v>Jan</v>
      </c>
      <c r="K584">
        <v>1794</v>
      </c>
      <c r="L584" t="str">
        <f>VLOOKUP(sales_tab[[#This Row],[Product ID]],product_tab[],2,FALSE)</f>
        <v>Board Game</v>
      </c>
      <c r="M584" t="str">
        <f>VLOOKUP(sales_tab[[#This Row],[Product ID]],product_tab[],4,FALSE)</f>
        <v>Reese LLC</v>
      </c>
      <c r="N584" t="s">
        <v>13</v>
      </c>
      <c r="O584">
        <v>584.59749999999997</v>
      </c>
      <c r="P584">
        <v>210.95</v>
      </c>
      <c r="Q584">
        <v>5</v>
      </c>
      <c r="R584">
        <v>0.11</v>
      </c>
      <c r="S584">
        <f>sales_tab[[#This Row],[Unit Price]]*sales_tab[[#This Row],[Quantity]]</f>
        <v>1054.75</v>
      </c>
      <c r="T584">
        <f>sales_tab[[#This Row],[Sales Amount]]-sales_tab[[#This Row],[Cost Price]]</f>
        <v>470.15250000000003</v>
      </c>
    </row>
    <row r="585" spans="1:20" x14ac:dyDescent="0.45">
      <c r="A585">
        <v>694515</v>
      </c>
      <c r="B585">
        <v>161172</v>
      </c>
      <c r="C585" t="str">
        <f>VLOOKUP(sales_tab[[#This Row],[Customer ID]],customer_tab[],2,FALSE)</f>
        <v>Christopher Perkins</v>
      </c>
      <c r="D585" t="str">
        <f>VLOOKUP(sales_tab[[#This Row],[Customer ID]],customer_tab[],9,FALSE)</f>
        <v>Non-Binary</v>
      </c>
      <c r="E585" t="str">
        <f>VLOOKUP(sales_tab[[#This Row],[Customer ID]],customer_tab[],5,FALSE)</f>
        <v>New York</v>
      </c>
      <c r="F585" t="str">
        <f>VLOOKUP(sales_tab[[#This Row],[Customer ID]],customer_tab[],6,FALSE)</f>
        <v>East</v>
      </c>
      <c r="G585" t="str">
        <f>VLOOKUP(sales_tab[[#This Row],[Customer ID]],customer_tab[],7,FALSE)</f>
        <v>Married</v>
      </c>
      <c r="H585" s="1">
        <v>45480</v>
      </c>
      <c r="I585" s="1" t="str">
        <f>TEXT(sales_tab[[#This Row],[Order Date]],"YYYY")</f>
        <v>2024</v>
      </c>
      <c r="J585" s="1" t="str">
        <f>TEXT(sales_tab[[#This Row],[Order Date]],"MMM")</f>
        <v>Jul</v>
      </c>
      <c r="K585">
        <v>8348</v>
      </c>
      <c r="L585" t="str">
        <f>VLOOKUP(sales_tab[[#This Row],[Product ID]],product_tab[],2,FALSE)</f>
        <v>Laptop</v>
      </c>
      <c r="M585" t="str">
        <f>VLOOKUP(sales_tab[[#This Row],[Product ID]],product_tab[],4,FALSE)</f>
        <v>Jackson, Stewart and Jenkins</v>
      </c>
      <c r="N585" t="s">
        <v>19</v>
      </c>
      <c r="O585">
        <v>222.08019999999999</v>
      </c>
      <c r="P585">
        <v>193.63</v>
      </c>
      <c r="Q585">
        <v>2</v>
      </c>
      <c r="R585">
        <v>0.23</v>
      </c>
      <c r="S585">
        <f>sales_tab[[#This Row],[Unit Price]]*sales_tab[[#This Row],[Quantity]]</f>
        <v>387.26</v>
      </c>
      <c r="T585">
        <f>sales_tab[[#This Row],[Sales Amount]]-sales_tab[[#This Row],[Cost Price]]</f>
        <v>165.1798</v>
      </c>
    </row>
    <row r="586" spans="1:20" x14ac:dyDescent="0.45">
      <c r="A586">
        <v>690379</v>
      </c>
      <c r="B586">
        <v>345178</v>
      </c>
      <c r="C586" t="str">
        <f>VLOOKUP(sales_tab[[#This Row],[Customer ID]],customer_tab[],2,FALSE)</f>
        <v>Sherry Mays</v>
      </c>
      <c r="D586" t="str">
        <f>VLOOKUP(sales_tab[[#This Row],[Customer ID]],customer_tab[],9,FALSE)</f>
        <v>Male</v>
      </c>
      <c r="E586" t="str">
        <f>VLOOKUP(sales_tab[[#This Row],[Customer ID]],customer_tab[],5,FALSE)</f>
        <v>Pennsylvania</v>
      </c>
      <c r="F586" t="str">
        <f>VLOOKUP(sales_tab[[#This Row],[Customer ID]],customer_tab[],6,FALSE)</f>
        <v>East</v>
      </c>
      <c r="G586" t="str">
        <f>VLOOKUP(sales_tab[[#This Row],[Customer ID]],customer_tab[],7,FALSE)</f>
        <v>Widowed</v>
      </c>
      <c r="H586" s="1">
        <v>45534</v>
      </c>
      <c r="I586" s="1" t="str">
        <f>TEXT(sales_tab[[#This Row],[Order Date]],"YYYY")</f>
        <v>2024</v>
      </c>
      <c r="J586" s="1" t="str">
        <f>TEXT(sales_tab[[#This Row],[Order Date]],"MMM")</f>
        <v>Aug</v>
      </c>
      <c r="K586">
        <v>2117</v>
      </c>
      <c r="L586" t="str">
        <f>VLOOKUP(sales_tab[[#This Row],[Product ID]],product_tab[],2,FALSE)</f>
        <v>Sofa</v>
      </c>
      <c r="M586" t="str">
        <f>VLOOKUP(sales_tab[[#This Row],[Product ID]],product_tab[],4,FALSE)</f>
        <v>Holden Inc</v>
      </c>
      <c r="N586" t="s">
        <v>11</v>
      </c>
      <c r="O586">
        <v>12.176599999999999</v>
      </c>
      <c r="P586">
        <v>13.79</v>
      </c>
      <c r="Q586">
        <v>2</v>
      </c>
      <c r="R586">
        <v>0.23</v>
      </c>
      <c r="S586">
        <f>sales_tab[[#This Row],[Unit Price]]*sales_tab[[#This Row],[Quantity]]</f>
        <v>27.58</v>
      </c>
      <c r="T586">
        <f>sales_tab[[#This Row],[Sales Amount]]-sales_tab[[#This Row],[Cost Price]]</f>
        <v>15.4034</v>
      </c>
    </row>
    <row r="587" spans="1:20" x14ac:dyDescent="0.45">
      <c r="A587">
        <v>220660</v>
      </c>
      <c r="B587">
        <v>958993</v>
      </c>
      <c r="C587" t="str">
        <f>VLOOKUP(sales_tab[[#This Row],[Customer ID]],customer_tab[],2,FALSE)</f>
        <v>Angela Hansen</v>
      </c>
      <c r="D587" t="str">
        <f>VLOOKUP(sales_tab[[#This Row],[Customer ID]],customer_tab[],9,FALSE)</f>
        <v>Male</v>
      </c>
      <c r="E587" t="str">
        <f>VLOOKUP(sales_tab[[#This Row],[Customer ID]],customer_tab[],5,FALSE)</f>
        <v>California</v>
      </c>
      <c r="F587" t="str">
        <f>VLOOKUP(sales_tab[[#This Row],[Customer ID]],customer_tab[],6,FALSE)</f>
        <v>West</v>
      </c>
      <c r="G587" t="str">
        <f>VLOOKUP(sales_tab[[#This Row],[Customer ID]],customer_tab[],7,FALSE)</f>
        <v>Single</v>
      </c>
      <c r="H587" s="1">
        <v>45470</v>
      </c>
      <c r="I587" s="1" t="str">
        <f>TEXT(sales_tab[[#This Row],[Order Date]],"YYYY")</f>
        <v>2024</v>
      </c>
      <c r="J587" s="1" t="str">
        <f>TEXT(sales_tab[[#This Row],[Order Date]],"MMM")</f>
        <v>Jun</v>
      </c>
      <c r="K587">
        <v>8348</v>
      </c>
      <c r="L587" t="str">
        <f>VLOOKUP(sales_tab[[#This Row],[Product ID]],product_tab[],2,FALSE)</f>
        <v>Laptop</v>
      </c>
      <c r="M587" t="str">
        <f>VLOOKUP(sales_tab[[#This Row],[Product ID]],product_tab[],4,FALSE)</f>
        <v>Jackson, Stewart and Jenkins</v>
      </c>
      <c r="N587" t="s">
        <v>19</v>
      </c>
      <c r="O587">
        <v>137.3366</v>
      </c>
      <c r="P587">
        <v>193.63</v>
      </c>
      <c r="Q587">
        <v>1</v>
      </c>
      <c r="R587">
        <v>0.18</v>
      </c>
      <c r="S587">
        <f>sales_tab[[#This Row],[Unit Price]]*sales_tab[[#This Row],[Quantity]]</f>
        <v>193.63</v>
      </c>
      <c r="T587">
        <f>sales_tab[[#This Row],[Sales Amount]]-sales_tab[[#This Row],[Cost Price]]</f>
        <v>56.293399999999991</v>
      </c>
    </row>
    <row r="588" spans="1:20" x14ac:dyDescent="0.45">
      <c r="A588">
        <v>340316</v>
      </c>
      <c r="B588">
        <v>425327</v>
      </c>
      <c r="C588" t="str">
        <f>VLOOKUP(sales_tab[[#This Row],[Customer ID]],customer_tab[],2,FALSE)</f>
        <v>Carlos Lynn</v>
      </c>
      <c r="D588" t="str">
        <f>VLOOKUP(sales_tab[[#This Row],[Customer ID]],customer_tab[],9,FALSE)</f>
        <v>Male</v>
      </c>
      <c r="E588" t="str">
        <f>VLOOKUP(sales_tab[[#This Row],[Customer ID]],customer_tab[],5,FALSE)</f>
        <v>Oregon</v>
      </c>
      <c r="F588" t="str">
        <f>VLOOKUP(sales_tab[[#This Row],[Customer ID]],customer_tab[],6,FALSE)</f>
        <v>West</v>
      </c>
      <c r="G588" t="str">
        <f>VLOOKUP(sales_tab[[#This Row],[Customer ID]],customer_tab[],7,FALSE)</f>
        <v>Married</v>
      </c>
      <c r="H588" s="1">
        <v>45395</v>
      </c>
      <c r="I588" s="1" t="str">
        <f>TEXT(sales_tab[[#This Row],[Order Date]],"YYYY")</f>
        <v>2024</v>
      </c>
      <c r="J588" s="1" t="str">
        <f>TEXT(sales_tab[[#This Row],[Order Date]],"MMM")</f>
        <v>Apr</v>
      </c>
      <c r="K588">
        <v>1794</v>
      </c>
      <c r="L588" t="str">
        <f>VLOOKUP(sales_tab[[#This Row],[Product ID]],product_tab[],2,FALSE)</f>
        <v>Board Game</v>
      </c>
      <c r="M588" t="str">
        <f>VLOOKUP(sales_tab[[#This Row],[Product ID]],product_tab[],4,FALSE)</f>
        <v>Reese LLC</v>
      </c>
      <c r="N588" t="s">
        <v>13</v>
      </c>
      <c r="O588">
        <v>156.08199999999997</v>
      </c>
      <c r="P588">
        <v>210.95</v>
      </c>
      <c r="Q588">
        <v>1</v>
      </c>
      <c r="R588">
        <v>0.04</v>
      </c>
      <c r="S588">
        <f>sales_tab[[#This Row],[Unit Price]]*sales_tab[[#This Row],[Quantity]]</f>
        <v>210.95</v>
      </c>
      <c r="T588">
        <f>sales_tab[[#This Row],[Sales Amount]]-sales_tab[[#This Row],[Cost Price]]</f>
        <v>54.868000000000023</v>
      </c>
    </row>
    <row r="589" spans="1:20" x14ac:dyDescent="0.45">
      <c r="A589">
        <v>187799</v>
      </c>
      <c r="B589">
        <v>275234</v>
      </c>
      <c r="C589" t="str">
        <f>VLOOKUP(sales_tab[[#This Row],[Customer ID]],customer_tab[],2,FALSE)</f>
        <v>Nathan Aguilar</v>
      </c>
      <c r="D589" t="str">
        <f>VLOOKUP(sales_tab[[#This Row],[Customer ID]],customer_tab[],9,FALSE)</f>
        <v>Non-Binary</v>
      </c>
      <c r="E589" t="str">
        <f>VLOOKUP(sales_tab[[#This Row],[Customer ID]],customer_tab[],5,FALSE)</f>
        <v>Michigan</v>
      </c>
      <c r="F589" t="str">
        <f>VLOOKUP(sales_tab[[#This Row],[Customer ID]],customer_tab[],6,FALSE)</f>
        <v>Central</v>
      </c>
      <c r="G589" t="str">
        <f>VLOOKUP(sales_tab[[#This Row],[Customer ID]],customer_tab[],7,FALSE)</f>
        <v>Married</v>
      </c>
      <c r="H589" s="1">
        <v>45316</v>
      </c>
      <c r="I589" s="1" t="str">
        <f>TEXT(sales_tab[[#This Row],[Order Date]],"YYYY")</f>
        <v>2024</v>
      </c>
      <c r="J589" s="1" t="str">
        <f>TEXT(sales_tab[[#This Row],[Order Date]],"MMM")</f>
        <v>Jan</v>
      </c>
      <c r="K589">
        <v>1794</v>
      </c>
      <c r="L589" t="str">
        <f>VLOOKUP(sales_tab[[#This Row],[Product ID]],product_tab[],2,FALSE)</f>
        <v>Board Game</v>
      </c>
      <c r="M589" t="str">
        <f>VLOOKUP(sales_tab[[#This Row],[Product ID]],product_tab[],4,FALSE)</f>
        <v>Reese LLC</v>
      </c>
      <c r="N589" t="s">
        <v>13</v>
      </c>
      <c r="O589">
        <v>104.19799999999998</v>
      </c>
      <c r="P589">
        <v>210.95</v>
      </c>
      <c r="Q589">
        <v>1</v>
      </c>
      <c r="R589">
        <v>0.16</v>
      </c>
      <c r="S589">
        <f>sales_tab[[#This Row],[Unit Price]]*sales_tab[[#This Row],[Quantity]]</f>
        <v>210.95</v>
      </c>
      <c r="T589">
        <f>sales_tab[[#This Row],[Sales Amount]]-sales_tab[[#This Row],[Cost Price]]</f>
        <v>106.75200000000001</v>
      </c>
    </row>
    <row r="590" spans="1:20" x14ac:dyDescent="0.45">
      <c r="A590">
        <v>827832</v>
      </c>
      <c r="B590">
        <v>921765</v>
      </c>
      <c r="C590" t="str">
        <f>VLOOKUP(sales_tab[[#This Row],[Customer ID]],customer_tab[],2,FALSE)</f>
        <v>John Thompson</v>
      </c>
      <c r="D590" t="str">
        <f>VLOOKUP(sales_tab[[#This Row],[Customer ID]],customer_tab[],9,FALSE)</f>
        <v>Female</v>
      </c>
      <c r="E590" t="str">
        <f>VLOOKUP(sales_tab[[#This Row],[Customer ID]],customer_tab[],5,FALSE)</f>
        <v>Arizona</v>
      </c>
      <c r="F590" t="str">
        <f>VLOOKUP(sales_tab[[#This Row],[Customer ID]],customer_tab[],6,FALSE)</f>
        <v>West</v>
      </c>
      <c r="G590" t="str">
        <f>VLOOKUP(sales_tab[[#This Row],[Customer ID]],customer_tab[],7,FALSE)</f>
        <v>Married</v>
      </c>
      <c r="H590" s="1">
        <v>45179</v>
      </c>
      <c r="I590" s="1" t="str">
        <f>TEXT(sales_tab[[#This Row],[Order Date]],"YYYY")</f>
        <v>2023</v>
      </c>
      <c r="J590" s="1" t="str">
        <f>TEXT(sales_tab[[#This Row],[Order Date]],"MMM")</f>
        <v>Sep</v>
      </c>
      <c r="K590">
        <v>5039</v>
      </c>
      <c r="L590" t="str">
        <f>VLOOKUP(sales_tab[[#This Row],[Product ID]],product_tab[],2,FALSE)</f>
        <v>Jeans</v>
      </c>
      <c r="M590" t="str">
        <f>VLOOKUP(sales_tab[[#This Row],[Product ID]],product_tab[],4,FALSE)</f>
        <v>Sanchez, Medina and Golden</v>
      </c>
      <c r="N590" t="s">
        <v>15</v>
      </c>
      <c r="O590">
        <v>169.86249999999995</v>
      </c>
      <c r="P590">
        <v>70.03</v>
      </c>
      <c r="Q590">
        <v>5</v>
      </c>
      <c r="R590">
        <v>0.25</v>
      </c>
      <c r="S590">
        <f>sales_tab[[#This Row],[Unit Price]]*sales_tab[[#This Row],[Quantity]]</f>
        <v>350.15</v>
      </c>
      <c r="T590">
        <f>sales_tab[[#This Row],[Sales Amount]]-sales_tab[[#This Row],[Cost Price]]</f>
        <v>180.28750000000002</v>
      </c>
    </row>
    <row r="591" spans="1:20" x14ac:dyDescent="0.45">
      <c r="A591">
        <v>214593</v>
      </c>
      <c r="B591">
        <v>153018</v>
      </c>
      <c r="C591" t="str">
        <f>VLOOKUP(sales_tab[[#This Row],[Customer ID]],customer_tab[],2,FALSE)</f>
        <v>Erika Schultz</v>
      </c>
      <c r="D591" t="str">
        <f>VLOOKUP(sales_tab[[#This Row],[Customer ID]],customer_tab[],9,FALSE)</f>
        <v>Male</v>
      </c>
      <c r="E591" t="str">
        <f>VLOOKUP(sales_tab[[#This Row],[Customer ID]],customer_tab[],5,FALSE)</f>
        <v>North Carolina</v>
      </c>
      <c r="F591" t="str">
        <f>VLOOKUP(sales_tab[[#This Row],[Customer ID]],customer_tab[],6,FALSE)</f>
        <v>South</v>
      </c>
      <c r="G591" t="str">
        <f>VLOOKUP(sales_tab[[#This Row],[Customer ID]],customer_tab[],7,FALSE)</f>
        <v>Widowed</v>
      </c>
      <c r="H591" s="1">
        <v>45513</v>
      </c>
      <c r="I591" s="1" t="str">
        <f>TEXT(sales_tab[[#This Row],[Order Date]],"YYYY")</f>
        <v>2024</v>
      </c>
      <c r="J591" s="1" t="str">
        <f>TEXT(sales_tab[[#This Row],[Order Date]],"MMM")</f>
        <v>Aug</v>
      </c>
      <c r="K591">
        <v>5942</v>
      </c>
      <c r="L591" t="str">
        <f>VLOOKUP(sales_tab[[#This Row],[Product ID]],product_tab[],2,FALSE)</f>
        <v>Stapler</v>
      </c>
      <c r="M591" t="str">
        <f>VLOOKUP(sales_tab[[#This Row],[Product ID]],product_tab[],4,FALSE)</f>
        <v>Jones-Henderson</v>
      </c>
      <c r="N591" t="s">
        <v>17</v>
      </c>
      <c r="O591">
        <v>9.9051000000000009</v>
      </c>
      <c r="P591">
        <v>12.83</v>
      </c>
      <c r="Q591">
        <v>1</v>
      </c>
      <c r="R591">
        <v>0.03</v>
      </c>
      <c r="S591">
        <f>sales_tab[[#This Row],[Unit Price]]*sales_tab[[#This Row],[Quantity]]</f>
        <v>12.83</v>
      </c>
      <c r="T591">
        <f>sales_tab[[#This Row],[Sales Amount]]-sales_tab[[#This Row],[Cost Price]]</f>
        <v>2.9248999999999992</v>
      </c>
    </row>
    <row r="592" spans="1:20" x14ac:dyDescent="0.45">
      <c r="A592">
        <v>952130</v>
      </c>
      <c r="B592">
        <v>542392</v>
      </c>
      <c r="C592" t="str">
        <f>VLOOKUP(sales_tab[[#This Row],[Customer ID]],customer_tab[],2,FALSE)</f>
        <v>Kimberly Moore</v>
      </c>
      <c r="D592" t="str">
        <f>VLOOKUP(sales_tab[[#This Row],[Customer ID]],customer_tab[],9,FALSE)</f>
        <v>Female</v>
      </c>
      <c r="E592" t="str">
        <f>VLOOKUP(sales_tab[[#This Row],[Customer ID]],customer_tab[],5,FALSE)</f>
        <v>Texas</v>
      </c>
      <c r="F592" t="str">
        <f>VLOOKUP(sales_tab[[#This Row],[Customer ID]],customer_tab[],6,FALSE)</f>
        <v>Central</v>
      </c>
      <c r="G592" t="str">
        <f>VLOOKUP(sales_tab[[#This Row],[Customer ID]],customer_tab[],7,FALSE)</f>
        <v>Divorced</v>
      </c>
      <c r="H592" s="1">
        <v>45378</v>
      </c>
      <c r="I592" s="1" t="str">
        <f>TEXT(sales_tab[[#This Row],[Order Date]],"YYYY")</f>
        <v>2024</v>
      </c>
      <c r="J592" s="1" t="str">
        <f>TEXT(sales_tab[[#This Row],[Order Date]],"MMM")</f>
        <v>Mar</v>
      </c>
      <c r="K592">
        <v>8348</v>
      </c>
      <c r="L592" t="str">
        <f>VLOOKUP(sales_tab[[#This Row],[Product ID]],product_tab[],2,FALSE)</f>
        <v>Laptop</v>
      </c>
      <c r="M592" t="str">
        <f>VLOOKUP(sales_tab[[#This Row],[Product ID]],product_tab[],4,FALSE)</f>
        <v>Jackson, Stewart and Jenkins</v>
      </c>
      <c r="N592" t="s">
        <v>19</v>
      </c>
      <c r="O592">
        <v>144.26439999999999</v>
      </c>
      <c r="P592">
        <v>193.63</v>
      </c>
      <c r="Q592">
        <v>1</v>
      </c>
      <c r="R592">
        <v>0.12</v>
      </c>
      <c r="S592">
        <f>sales_tab[[#This Row],[Unit Price]]*sales_tab[[#This Row],[Quantity]]</f>
        <v>193.63</v>
      </c>
      <c r="T592">
        <f>sales_tab[[#This Row],[Sales Amount]]-sales_tab[[#This Row],[Cost Price]]</f>
        <v>49.365600000000001</v>
      </c>
    </row>
    <row r="593" spans="1:20" x14ac:dyDescent="0.45">
      <c r="A593">
        <v>821702</v>
      </c>
      <c r="B593">
        <v>520905</v>
      </c>
      <c r="C593" t="str">
        <f>VLOOKUP(sales_tab[[#This Row],[Customer ID]],customer_tab[],2,FALSE)</f>
        <v>Jesse Wells</v>
      </c>
      <c r="D593" t="str">
        <f>VLOOKUP(sales_tab[[#This Row],[Customer ID]],customer_tab[],9,FALSE)</f>
        <v>Non-Binary</v>
      </c>
      <c r="E593" t="str">
        <f>VLOOKUP(sales_tab[[#This Row],[Customer ID]],customer_tab[],5,FALSE)</f>
        <v>Utah</v>
      </c>
      <c r="F593" t="str">
        <f>VLOOKUP(sales_tab[[#This Row],[Customer ID]],customer_tab[],6,FALSE)</f>
        <v>West</v>
      </c>
      <c r="G593" t="str">
        <f>VLOOKUP(sales_tab[[#This Row],[Customer ID]],customer_tab[],7,FALSE)</f>
        <v>Widowed</v>
      </c>
      <c r="H593" s="1">
        <v>45203</v>
      </c>
      <c r="I593" s="1" t="str">
        <f>TEXT(sales_tab[[#This Row],[Order Date]],"YYYY")</f>
        <v>2023</v>
      </c>
      <c r="J593" s="1" t="str">
        <f>TEXT(sales_tab[[#This Row],[Order Date]],"MMM")</f>
        <v>Oct</v>
      </c>
      <c r="K593">
        <v>2034</v>
      </c>
      <c r="L593" t="str">
        <f>VLOOKUP(sales_tab[[#This Row],[Product ID]],product_tab[],2,FALSE)</f>
        <v>Camera</v>
      </c>
      <c r="M593" t="str">
        <f>VLOOKUP(sales_tab[[#This Row],[Product ID]],product_tab[],4,FALSE)</f>
        <v>Johns and Sons</v>
      </c>
      <c r="N593" t="s">
        <v>19</v>
      </c>
      <c r="O593">
        <v>37.715499999999992</v>
      </c>
      <c r="P593">
        <v>70.849999999999994</v>
      </c>
      <c r="Q593">
        <v>1</v>
      </c>
      <c r="R593">
        <v>0.17</v>
      </c>
      <c r="S593">
        <f>sales_tab[[#This Row],[Unit Price]]*sales_tab[[#This Row],[Quantity]]</f>
        <v>70.849999999999994</v>
      </c>
      <c r="T593">
        <f>sales_tab[[#This Row],[Sales Amount]]-sales_tab[[#This Row],[Cost Price]]</f>
        <v>33.134500000000003</v>
      </c>
    </row>
    <row r="594" spans="1:20" x14ac:dyDescent="0.45">
      <c r="A594">
        <v>825293</v>
      </c>
      <c r="B594">
        <v>616877</v>
      </c>
      <c r="C594" t="str">
        <f>VLOOKUP(sales_tab[[#This Row],[Customer ID]],customer_tab[],2,FALSE)</f>
        <v>Mr. John Wilson</v>
      </c>
      <c r="D594" t="str">
        <f>VLOOKUP(sales_tab[[#This Row],[Customer ID]],customer_tab[],9,FALSE)</f>
        <v>Male</v>
      </c>
      <c r="E594" t="str">
        <f>VLOOKUP(sales_tab[[#This Row],[Customer ID]],customer_tab[],5,FALSE)</f>
        <v>Texas</v>
      </c>
      <c r="F594" t="str">
        <f>VLOOKUP(sales_tab[[#This Row],[Customer ID]],customer_tab[],6,FALSE)</f>
        <v>Central</v>
      </c>
      <c r="G594" t="str">
        <f>VLOOKUP(sales_tab[[#This Row],[Customer ID]],customer_tab[],7,FALSE)</f>
        <v>Single</v>
      </c>
      <c r="H594" s="1">
        <v>45489</v>
      </c>
      <c r="I594" s="1" t="str">
        <f>TEXT(sales_tab[[#This Row],[Order Date]],"YYYY")</f>
        <v>2024</v>
      </c>
      <c r="J594" s="1" t="str">
        <f>TEXT(sales_tab[[#This Row],[Order Date]],"MMM")</f>
        <v>Jul</v>
      </c>
      <c r="K594">
        <v>8522</v>
      </c>
      <c r="L594" t="str">
        <f>VLOOKUP(sales_tab[[#This Row],[Product ID]],product_tab[],2,FALSE)</f>
        <v>Notebook</v>
      </c>
      <c r="M594" t="str">
        <f>VLOOKUP(sales_tab[[#This Row],[Product ID]],product_tab[],4,FALSE)</f>
        <v>Estrada LLC</v>
      </c>
      <c r="N594" t="s">
        <v>17</v>
      </c>
      <c r="O594">
        <v>266.49680000000001</v>
      </c>
      <c r="P594">
        <v>154.08000000000001</v>
      </c>
      <c r="Q594">
        <v>3</v>
      </c>
      <c r="R594">
        <v>0.18</v>
      </c>
      <c r="S594">
        <f>sales_tab[[#This Row],[Unit Price]]*sales_tab[[#This Row],[Quantity]]</f>
        <v>462.24</v>
      </c>
      <c r="T594">
        <f>sales_tab[[#This Row],[Sales Amount]]-sales_tab[[#This Row],[Cost Price]]</f>
        <v>195.7432</v>
      </c>
    </row>
    <row r="595" spans="1:20" x14ac:dyDescent="0.45">
      <c r="A595">
        <v>410904</v>
      </c>
      <c r="B595">
        <v>560937</v>
      </c>
      <c r="C595" t="str">
        <f>VLOOKUP(sales_tab[[#This Row],[Customer ID]],customer_tab[],2,FALSE)</f>
        <v>Michael Carson</v>
      </c>
      <c r="D595" t="str">
        <f>VLOOKUP(sales_tab[[#This Row],[Customer ID]],customer_tab[],9,FALSE)</f>
        <v>Non-Binary</v>
      </c>
      <c r="E595" t="str">
        <f>VLOOKUP(sales_tab[[#This Row],[Customer ID]],customer_tab[],5,FALSE)</f>
        <v>Illinois</v>
      </c>
      <c r="F595" t="str">
        <f>VLOOKUP(sales_tab[[#This Row],[Customer ID]],customer_tab[],6,FALSE)</f>
        <v>Central</v>
      </c>
      <c r="G595" t="str">
        <f>VLOOKUP(sales_tab[[#This Row],[Customer ID]],customer_tab[],7,FALSE)</f>
        <v>Single</v>
      </c>
      <c r="H595" s="1">
        <v>45233</v>
      </c>
      <c r="I595" s="1" t="str">
        <f>TEXT(sales_tab[[#This Row],[Order Date]],"YYYY")</f>
        <v>2023</v>
      </c>
      <c r="J595" s="1" t="str">
        <f>TEXT(sales_tab[[#This Row],[Order Date]],"MMM")</f>
        <v>Nov</v>
      </c>
      <c r="K595">
        <v>5035</v>
      </c>
      <c r="L595" t="str">
        <f>VLOOKUP(sales_tab[[#This Row],[Product ID]],product_tab[],2,FALSE)</f>
        <v>Paper</v>
      </c>
      <c r="M595" t="str">
        <f>VLOOKUP(sales_tab[[#This Row],[Product ID]],product_tab[],4,FALSE)</f>
        <v>Clayton, Robertson and Wolfe</v>
      </c>
      <c r="N595" t="s">
        <v>17</v>
      </c>
      <c r="O595">
        <v>131.44199999999998</v>
      </c>
      <c r="P595">
        <v>196.72</v>
      </c>
      <c r="Q595">
        <v>1</v>
      </c>
      <c r="R595">
        <v>0.15</v>
      </c>
      <c r="S595">
        <f>sales_tab[[#This Row],[Unit Price]]*sales_tab[[#This Row],[Quantity]]</f>
        <v>196.72</v>
      </c>
      <c r="T595">
        <f>sales_tab[[#This Row],[Sales Amount]]-sales_tab[[#This Row],[Cost Price]]</f>
        <v>65.27800000000002</v>
      </c>
    </row>
    <row r="596" spans="1:20" x14ac:dyDescent="0.45">
      <c r="A596">
        <v>105776</v>
      </c>
      <c r="B596">
        <v>439939</v>
      </c>
      <c r="C596" t="str">
        <f>VLOOKUP(sales_tab[[#This Row],[Customer ID]],customer_tab[],2,FALSE)</f>
        <v>Maurice Zamora</v>
      </c>
      <c r="D596" t="str">
        <f>VLOOKUP(sales_tab[[#This Row],[Customer ID]],customer_tab[],9,FALSE)</f>
        <v>Female</v>
      </c>
      <c r="E596" t="str">
        <f>VLOOKUP(sales_tab[[#This Row],[Customer ID]],customer_tab[],5,FALSE)</f>
        <v>New York</v>
      </c>
      <c r="F596" t="str">
        <f>VLOOKUP(sales_tab[[#This Row],[Customer ID]],customer_tab[],6,FALSE)</f>
        <v>East</v>
      </c>
      <c r="G596" t="str">
        <f>VLOOKUP(sales_tab[[#This Row],[Customer ID]],customer_tab[],7,FALSE)</f>
        <v>Widowed</v>
      </c>
      <c r="H596" s="1">
        <v>45299</v>
      </c>
      <c r="I596" s="1" t="str">
        <f>TEXT(sales_tab[[#This Row],[Order Date]],"YYYY")</f>
        <v>2024</v>
      </c>
      <c r="J596" s="1" t="str">
        <f>TEXT(sales_tab[[#This Row],[Order Date]],"MMM")</f>
        <v>Jan</v>
      </c>
      <c r="K596">
        <v>8522</v>
      </c>
      <c r="L596" t="str">
        <f>VLOOKUP(sales_tab[[#This Row],[Product ID]],product_tab[],2,FALSE)</f>
        <v>Notebook</v>
      </c>
      <c r="M596" t="str">
        <f>VLOOKUP(sales_tab[[#This Row],[Product ID]],product_tab[],4,FALSE)</f>
        <v>Estrada LLC</v>
      </c>
      <c r="N596" t="s">
        <v>17</v>
      </c>
      <c r="O596">
        <v>74.50800000000001</v>
      </c>
      <c r="P596">
        <v>154.08000000000001</v>
      </c>
      <c r="Q596">
        <v>1</v>
      </c>
      <c r="R596">
        <v>0.15</v>
      </c>
      <c r="S596">
        <f>sales_tab[[#This Row],[Unit Price]]*sales_tab[[#This Row],[Quantity]]</f>
        <v>154.08000000000001</v>
      </c>
      <c r="T596">
        <f>sales_tab[[#This Row],[Sales Amount]]-sales_tab[[#This Row],[Cost Price]]</f>
        <v>79.572000000000003</v>
      </c>
    </row>
    <row r="597" spans="1:20" x14ac:dyDescent="0.45">
      <c r="A597">
        <v>682011</v>
      </c>
      <c r="B597">
        <v>969371</v>
      </c>
      <c r="C597" t="str">
        <f>VLOOKUP(sales_tab[[#This Row],[Customer ID]],customer_tab[],2,FALSE)</f>
        <v>Taylor Moore</v>
      </c>
      <c r="D597" t="str">
        <f>VLOOKUP(sales_tab[[#This Row],[Customer ID]],customer_tab[],9,FALSE)</f>
        <v>Non-Binary</v>
      </c>
      <c r="E597" t="str">
        <f>VLOOKUP(sales_tab[[#This Row],[Customer ID]],customer_tab[],5,FALSE)</f>
        <v>California</v>
      </c>
      <c r="F597" t="str">
        <f>VLOOKUP(sales_tab[[#This Row],[Customer ID]],customer_tab[],6,FALSE)</f>
        <v>West</v>
      </c>
      <c r="G597" t="str">
        <f>VLOOKUP(sales_tab[[#This Row],[Customer ID]],customer_tab[],7,FALSE)</f>
        <v>Divorced</v>
      </c>
      <c r="H597" s="1">
        <v>45394</v>
      </c>
      <c r="I597" s="1" t="str">
        <f>TEXT(sales_tab[[#This Row],[Order Date]],"YYYY")</f>
        <v>2024</v>
      </c>
      <c r="J597" s="1" t="str">
        <f>TEXT(sales_tab[[#This Row],[Order Date]],"MMM")</f>
        <v>Apr</v>
      </c>
      <c r="K597">
        <v>5842</v>
      </c>
      <c r="L597" t="str">
        <f>VLOOKUP(sales_tab[[#This Row],[Product ID]],product_tab[],2,FALSE)</f>
        <v>Chair</v>
      </c>
      <c r="M597" t="str">
        <f>VLOOKUP(sales_tab[[#This Row],[Product ID]],product_tab[],4,FALSE)</f>
        <v>Cook, Hall and Miller</v>
      </c>
      <c r="N597" t="s">
        <v>11</v>
      </c>
      <c r="O597">
        <v>855.61450000000002</v>
      </c>
      <c r="P597">
        <v>268.19</v>
      </c>
      <c r="Q597">
        <v>5</v>
      </c>
      <c r="R597">
        <v>0.09</v>
      </c>
      <c r="S597">
        <f>sales_tab[[#This Row],[Unit Price]]*sales_tab[[#This Row],[Quantity]]</f>
        <v>1340.95</v>
      </c>
      <c r="T597">
        <f>sales_tab[[#This Row],[Sales Amount]]-sales_tab[[#This Row],[Cost Price]]</f>
        <v>485.33550000000002</v>
      </c>
    </row>
    <row r="598" spans="1:20" x14ac:dyDescent="0.45">
      <c r="A598">
        <v>785658</v>
      </c>
      <c r="B598">
        <v>900718</v>
      </c>
      <c r="C598" t="str">
        <f>VLOOKUP(sales_tab[[#This Row],[Customer ID]],customer_tab[],2,FALSE)</f>
        <v>Sara Allen</v>
      </c>
      <c r="D598" t="str">
        <f>VLOOKUP(sales_tab[[#This Row],[Customer ID]],customer_tab[],9,FALSE)</f>
        <v>Male</v>
      </c>
      <c r="E598" t="str">
        <f>VLOOKUP(sales_tab[[#This Row],[Customer ID]],customer_tab[],5,FALSE)</f>
        <v>Pennsylvania</v>
      </c>
      <c r="F598" t="str">
        <f>VLOOKUP(sales_tab[[#This Row],[Customer ID]],customer_tab[],6,FALSE)</f>
        <v>East</v>
      </c>
      <c r="G598" t="str">
        <f>VLOOKUP(sales_tab[[#This Row],[Customer ID]],customer_tab[],7,FALSE)</f>
        <v>Divorced</v>
      </c>
      <c r="H598" s="1">
        <v>45429</v>
      </c>
      <c r="I598" s="1" t="str">
        <f>TEXT(sales_tab[[#This Row],[Order Date]],"YYYY")</f>
        <v>2024</v>
      </c>
      <c r="J598" s="1" t="str">
        <f>TEXT(sales_tab[[#This Row],[Order Date]],"MMM")</f>
        <v>May</v>
      </c>
      <c r="K598">
        <v>1794</v>
      </c>
      <c r="L598" t="str">
        <f>VLOOKUP(sales_tab[[#This Row],[Product ID]],product_tab[],2,FALSE)</f>
        <v>Board Game</v>
      </c>
      <c r="M598" t="str">
        <f>VLOOKUP(sales_tab[[#This Row],[Product ID]],product_tab[],4,FALSE)</f>
        <v>Reese LLC</v>
      </c>
      <c r="N598" t="s">
        <v>13</v>
      </c>
      <c r="O598">
        <v>318.65199999999999</v>
      </c>
      <c r="P598">
        <v>210.95</v>
      </c>
      <c r="Q598">
        <v>2</v>
      </c>
      <c r="R598">
        <v>0.12</v>
      </c>
      <c r="S598">
        <f>sales_tab[[#This Row],[Unit Price]]*sales_tab[[#This Row],[Quantity]]</f>
        <v>421.9</v>
      </c>
      <c r="T598">
        <f>sales_tab[[#This Row],[Sales Amount]]-sales_tab[[#This Row],[Cost Price]]</f>
        <v>103.24799999999999</v>
      </c>
    </row>
    <row r="599" spans="1:20" x14ac:dyDescent="0.45">
      <c r="A599">
        <v>394081</v>
      </c>
      <c r="B599">
        <v>648991</v>
      </c>
      <c r="C599" t="str">
        <f>VLOOKUP(sales_tab[[#This Row],[Customer ID]],customer_tab[],2,FALSE)</f>
        <v>Kimberly Alvarez</v>
      </c>
      <c r="D599" t="str">
        <f>VLOOKUP(sales_tab[[#This Row],[Customer ID]],customer_tab[],9,FALSE)</f>
        <v>Female</v>
      </c>
      <c r="E599" t="str">
        <f>VLOOKUP(sales_tab[[#This Row],[Customer ID]],customer_tab[],5,FALSE)</f>
        <v>New York</v>
      </c>
      <c r="F599" t="str">
        <f>VLOOKUP(sales_tab[[#This Row],[Customer ID]],customer_tab[],6,FALSE)</f>
        <v>East</v>
      </c>
      <c r="G599" t="str">
        <f>VLOOKUP(sales_tab[[#This Row],[Customer ID]],customer_tab[],7,FALSE)</f>
        <v>Single</v>
      </c>
      <c r="H599" s="1">
        <v>45212</v>
      </c>
      <c r="I599" s="1" t="str">
        <f>TEXT(sales_tab[[#This Row],[Order Date]],"YYYY")</f>
        <v>2023</v>
      </c>
      <c r="J599" s="1" t="str">
        <f>TEXT(sales_tab[[#This Row],[Order Date]],"MMM")</f>
        <v>Oct</v>
      </c>
      <c r="K599">
        <v>2834</v>
      </c>
      <c r="L599" t="str">
        <f>VLOOKUP(sales_tab[[#This Row],[Product ID]],product_tab[],2,FALSE)</f>
        <v>Tablet</v>
      </c>
      <c r="M599" t="str">
        <f>VLOOKUP(sales_tab[[#This Row],[Product ID]],product_tab[],4,FALSE)</f>
        <v>Anderson-Jackson</v>
      </c>
      <c r="N599" t="s">
        <v>19</v>
      </c>
      <c r="O599">
        <v>618.14</v>
      </c>
      <c r="P599">
        <v>222.26</v>
      </c>
      <c r="Q599">
        <v>4</v>
      </c>
      <c r="R599">
        <v>0</v>
      </c>
      <c r="S599">
        <f>sales_tab[[#This Row],[Unit Price]]*sales_tab[[#This Row],[Quantity]]</f>
        <v>889.04</v>
      </c>
      <c r="T599">
        <f>sales_tab[[#This Row],[Sales Amount]]-sales_tab[[#This Row],[Cost Price]]</f>
        <v>270.89999999999998</v>
      </c>
    </row>
    <row r="600" spans="1:20" x14ac:dyDescent="0.45">
      <c r="A600">
        <v>580798</v>
      </c>
      <c r="B600">
        <v>565258</v>
      </c>
      <c r="C600" t="str">
        <f>VLOOKUP(sales_tab[[#This Row],[Customer ID]],customer_tab[],2,FALSE)</f>
        <v>Andrew Ford</v>
      </c>
      <c r="D600" t="str">
        <f>VLOOKUP(sales_tab[[#This Row],[Customer ID]],customer_tab[],9,FALSE)</f>
        <v>Female</v>
      </c>
      <c r="E600" t="str">
        <f>VLOOKUP(sales_tab[[#This Row],[Customer ID]],customer_tab[],5,FALSE)</f>
        <v>Connecticut</v>
      </c>
      <c r="F600" t="str">
        <f>VLOOKUP(sales_tab[[#This Row],[Customer ID]],customer_tab[],6,FALSE)</f>
        <v>East</v>
      </c>
      <c r="G600" t="str">
        <f>VLOOKUP(sales_tab[[#This Row],[Customer ID]],customer_tab[],7,FALSE)</f>
        <v>Married</v>
      </c>
      <c r="H600" s="1">
        <v>45331</v>
      </c>
      <c r="I600" s="1" t="str">
        <f>TEXT(sales_tab[[#This Row],[Order Date]],"YYYY")</f>
        <v>2024</v>
      </c>
      <c r="J600" s="1" t="str">
        <f>TEXT(sales_tab[[#This Row],[Order Date]],"MMM")</f>
        <v>Feb</v>
      </c>
      <c r="K600">
        <v>4889</v>
      </c>
      <c r="L600" t="str">
        <f>VLOOKUP(sales_tab[[#This Row],[Product ID]],product_tab[],2,FALSE)</f>
        <v>T-shirt</v>
      </c>
      <c r="M600" t="str">
        <f>VLOOKUP(sales_tab[[#This Row],[Product ID]],product_tab[],4,FALSE)</f>
        <v>Davis Group</v>
      </c>
      <c r="N600" t="s">
        <v>15</v>
      </c>
      <c r="O600">
        <v>112.97079999999998</v>
      </c>
      <c r="P600">
        <v>165.76</v>
      </c>
      <c r="Q600">
        <v>1</v>
      </c>
      <c r="R600">
        <v>0.17</v>
      </c>
      <c r="S600">
        <f>sales_tab[[#This Row],[Unit Price]]*sales_tab[[#This Row],[Quantity]]</f>
        <v>165.76</v>
      </c>
      <c r="T600">
        <f>sales_tab[[#This Row],[Sales Amount]]-sales_tab[[#This Row],[Cost Price]]</f>
        <v>52.789200000000008</v>
      </c>
    </row>
    <row r="601" spans="1:20" x14ac:dyDescent="0.45">
      <c r="A601">
        <v>194245</v>
      </c>
      <c r="B601">
        <v>453139</v>
      </c>
      <c r="C601" t="str">
        <f>VLOOKUP(sales_tab[[#This Row],[Customer ID]],customer_tab[],2,FALSE)</f>
        <v>Danielle Russell</v>
      </c>
      <c r="D601" t="str">
        <f>VLOOKUP(sales_tab[[#This Row],[Customer ID]],customer_tab[],9,FALSE)</f>
        <v>Male</v>
      </c>
      <c r="E601" t="str">
        <f>VLOOKUP(sales_tab[[#This Row],[Customer ID]],customer_tab[],5,FALSE)</f>
        <v>Pennsylvania</v>
      </c>
      <c r="F601" t="str">
        <f>VLOOKUP(sales_tab[[#This Row],[Customer ID]],customer_tab[],6,FALSE)</f>
        <v>East</v>
      </c>
      <c r="G601" t="str">
        <f>VLOOKUP(sales_tab[[#This Row],[Customer ID]],customer_tab[],7,FALSE)</f>
        <v>Single</v>
      </c>
      <c r="H601" s="1">
        <v>45199</v>
      </c>
      <c r="I601" s="1" t="str">
        <f>TEXT(sales_tab[[#This Row],[Order Date]],"YYYY")</f>
        <v>2023</v>
      </c>
      <c r="J601" s="1" t="str">
        <f>TEXT(sales_tab[[#This Row],[Order Date]],"MMM")</f>
        <v>Sep</v>
      </c>
      <c r="K601">
        <v>9961</v>
      </c>
      <c r="L601" t="str">
        <f>VLOOKUP(sales_tab[[#This Row],[Product ID]],product_tab[],2,FALSE)</f>
        <v>Cap</v>
      </c>
      <c r="M601" t="str">
        <f>VLOOKUP(sales_tab[[#This Row],[Product ID]],product_tab[],4,FALSE)</f>
        <v>Rogers and Sons</v>
      </c>
      <c r="N601" t="s">
        <v>15</v>
      </c>
      <c r="O601">
        <v>4.1215999999999999</v>
      </c>
      <c r="P601">
        <v>6.92</v>
      </c>
      <c r="Q601">
        <v>1</v>
      </c>
      <c r="R601">
        <v>0.02</v>
      </c>
      <c r="S601">
        <f>sales_tab[[#This Row],[Unit Price]]*sales_tab[[#This Row],[Quantity]]</f>
        <v>6.92</v>
      </c>
      <c r="T601">
        <f>sales_tab[[#This Row],[Sales Amount]]-sales_tab[[#This Row],[Cost Price]]</f>
        <v>2.7984</v>
      </c>
    </row>
    <row r="602" spans="1:20" x14ac:dyDescent="0.45">
      <c r="A602">
        <v>924592</v>
      </c>
      <c r="B602">
        <v>909305</v>
      </c>
      <c r="C602" t="str">
        <f>VLOOKUP(sales_tab[[#This Row],[Customer ID]],customer_tab[],2,FALSE)</f>
        <v>Jamie Saunders</v>
      </c>
      <c r="D602" t="str">
        <f>VLOOKUP(sales_tab[[#This Row],[Customer ID]],customer_tab[],9,FALSE)</f>
        <v>Female</v>
      </c>
      <c r="E602" t="str">
        <f>VLOOKUP(sales_tab[[#This Row],[Customer ID]],customer_tab[],5,FALSE)</f>
        <v>Pennsylvania</v>
      </c>
      <c r="F602" t="str">
        <f>VLOOKUP(sales_tab[[#This Row],[Customer ID]],customer_tab[],6,FALSE)</f>
        <v>East</v>
      </c>
      <c r="G602" t="str">
        <f>VLOOKUP(sales_tab[[#This Row],[Customer ID]],customer_tab[],7,FALSE)</f>
        <v>Single</v>
      </c>
      <c r="H602" s="1">
        <v>45281</v>
      </c>
      <c r="I602" s="1" t="str">
        <f>TEXT(sales_tab[[#This Row],[Order Date]],"YYYY")</f>
        <v>2023</v>
      </c>
      <c r="J602" s="1" t="str">
        <f>TEXT(sales_tab[[#This Row],[Order Date]],"MMM")</f>
        <v>Dec</v>
      </c>
      <c r="K602">
        <v>9504</v>
      </c>
      <c r="L602" t="str">
        <f>VLOOKUP(sales_tab[[#This Row],[Product ID]],product_tab[],2,FALSE)</f>
        <v>Puzzle</v>
      </c>
      <c r="M602" t="str">
        <f>VLOOKUP(sales_tab[[#This Row],[Product ID]],product_tab[],4,FALSE)</f>
        <v>Bailey, Fowler and Butler</v>
      </c>
      <c r="N602" t="s">
        <v>13</v>
      </c>
      <c r="O602">
        <v>64.562899999999971</v>
      </c>
      <c r="P602">
        <v>50.87</v>
      </c>
      <c r="Q602">
        <v>3</v>
      </c>
      <c r="R602">
        <v>0.11</v>
      </c>
      <c r="S602">
        <f>sales_tab[[#This Row],[Unit Price]]*sales_tab[[#This Row],[Quantity]]</f>
        <v>152.60999999999999</v>
      </c>
      <c r="T602">
        <f>sales_tab[[#This Row],[Sales Amount]]-sales_tab[[#This Row],[Cost Price]]</f>
        <v>88.047100000000015</v>
      </c>
    </row>
    <row r="603" spans="1:20" x14ac:dyDescent="0.45">
      <c r="A603">
        <v>287061</v>
      </c>
      <c r="B603">
        <v>790952</v>
      </c>
      <c r="C603" t="str">
        <f>VLOOKUP(sales_tab[[#This Row],[Customer ID]],customer_tab[],2,FALSE)</f>
        <v>Jeff Sanchez</v>
      </c>
      <c r="D603" t="str">
        <f>VLOOKUP(sales_tab[[#This Row],[Customer ID]],customer_tab[],9,FALSE)</f>
        <v>Male</v>
      </c>
      <c r="E603" t="str">
        <f>VLOOKUP(sales_tab[[#This Row],[Customer ID]],customer_tab[],5,FALSE)</f>
        <v>North Carolina</v>
      </c>
      <c r="F603" t="str">
        <f>VLOOKUP(sales_tab[[#This Row],[Customer ID]],customer_tab[],6,FALSE)</f>
        <v>South</v>
      </c>
      <c r="G603" t="str">
        <f>VLOOKUP(sales_tab[[#This Row],[Customer ID]],customer_tab[],7,FALSE)</f>
        <v>Divorced</v>
      </c>
      <c r="H603" s="1">
        <v>45344</v>
      </c>
      <c r="I603" s="1" t="str">
        <f>TEXT(sales_tab[[#This Row],[Order Date]],"YYYY")</f>
        <v>2024</v>
      </c>
      <c r="J603" s="1" t="str">
        <f>TEXT(sales_tab[[#This Row],[Order Date]],"MMM")</f>
        <v>Feb</v>
      </c>
      <c r="K603">
        <v>3592</v>
      </c>
      <c r="L603" t="str">
        <f>VLOOKUP(sales_tab[[#This Row],[Product ID]],product_tab[],2,FALSE)</f>
        <v>Shoes</v>
      </c>
      <c r="M603" t="str">
        <f>VLOOKUP(sales_tab[[#This Row],[Product ID]],product_tab[],4,FALSE)</f>
        <v>Hamilton, Kirby and Taylor</v>
      </c>
      <c r="N603" t="s">
        <v>15</v>
      </c>
      <c r="O603">
        <v>615.42320000000007</v>
      </c>
      <c r="P603">
        <v>243.78</v>
      </c>
      <c r="Q603">
        <v>3</v>
      </c>
      <c r="R603">
        <v>0.02</v>
      </c>
      <c r="S603">
        <f>sales_tab[[#This Row],[Unit Price]]*sales_tab[[#This Row],[Quantity]]</f>
        <v>731.34</v>
      </c>
      <c r="T603">
        <f>sales_tab[[#This Row],[Sales Amount]]-sales_tab[[#This Row],[Cost Price]]</f>
        <v>115.91679999999997</v>
      </c>
    </row>
    <row r="604" spans="1:20" x14ac:dyDescent="0.45">
      <c r="A604">
        <v>677829</v>
      </c>
      <c r="B604">
        <v>969371</v>
      </c>
      <c r="C604" t="str">
        <f>VLOOKUP(sales_tab[[#This Row],[Customer ID]],customer_tab[],2,FALSE)</f>
        <v>Taylor Moore</v>
      </c>
      <c r="D604" t="str">
        <f>VLOOKUP(sales_tab[[#This Row],[Customer ID]],customer_tab[],9,FALSE)</f>
        <v>Non-Binary</v>
      </c>
      <c r="E604" t="str">
        <f>VLOOKUP(sales_tab[[#This Row],[Customer ID]],customer_tab[],5,FALSE)</f>
        <v>California</v>
      </c>
      <c r="F604" t="str">
        <f>VLOOKUP(sales_tab[[#This Row],[Customer ID]],customer_tab[],6,FALSE)</f>
        <v>West</v>
      </c>
      <c r="G604" t="str">
        <f>VLOOKUP(sales_tab[[#This Row],[Customer ID]],customer_tab[],7,FALSE)</f>
        <v>Divorced</v>
      </c>
      <c r="H604" s="1">
        <v>45488</v>
      </c>
      <c r="I604" s="1" t="str">
        <f>TEXT(sales_tab[[#This Row],[Order Date]],"YYYY")</f>
        <v>2024</v>
      </c>
      <c r="J604" s="1" t="str">
        <f>TEXT(sales_tab[[#This Row],[Order Date]],"MMM")</f>
        <v>Jul</v>
      </c>
      <c r="K604">
        <v>8522</v>
      </c>
      <c r="L604" t="str">
        <f>VLOOKUP(sales_tab[[#This Row],[Product ID]],product_tab[],2,FALSE)</f>
        <v>Notebook</v>
      </c>
      <c r="M604" t="str">
        <f>VLOOKUP(sales_tab[[#This Row],[Product ID]],product_tab[],4,FALSE)</f>
        <v>Estrada LLC</v>
      </c>
      <c r="N604" t="s">
        <v>17</v>
      </c>
      <c r="O604">
        <v>82.412800000000018</v>
      </c>
      <c r="P604">
        <v>154.08000000000001</v>
      </c>
      <c r="Q604">
        <v>1</v>
      </c>
      <c r="R604">
        <v>0.09</v>
      </c>
      <c r="S604">
        <f>sales_tab[[#This Row],[Unit Price]]*sales_tab[[#This Row],[Quantity]]</f>
        <v>154.08000000000001</v>
      </c>
      <c r="T604">
        <f>sales_tab[[#This Row],[Sales Amount]]-sales_tab[[#This Row],[Cost Price]]</f>
        <v>71.667199999999994</v>
      </c>
    </row>
    <row r="605" spans="1:20" x14ac:dyDescent="0.45">
      <c r="A605">
        <v>294168</v>
      </c>
      <c r="B605">
        <v>722265</v>
      </c>
      <c r="C605" t="str">
        <f>VLOOKUP(sales_tab[[#This Row],[Customer ID]],customer_tab[],2,FALSE)</f>
        <v>Renee White</v>
      </c>
      <c r="D605" t="str">
        <f>VLOOKUP(sales_tab[[#This Row],[Customer ID]],customer_tab[],9,FALSE)</f>
        <v>Male</v>
      </c>
      <c r="E605" t="str">
        <f>VLOOKUP(sales_tab[[#This Row],[Customer ID]],customer_tab[],5,FALSE)</f>
        <v>California</v>
      </c>
      <c r="F605" t="str">
        <f>VLOOKUP(sales_tab[[#This Row],[Customer ID]],customer_tab[],6,FALSE)</f>
        <v>West</v>
      </c>
      <c r="G605" t="str">
        <f>VLOOKUP(sales_tab[[#This Row],[Customer ID]],customer_tab[],7,FALSE)</f>
        <v>Single</v>
      </c>
      <c r="H605" s="1">
        <v>45369</v>
      </c>
      <c r="I605" s="1" t="str">
        <f>TEXT(sales_tab[[#This Row],[Order Date]],"YYYY")</f>
        <v>2024</v>
      </c>
      <c r="J605" s="1" t="str">
        <f>TEXT(sales_tab[[#This Row],[Order Date]],"MMM")</f>
        <v>Mar</v>
      </c>
      <c r="K605">
        <v>3312</v>
      </c>
      <c r="L605" t="str">
        <f>VLOOKUP(sales_tab[[#This Row],[Product ID]],product_tab[],2,FALSE)</f>
        <v>Toy Car</v>
      </c>
      <c r="M605" t="str">
        <f>VLOOKUP(sales_tab[[#This Row],[Product ID]],product_tab[],4,FALSE)</f>
        <v>West LLC</v>
      </c>
      <c r="N605" t="s">
        <v>13</v>
      </c>
      <c r="O605">
        <v>674.06960000000004</v>
      </c>
      <c r="P605">
        <v>287.38</v>
      </c>
      <c r="Q605">
        <v>4</v>
      </c>
      <c r="R605">
        <v>0.02</v>
      </c>
      <c r="S605">
        <f>sales_tab[[#This Row],[Unit Price]]*sales_tab[[#This Row],[Quantity]]</f>
        <v>1149.52</v>
      </c>
      <c r="T605">
        <f>sales_tab[[#This Row],[Sales Amount]]-sales_tab[[#This Row],[Cost Price]]</f>
        <v>475.45039999999995</v>
      </c>
    </row>
    <row r="606" spans="1:20" x14ac:dyDescent="0.45">
      <c r="A606">
        <v>818442</v>
      </c>
      <c r="B606">
        <v>627052</v>
      </c>
      <c r="C606" t="str">
        <f>VLOOKUP(sales_tab[[#This Row],[Customer ID]],customer_tab[],2,FALSE)</f>
        <v>Heather Davis</v>
      </c>
      <c r="D606" t="str">
        <f>VLOOKUP(sales_tab[[#This Row],[Customer ID]],customer_tab[],9,FALSE)</f>
        <v>Non-Binary</v>
      </c>
      <c r="E606" t="str">
        <f>VLOOKUP(sales_tab[[#This Row],[Customer ID]],customer_tab[],5,FALSE)</f>
        <v>California</v>
      </c>
      <c r="F606" t="str">
        <f>VLOOKUP(sales_tab[[#This Row],[Customer ID]],customer_tab[],6,FALSE)</f>
        <v>West</v>
      </c>
      <c r="G606" t="str">
        <f>VLOOKUP(sales_tab[[#This Row],[Customer ID]],customer_tab[],7,FALSE)</f>
        <v>Single</v>
      </c>
      <c r="H606" s="1">
        <v>45527</v>
      </c>
      <c r="I606" s="1" t="str">
        <f>TEXT(sales_tab[[#This Row],[Order Date]],"YYYY")</f>
        <v>2024</v>
      </c>
      <c r="J606" s="1" t="str">
        <f>TEXT(sales_tab[[#This Row],[Order Date]],"MMM")</f>
        <v>Aug</v>
      </c>
      <c r="K606">
        <v>7085</v>
      </c>
      <c r="L606" t="str">
        <f>VLOOKUP(sales_tab[[#This Row],[Product ID]],product_tab[],2,FALSE)</f>
        <v>Jacket</v>
      </c>
      <c r="M606" t="str">
        <f>VLOOKUP(sales_tab[[#This Row],[Product ID]],product_tab[],4,FALSE)</f>
        <v>Myers-Barber</v>
      </c>
      <c r="N606" t="s">
        <v>15</v>
      </c>
      <c r="O606">
        <v>127.79510000000001</v>
      </c>
      <c r="P606">
        <v>178.83</v>
      </c>
      <c r="Q606">
        <v>1</v>
      </c>
      <c r="R606">
        <v>0.03</v>
      </c>
      <c r="S606">
        <f>sales_tab[[#This Row],[Unit Price]]*sales_tab[[#This Row],[Quantity]]</f>
        <v>178.83</v>
      </c>
      <c r="T606">
        <f>sales_tab[[#This Row],[Sales Amount]]-sales_tab[[#This Row],[Cost Price]]</f>
        <v>51.034900000000007</v>
      </c>
    </row>
    <row r="607" spans="1:20" x14ac:dyDescent="0.45">
      <c r="A607">
        <v>903836</v>
      </c>
      <c r="B607">
        <v>298351</v>
      </c>
      <c r="C607" t="str">
        <f>VLOOKUP(sales_tab[[#This Row],[Customer ID]],customer_tab[],2,FALSE)</f>
        <v>Rebecca Hall</v>
      </c>
      <c r="D607" t="str">
        <f>VLOOKUP(sales_tab[[#This Row],[Customer ID]],customer_tab[],9,FALSE)</f>
        <v>Non-Binary</v>
      </c>
      <c r="E607" t="str">
        <f>VLOOKUP(sales_tab[[#This Row],[Customer ID]],customer_tab[],5,FALSE)</f>
        <v>Ohio</v>
      </c>
      <c r="F607" t="str">
        <f>VLOOKUP(sales_tab[[#This Row],[Customer ID]],customer_tab[],6,FALSE)</f>
        <v>East</v>
      </c>
      <c r="G607" t="str">
        <f>VLOOKUP(sales_tab[[#This Row],[Customer ID]],customer_tab[],7,FALSE)</f>
        <v>Married</v>
      </c>
      <c r="H607" s="1">
        <v>45260</v>
      </c>
      <c r="I607" s="1" t="str">
        <f>TEXT(sales_tab[[#This Row],[Order Date]],"YYYY")</f>
        <v>2023</v>
      </c>
      <c r="J607" s="1" t="str">
        <f>TEXT(sales_tab[[#This Row],[Order Date]],"MMM")</f>
        <v>Nov</v>
      </c>
      <c r="K607">
        <v>1440</v>
      </c>
      <c r="L607" t="str">
        <f>VLOOKUP(sales_tab[[#This Row],[Product ID]],product_tab[],2,FALSE)</f>
        <v>Action Figure</v>
      </c>
      <c r="M607" t="str">
        <f>VLOOKUP(sales_tab[[#This Row],[Product ID]],product_tab[],4,FALSE)</f>
        <v>Barker-Baker</v>
      </c>
      <c r="N607" t="s">
        <v>13</v>
      </c>
      <c r="O607">
        <v>436.45240000000001</v>
      </c>
      <c r="P607">
        <v>242.72</v>
      </c>
      <c r="Q607">
        <v>3</v>
      </c>
      <c r="R607">
        <v>0.11</v>
      </c>
      <c r="S607">
        <f>sales_tab[[#This Row],[Unit Price]]*sales_tab[[#This Row],[Quantity]]</f>
        <v>728.16</v>
      </c>
      <c r="T607">
        <f>sales_tab[[#This Row],[Sales Amount]]-sales_tab[[#This Row],[Cost Price]]</f>
        <v>291.70759999999996</v>
      </c>
    </row>
    <row r="608" spans="1:20" x14ac:dyDescent="0.45">
      <c r="A608">
        <v>195170</v>
      </c>
      <c r="B608">
        <v>706030</v>
      </c>
      <c r="C608" t="str">
        <f>VLOOKUP(sales_tab[[#This Row],[Customer ID]],customer_tab[],2,FALSE)</f>
        <v>Richard Lam</v>
      </c>
      <c r="D608" t="str">
        <f>VLOOKUP(sales_tab[[#This Row],[Customer ID]],customer_tab[],9,FALSE)</f>
        <v>Male</v>
      </c>
      <c r="E608" t="str">
        <f>VLOOKUP(sales_tab[[#This Row],[Customer ID]],customer_tab[],5,FALSE)</f>
        <v>Missouri</v>
      </c>
      <c r="F608" t="str">
        <f>VLOOKUP(sales_tab[[#This Row],[Customer ID]],customer_tab[],6,FALSE)</f>
        <v>Central</v>
      </c>
      <c r="G608" t="str">
        <f>VLOOKUP(sales_tab[[#This Row],[Customer ID]],customer_tab[],7,FALSE)</f>
        <v>Divorced</v>
      </c>
      <c r="H608" s="1">
        <v>45359</v>
      </c>
      <c r="I608" s="1" t="str">
        <f>TEXT(sales_tab[[#This Row],[Order Date]],"YYYY")</f>
        <v>2024</v>
      </c>
      <c r="J608" s="1" t="str">
        <f>TEXT(sales_tab[[#This Row],[Order Date]],"MMM")</f>
        <v>Mar</v>
      </c>
      <c r="K608">
        <v>9504</v>
      </c>
      <c r="L608" t="str">
        <f>VLOOKUP(sales_tab[[#This Row],[Product ID]],product_tab[],2,FALSE)</f>
        <v>Puzzle</v>
      </c>
      <c r="M608" t="str">
        <f>VLOOKUP(sales_tab[[#This Row],[Product ID]],product_tab[],4,FALSE)</f>
        <v>Bailey, Fowler and Butler</v>
      </c>
      <c r="N608" t="s">
        <v>13</v>
      </c>
      <c r="O608">
        <v>40.611699999999999</v>
      </c>
      <c r="P608">
        <v>50.87</v>
      </c>
      <c r="Q608">
        <v>1</v>
      </c>
      <c r="R608">
        <v>0.09</v>
      </c>
      <c r="S608">
        <f>sales_tab[[#This Row],[Unit Price]]*sales_tab[[#This Row],[Quantity]]</f>
        <v>50.87</v>
      </c>
      <c r="T608">
        <f>sales_tab[[#This Row],[Sales Amount]]-sales_tab[[#This Row],[Cost Price]]</f>
        <v>10.258299999999998</v>
      </c>
    </row>
    <row r="609" spans="1:20" x14ac:dyDescent="0.45">
      <c r="A609">
        <v>143955</v>
      </c>
      <c r="B609">
        <v>981338</v>
      </c>
      <c r="C609" t="str">
        <f>VLOOKUP(sales_tab[[#This Row],[Customer ID]],customer_tab[],2,FALSE)</f>
        <v>Allison Macdonald</v>
      </c>
      <c r="D609" t="str">
        <f>VLOOKUP(sales_tab[[#This Row],[Customer ID]],customer_tab[],9,FALSE)</f>
        <v>Non-Binary</v>
      </c>
      <c r="E609" t="str">
        <f>VLOOKUP(sales_tab[[#This Row],[Customer ID]],customer_tab[],5,FALSE)</f>
        <v>Montana</v>
      </c>
      <c r="F609" t="str">
        <f>VLOOKUP(sales_tab[[#This Row],[Customer ID]],customer_tab[],6,FALSE)</f>
        <v>West</v>
      </c>
      <c r="G609" t="str">
        <f>VLOOKUP(sales_tab[[#This Row],[Customer ID]],customer_tab[],7,FALSE)</f>
        <v>Married</v>
      </c>
      <c r="H609" s="1">
        <v>45424</v>
      </c>
      <c r="I609" s="1" t="str">
        <f>TEXT(sales_tab[[#This Row],[Order Date]],"YYYY")</f>
        <v>2024</v>
      </c>
      <c r="J609" s="1" t="str">
        <f>TEXT(sales_tab[[#This Row],[Order Date]],"MMM")</f>
        <v>May</v>
      </c>
      <c r="K609">
        <v>9614</v>
      </c>
      <c r="L609" t="str">
        <f>VLOOKUP(sales_tab[[#This Row],[Product ID]],product_tab[],2,FALSE)</f>
        <v>Table</v>
      </c>
      <c r="M609" t="str">
        <f>VLOOKUP(sales_tab[[#This Row],[Product ID]],product_tab[],4,FALSE)</f>
        <v>Peters Ltd</v>
      </c>
      <c r="N609" t="s">
        <v>11</v>
      </c>
      <c r="O609">
        <v>346.84839999999997</v>
      </c>
      <c r="P609">
        <v>129.47</v>
      </c>
      <c r="Q609">
        <v>4</v>
      </c>
      <c r="R609">
        <v>7.0000000000000007E-2</v>
      </c>
      <c r="S609">
        <f>sales_tab[[#This Row],[Unit Price]]*sales_tab[[#This Row],[Quantity]]</f>
        <v>517.88</v>
      </c>
      <c r="T609">
        <f>sales_tab[[#This Row],[Sales Amount]]-sales_tab[[#This Row],[Cost Price]]</f>
        <v>171.03160000000003</v>
      </c>
    </row>
    <row r="610" spans="1:20" x14ac:dyDescent="0.45">
      <c r="A610">
        <v>204832</v>
      </c>
      <c r="B610">
        <v>282504</v>
      </c>
      <c r="C610" t="str">
        <f>VLOOKUP(sales_tab[[#This Row],[Customer ID]],customer_tab[],2,FALSE)</f>
        <v>Edward Guerrero</v>
      </c>
      <c r="D610" t="str">
        <f>VLOOKUP(sales_tab[[#This Row],[Customer ID]],customer_tab[],9,FALSE)</f>
        <v>Male</v>
      </c>
      <c r="E610" t="str">
        <f>VLOOKUP(sales_tab[[#This Row],[Customer ID]],customer_tab[],5,FALSE)</f>
        <v>Texas</v>
      </c>
      <c r="F610" t="str">
        <f>VLOOKUP(sales_tab[[#This Row],[Customer ID]],customer_tab[],6,FALSE)</f>
        <v>Central</v>
      </c>
      <c r="G610" t="str">
        <f>VLOOKUP(sales_tab[[#This Row],[Customer ID]],customer_tab[],7,FALSE)</f>
        <v>Single</v>
      </c>
      <c r="H610" s="1">
        <v>45288</v>
      </c>
      <c r="I610" s="1" t="str">
        <f>TEXT(sales_tab[[#This Row],[Order Date]],"YYYY")</f>
        <v>2023</v>
      </c>
      <c r="J610" s="1" t="str">
        <f>TEXT(sales_tab[[#This Row],[Order Date]],"MMM")</f>
        <v>Dec</v>
      </c>
      <c r="K610">
        <v>5842</v>
      </c>
      <c r="L610" t="str">
        <f>VLOOKUP(sales_tab[[#This Row],[Product ID]],product_tab[],2,FALSE)</f>
        <v>Chair</v>
      </c>
      <c r="M610" t="str">
        <f>VLOOKUP(sales_tab[[#This Row],[Product ID]],product_tab[],4,FALSE)</f>
        <v>Cook, Hall and Miller</v>
      </c>
      <c r="N610" t="s">
        <v>11</v>
      </c>
      <c r="O610">
        <v>451.96839999999997</v>
      </c>
      <c r="P610">
        <v>268.19</v>
      </c>
      <c r="Q610">
        <v>4</v>
      </c>
      <c r="R610">
        <v>0.16</v>
      </c>
      <c r="S610">
        <f>sales_tab[[#This Row],[Unit Price]]*sales_tab[[#This Row],[Quantity]]</f>
        <v>1072.76</v>
      </c>
      <c r="T610">
        <f>sales_tab[[#This Row],[Sales Amount]]-sales_tab[[#This Row],[Cost Price]]</f>
        <v>620.79160000000002</v>
      </c>
    </row>
    <row r="611" spans="1:20" x14ac:dyDescent="0.45">
      <c r="A611">
        <v>787966</v>
      </c>
      <c r="B611">
        <v>269795</v>
      </c>
      <c r="C611" t="str">
        <f>VLOOKUP(sales_tab[[#This Row],[Customer ID]],customer_tab[],2,FALSE)</f>
        <v>Peter Brown</v>
      </c>
      <c r="D611" t="str">
        <f>VLOOKUP(sales_tab[[#This Row],[Customer ID]],customer_tab[],9,FALSE)</f>
        <v>Non-Binary</v>
      </c>
      <c r="E611" t="str">
        <f>VLOOKUP(sales_tab[[#This Row],[Customer ID]],customer_tab[],5,FALSE)</f>
        <v>Minnesota</v>
      </c>
      <c r="F611" t="str">
        <f>VLOOKUP(sales_tab[[#This Row],[Customer ID]],customer_tab[],6,FALSE)</f>
        <v>Central</v>
      </c>
      <c r="G611" t="str">
        <f>VLOOKUP(sales_tab[[#This Row],[Customer ID]],customer_tab[],7,FALSE)</f>
        <v>Married</v>
      </c>
      <c r="H611" s="1">
        <v>45180</v>
      </c>
      <c r="I611" s="1" t="str">
        <f>TEXT(sales_tab[[#This Row],[Order Date]],"YYYY")</f>
        <v>2023</v>
      </c>
      <c r="J611" s="1" t="str">
        <f>TEXT(sales_tab[[#This Row],[Order Date]],"MMM")</f>
        <v>Sep</v>
      </c>
      <c r="K611">
        <v>5842</v>
      </c>
      <c r="L611" t="str">
        <f>VLOOKUP(sales_tab[[#This Row],[Product ID]],product_tab[],2,FALSE)</f>
        <v>Chair</v>
      </c>
      <c r="M611" t="str">
        <f>VLOOKUP(sales_tab[[#This Row],[Product ID]],product_tab[],4,FALSE)</f>
        <v>Cook, Hall and Miller</v>
      </c>
      <c r="N611" t="s">
        <v>11</v>
      </c>
      <c r="O611">
        <v>118.55580000000002</v>
      </c>
      <c r="P611">
        <v>268.19</v>
      </c>
      <c r="Q611">
        <v>1</v>
      </c>
      <c r="R611">
        <v>0.18</v>
      </c>
      <c r="S611">
        <f>sales_tab[[#This Row],[Unit Price]]*sales_tab[[#This Row],[Quantity]]</f>
        <v>268.19</v>
      </c>
      <c r="T611">
        <f>sales_tab[[#This Row],[Sales Amount]]-sales_tab[[#This Row],[Cost Price]]</f>
        <v>149.63419999999996</v>
      </c>
    </row>
    <row r="612" spans="1:20" x14ac:dyDescent="0.45">
      <c r="A612">
        <v>600023</v>
      </c>
      <c r="B612">
        <v>575700</v>
      </c>
      <c r="C612" t="str">
        <f>VLOOKUP(sales_tab[[#This Row],[Customer ID]],customer_tab[],2,FALSE)</f>
        <v>Brian Richards</v>
      </c>
      <c r="D612" t="str">
        <f>VLOOKUP(sales_tab[[#This Row],[Customer ID]],customer_tab[],9,FALSE)</f>
        <v>Female</v>
      </c>
      <c r="E612" t="str">
        <f>VLOOKUP(sales_tab[[#This Row],[Customer ID]],customer_tab[],5,FALSE)</f>
        <v>Pennsylvania</v>
      </c>
      <c r="F612" t="str">
        <f>VLOOKUP(sales_tab[[#This Row],[Customer ID]],customer_tab[],6,FALSE)</f>
        <v>East</v>
      </c>
      <c r="G612" t="str">
        <f>VLOOKUP(sales_tab[[#This Row],[Customer ID]],customer_tab[],7,FALSE)</f>
        <v>Divorced</v>
      </c>
      <c r="H612" s="1">
        <v>45380</v>
      </c>
      <c r="I612" s="1" t="str">
        <f>TEXT(sales_tab[[#This Row],[Order Date]],"YYYY")</f>
        <v>2024</v>
      </c>
      <c r="J612" s="1" t="str">
        <f>TEXT(sales_tab[[#This Row],[Order Date]],"MMM")</f>
        <v>Mar</v>
      </c>
      <c r="K612">
        <v>4541</v>
      </c>
      <c r="L612" t="str">
        <f>VLOOKUP(sales_tab[[#This Row],[Product ID]],product_tab[],2,FALSE)</f>
        <v>Pen</v>
      </c>
      <c r="M612" t="str">
        <f>VLOOKUP(sales_tab[[#This Row],[Product ID]],product_tab[],4,FALSE)</f>
        <v>Mccall Inc</v>
      </c>
      <c r="N612" t="s">
        <v>17</v>
      </c>
      <c r="O612">
        <v>77.09</v>
      </c>
      <c r="P612">
        <v>69.5</v>
      </c>
      <c r="Q612">
        <v>2</v>
      </c>
      <c r="R612">
        <v>0.23</v>
      </c>
      <c r="S612">
        <f>sales_tab[[#This Row],[Unit Price]]*sales_tab[[#This Row],[Quantity]]</f>
        <v>139</v>
      </c>
      <c r="T612">
        <f>sales_tab[[#This Row],[Sales Amount]]-sales_tab[[#This Row],[Cost Price]]</f>
        <v>61.91</v>
      </c>
    </row>
    <row r="613" spans="1:20" x14ac:dyDescent="0.45">
      <c r="A613">
        <v>389389</v>
      </c>
      <c r="B613">
        <v>186562</v>
      </c>
      <c r="C613" t="str">
        <f>VLOOKUP(sales_tab[[#This Row],[Customer ID]],customer_tab[],2,FALSE)</f>
        <v>Jessica Nguyen</v>
      </c>
      <c r="D613" t="str">
        <f>VLOOKUP(sales_tab[[#This Row],[Customer ID]],customer_tab[],9,FALSE)</f>
        <v>Non-Binary</v>
      </c>
      <c r="E613" t="str">
        <f>VLOOKUP(sales_tab[[#This Row],[Customer ID]],customer_tab[],5,FALSE)</f>
        <v>Florida</v>
      </c>
      <c r="F613" t="str">
        <f>VLOOKUP(sales_tab[[#This Row],[Customer ID]],customer_tab[],6,FALSE)</f>
        <v>South</v>
      </c>
      <c r="G613" t="str">
        <f>VLOOKUP(sales_tab[[#This Row],[Customer ID]],customer_tab[],7,FALSE)</f>
        <v>Divorced</v>
      </c>
      <c r="H613" s="1">
        <v>45251</v>
      </c>
      <c r="I613" s="1" t="str">
        <f>TEXT(sales_tab[[#This Row],[Order Date]],"YYYY")</f>
        <v>2023</v>
      </c>
      <c r="J613" s="1" t="str">
        <f>TEXT(sales_tab[[#This Row],[Order Date]],"MMM")</f>
        <v>Nov</v>
      </c>
      <c r="K613">
        <v>2034</v>
      </c>
      <c r="L613" t="str">
        <f>VLOOKUP(sales_tab[[#This Row],[Product ID]],product_tab[],2,FALSE)</f>
        <v>Camera</v>
      </c>
      <c r="M613" t="str">
        <f>VLOOKUP(sales_tab[[#This Row],[Product ID]],product_tab[],4,FALSE)</f>
        <v>Johns and Sons</v>
      </c>
      <c r="N613" t="s">
        <v>19</v>
      </c>
      <c r="O613">
        <v>254.02749999999997</v>
      </c>
      <c r="P613">
        <v>70.849999999999994</v>
      </c>
      <c r="Q613">
        <v>5</v>
      </c>
      <c r="R613">
        <v>0.05</v>
      </c>
      <c r="S613">
        <f>sales_tab[[#This Row],[Unit Price]]*sales_tab[[#This Row],[Quantity]]</f>
        <v>354.25</v>
      </c>
      <c r="T613">
        <f>sales_tab[[#This Row],[Sales Amount]]-sales_tab[[#This Row],[Cost Price]]</f>
        <v>100.22250000000003</v>
      </c>
    </row>
    <row r="614" spans="1:20" x14ac:dyDescent="0.45">
      <c r="A614">
        <v>549133</v>
      </c>
      <c r="B614">
        <v>616877</v>
      </c>
      <c r="C614" t="str">
        <f>VLOOKUP(sales_tab[[#This Row],[Customer ID]],customer_tab[],2,FALSE)</f>
        <v>Mr. John Wilson</v>
      </c>
      <c r="D614" t="str">
        <f>VLOOKUP(sales_tab[[#This Row],[Customer ID]],customer_tab[],9,FALSE)</f>
        <v>Male</v>
      </c>
      <c r="E614" t="str">
        <f>VLOOKUP(sales_tab[[#This Row],[Customer ID]],customer_tab[],5,FALSE)</f>
        <v>Texas</v>
      </c>
      <c r="F614" t="str">
        <f>VLOOKUP(sales_tab[[#This Row],[Customer ID]],customer_tab[],6,FALSE)</f>
        <v>Central</v>
      </c>
      <c r="G614" t="str">
        <f>VLOOKUP(sales_tab[[#This Row],[Customer ID]],customer_tab[],7,FALSE)</f>
        <v>Single</v>
      </c>
      <c r="H614" s="1">
        <v>45346</v>
      </c>
      <c r="I614" s="1" t="str">
        <f>TEXT(sales_tab[[#This Row],[Order Date]],"YYYY")</f>
        <v>2024</v>
      </c>
      <c r="J614" s="1" t="str">
        <f>TEXT(sales_tab[[#This Row],[Order Date]],"MMM")</f>
        <v>Feb</v>
      </c>
      <c r="K614">
        <v>5942</v>
      </c>
      <c r="L614" t="str">
        <f>VLOOKUP(sales_tab[[#This Row],[Product ID]],product_tab[],2,FALSE)</f>
        <v>Stapler</v>
      </c>
      <c r="M614" t="str">
        <f>VLOOKUP(sales_tab[[#This Row],[Product ID]],product_tab[],4,FALSE)</f>
        <v>Jones-Henderson</v>
      </c>
      <c r="N614" t="s">
        <v>17</v>
      </c>
      <c r="O614">
        <v>13.7422</v>
      </c>
      <c r="P614">
        <v>12.83</v>
      </c>
      <c r="Q614">
        <v>3</v>
      </c>
      <c r="R614">
        <v>0.22</v>
      </c>
      <c r="S614">
        <f>sales_tab[[#This Row],[Unit Price]]*sales_tab[[#This Row],[Quantity]]</f>
        <v>38.49</v>
      </c>
      <c r="T614">
        <f>sales_tab[[#This Row],[Sales Amount]]-sales_tab[[#This Row],[Cost Price]]</f>
        <v>24.747800000000002</v>
      </c>
    </row>
    <row r="615" spans="1:20" x14ac:dyDescent="0.45">
      <c r="A615">
        <v>383917</v>
      </c>
      <c r="B615">
        <v>216823</v>
      </c>
      <c r="C615" t="str">
        <f>VLOOKUP(sales_tab[[#This Row],[Customer ID]],customer_tab[],2,FALSE)</f>
        <v>Kristen Long</v>
      </c>
      <c r="D615" t="str">
        <f>VLOOKUP(sales_tab[[#This Row],[Customer ID]],customer_tab[],9,FALSE)</f>
        <v>Male</v>
      </c>
      <c r="E615" t="str">
        <f>VLOOKUP(sales_tab[[#This Row],[Customer ID]],customer_tab[],5,FALSE)</f>
        <v>New Mexico</v>
      </c>
      <c r="F615" t="str">
        <f>VLOOKUP(sales_tab[[#This Row],[Customer ID]],customer_tab[],6,FALSE)</f>
        <v>West</v>
      </c>
      <c r="G615" t="str">
        <f>VLOOKUP(sales_tab[[#This Row],[Customer ID]],customer_tab[],7,FALSE)</f>
        <v>Married</v>
      </c>
      <c r="H615" s="1">
        <v>45395</v>
      </c>
      <c r="I615" s="1" t="str">
        <f>TEXT(sales_tab[[#This Row],[Order Date]],"YYYY")</f>
        <v>2024</v>
      </c>
      <c r="J615" s="1" t="str">
        <f>TEXT(sales_tab[[#This Row],[Order Date]],"MMM")</f>
        <v>Apr</v>
      </c>
      <c r="K615">
        <v>6681</v>
      </c>
      <c r="L615" t="str">
        <f>VLOOKUP(sales_tab[[#This Row],[Product ID]],product_tab[],2,FALSE)</f>
        <v>Desk</v>
      </c>
      <c r="M615" t="str">
        <f>VLOOKUP(sales_tab[[#This Row],[Product ID]],product_tab[],4,FALSE)</f>
        <v>Fernandez, Willis and Potter</v>
      </c>
      <c r="N615" t="s">
        <v>11</v>
      </c>
      <c r="O615">
        <v>194.3588</v>
      </c>
      <c r="P615">
        <v>204.63</v>
      </c>
      <c r="Q615">
        <v>2</v>
      </c>
      <c r="R615">
        <v>0.12</v>
      </c>
      <c r="S615">
        <f>sales_tab[[#This Row],[Unit Price]]*sales_tab[[#This Row],[Quantity]]</f>
        <v>409.26</v>
      </c>
      <c r="T615">
        <f>sales_tab[[#This Row],[Sales Amount]]-sales_tab[[#This Row],[Cost Price]]</f>
        <v>214.90119999999999</v>
      </c>
    </row>
    <row r="616" spans="1:20" x14ac:dyDescent="0.45">
      <c r="A616">
        <v>366971</v>
      </c>
      <c r="B616">
        <v>387501</v>
      </c>
      <c r="C616" t="str">
        <f>VLOOKUP(sales_tab[[#This Row],[Customer ID]],customer_tab[],2,FALSE)</f>
        <v>Charles Avery</v>
      </c>
      <c r="D616" t="str">
        <f>VLOOKUP(sales_tab[[#This Row],[Customer ID]],customer_tab[],9,FALSE)</f>
        <v>Male</v>
      </c>
      <c r="E616" t="str">
        <f>VLOOKUP(sales_tab[[#This Row],[Customer ID]],customer_tab[],5,FALSE)</f>
        <v>New York</v>
      </c>
      <c r="F616" t="str">
        <f>VLOOKUP(sales_tab[[#This Row],[Customer ID]],customer_tab[],6,FALSE)</f>
        <v>East</v>
      </c>
      <c r="G616" t="str">
        <f>VLOOKUP(sales_tab[[#This Row],[Customer ID]],customer_tab[],7,FALSE)</f>
        <v>Widowed</v>
      </c>
      <c r="H616" s="1">
        <v>45284</v>
      </c>
      <c r="I616" s="1" t="str">
        <f>TEXT(sales_tab[[#This Row],[Order Date]],"YYYY")</f>
        <v>2023</v>
      </c>
      <c r="J616" s="1" t="str">
        <f>TEXT(sales_tab[[#This Row],[Order Date]],"MMM")</f>
        <v>Dec</v>
      </c>
      <c r="K616">
        <v>3592</v>
      </c>
      <c r="L616" t="str">
        <f>VLOOKUP(sales_tab[[#This Row],[Product ID]],product_tab[],2,FALSE)</f>
        <v>Shoes</v>
      </c>
      <c r="M616" t="str">
        <f>VLOOKUP(sales_tab[[#This Row],[Product ID]],product_tab[],4,FALSE)</f>
        <v>Hamilton, Kirby and Taylor</v>
      </c>
      <c r="N616" t="s">
        <v>15</v>
      </c>
      <c r="O616">
        <v>752.97159999999997</v>
      </c>
      <c r="P616">
        <v>243.78</v>
      </c>
      <c r="Q616">
        <v>4</v>
      </c>
      <c r="R616">
        <v>7.0000000000000007E-2</v>
      </c>
      <c r="S616">
        <f>sales_tab[[#This Row],[Unit Price]]*sales_tab[[#This Row],[Quantity]]</f>
        <v>975.12</v>
      </c>
      <c r="T616">
        <f>sales_tab[[#This Row],[Sales Amount]]-sales_tab[[#This Row],[Cost Price]]</f>
        <v>222.14840000000004</v>
      </c>
    </row>
    <row r="617" spans="1:20" x14ac:dyDescent="0.45">
      <c r="A617">
        <v>163192</v>
      </c>
      <c r="B617">
        <v>855515</v>
      </c>
      <c r="C617" t="str">
        <f>VLOOKUP(sales_tab[[#This Row],[Customer ID]],customer_tab[],2,FALSE)</f>
        <v>Anna Wilson</v>
      </c>
      <c r="D617" t="str">
        <f>VLOOKUP(sales_tab[[#This Row],[Customer ID]],customer_tab[],9,FALSE)</f>
        <v>Female</v>
      </c>
      <c r="E617" t="str">
        <f>VLOOKUP(sales_tab[[#This Row],[Customer ID]],customer_tab[],5,FALSE)</f>
        <v>New York</v>
      </c>
      <c r="F617" t="str">
        <f>VLOOKUP(sales_tab[[#This Row],[Customer ID]],customer_tab[],6,FALSE)</f>
        <v>East</v>
      </c>
      <c r="G617" t="str">
        <f>VLOOKUP(sales_tab[[#This Row],[Customer ID]],customer_tab[],7,FALSE)</f>
        <v>Widowed</v>
      </c>
      <c r="H617" s="1">
        <v>45390</v>
      </c>
      <c r="I617" s="1" t="str">
        <f>TEXT(sales_tab[[#This Row],[Order Date]],"YYYY")</f>
        <v>2024</v>
      </c>
      <c r="J617" s="1" t="str">
        <f>TEXT(sales_tab[[#This Row],[Order Date]],"MMM")</f>
        <v>Apr</v>
      </c>
      <c r="K617">
        <v>8522</v>
      </c>
      <c r="L617" t="str">
        <f>VLOOKUP(sales_tab[[#This Row],[Product ID]],product_tab[],2,FALSE)</f>
        <v>Notebook</v>
      </c>
      <c r="M617" t="str">
        <f>VLOOKUP(sales_tab[[#This Row],[Product ID]],product_tab[],4,FALSE)</f>
        <v>Estrada LLC</v>
      </c>
      <c r="N617" t="s">
        <v>17</v>
      </c>
      <c r="O617">
        <v>417.88400000000013</v>
      </c>
      <c r="P617">
        <v>154.08000000000001</v>
      </c>
      <c r="Q617">
        <v>5</v>
      </c>
      <c r="R617">
        <v>0.14000000000000001</v>
      </c>
      <c r="S617">
        <f>sales_tab[[#This Row],[Unit Price]]*sales_tab[[#This Row],[Quantity]]</f>
        <v>770.40000000000009</v>
      </c>
      <c r="T617">
        <f>sales_tab[[#This Row],[Sales Amount]]-sales_tab[[#This Row],[Cost Price]]</f>
        <v>352.51599999999996</v>
      </c>
    </row>
    <row r="618" spans="1:20" x14ac:dyDescent="0.45">
      <c r="A618">
        <v>383097</v>
      </c>
      <c r="B618">
        <v>314712</v>
      </c>
      <c r="C618" t="str">
        <f>VLOOKUP(sales_tab[[#This Row],[Customer ID]],customer_tab[],2,FALSE)</f>
        <v>Alan Nicholson</v>
      </c>
      <c r="D618" t="str">
        <f>VLOOKUP(sales_tab[[#This Row],[Customer ID]],customer_tab[],9,FALSE)</f>
        <v>Non-Binary</v>
      </c>
      <c r="E618" t="str">
        <f>VLOOKUP(sales_tab[[#This Row],[Customer ID]],customer_tab[],5,FALSE)</f>
        <v>Colorado</v>
      </c>
      <c r="F618" t="str">
        <f>VLOOKUP(sales_tab[[#This Row],[Customer ID]],customer_tab[],6,FALSE)</f>
        <v>West</v>
      </c>
      <c r="G618" t="str">
        <f>VLOOKUP(sales_tab[[#This Row],[Customer ID]],customer_tab[],7,FALSE)</f>
        <v>Married</v>
      </c>
      <c r="H618" s="1">
        <v>45446</v>
      </c>
      <c r="I618" s="1" t="str">
        <f>TEXT(sales_tab[[#This Row],[Order Date]],"YYYY")</f>
        <v>2024</v>
      </c>
      <c r="J618" s="1" t="str">
        <f>TEXT(sales_tab[[#This Row],[Order Date]],"MMM")</f>
        <v>Jun</v>
      </c>
      <c r="K618">
        <v>5842</v>
      </c>
      <c r="L618" t="str">
        <f>VLOOKUP(sales_tab[[#This Row],[Product ID]],product_tab[],2,FALSE)</f>
        <v>Chair</v>
      </c>
      <c r="M618" t="str">
        <f>VLOOKUP(sales_tab[[#This Row],[Product ID]],product_tab[],4,FALSE)</f>
        <v>Cook, Hall and Miller</v>
      </c>
      <c r="N618" t="s">
        <v>11</v>
      </c>
      <c r="O618">
        <v>419.03309999999988</v>
      </c>
      <c r="P618">
        <v>268.19</v>
      </c>
      <c r="Q618">
        <v>3</v>
      </c>
      <c r="R618">
        <v>0.17</v>
      </c>
      <c r="S618">
        <f>sales_tab[[#This Row],[Unit Price]]*sales_tab[[#This Row],[Quantity]]</f>
        <v>804.56999999999994</v>
      </c>
      <c r="T618">
        <f>sales_tab[[#This Row],[Sales Amount]]-sales_tab[[#This Row],[Cost Price]]</f>
        <v>385.53690000000006</v>
      </c>
    </row>
    <row r="619" spans="1:20" x14ac:dyDescent="0.45">
      <c r="A619">
        <v>720422</v>
      </c>
      <c r="B619">
        <v>473152</v>
      </c>
      <c r="C619" t="str">
        <f>VLOOKUP(sales_tab[[#This Row],[Customer ID]],customer_tab[],2,FALSE)</f>
        <v>Sabrina Bishop</v>
      </c>
      <c r="D619" t="str">
        <f>VLOOKUP(sales_tab[[#This Row],[Customer ID]],customer_tab[],9,FALSE)</f>
        <v>Non-Binary</v>
      </c>
      <c r="E619" t="str">
        <f>VLOOKUP(sales_tab[[#This Row],[Customer ID]],customer_tab[],5,FALSE)</f>
        <v>New York</v>
      </c>
      <c r="F619" t="str">
        <f>VLOOKUP(sales_tab[[#This Row],[Customer ID]],customer_tab[],6,FALSE)</f>
        <v>East</v>
      </c>
      <c r="G619" t="str">
        <f>VLOOKUP(sales_tab[[#This Row],[Customer ID]],customer_tab[],7,FALSE)</f>
        <v>Divorced</v>
      </c>
      <c r="H619" s="1">
        <v>45365</v>
      </c>
      <c r="I619" s="1" t="str">
        <f>TEXT(sales_tab[[#This Row],[Order Date]],"YYYY")</f>
        <v>2024</v>
      </c>
      <c r="J619" s="1" t="str">
        <f>TEXT(sales_tab[[#This Row],[Order Date]],"MMM")</f>
        <v>Mar</v>
      </c>
      <c r="K619">
        <v>8522</v>
      </c>
      <c r="L619" t="str">
        <f>VLOOKUP(sales_tab[[#This Row],[Product ID]],product_tab[],2,FALSE)</f>
        <v>Notebook</v>
      </c>
      <c r="M619" t="str">
        <f>VLOOKUP(sales_tab[[#This Row],[Product ID]],product_tab[],4,FALSE)</f>
        <v>Estrada LLC</v>
      </c>
      <c r="N619" t="s">
        <v>17</v>
      </c>
      <c r="O619">
        <v>445.05080000000009</v>
      </c>
      <c r="P619">
        <v>154.08000000000001</v>
      </c>
      <c r="Q619">
        <v>4</v>
      </c>
      <c r="R619">
        <v>0.06</v>
      </c>
      <c r="S619">
        <f>sales_tab[[#This Row],[Unit Price]]*sales_tab[[#This Row],[Quantity]]</f>
        <v>616.32000000000005</v>
      </c>
      <c r="T619">
        <f>sales_tab[[#This Row],[Sales Amount]]-sales_tab[[#This Row],[Cost Price]]</f>
        <v>171.26919999999996</v>
      </c>
    </row>
    <row r="620" spans="1:20" x14ac:dyDescent="0.45">
      <c r="A620">
        <v>611291</v>
      </c>
      <c r="B620">
        <v>439469</v>
      </c>
      <c r="C620" t="str">
        <f>VLOOKUP(sales_tab[[#This Row],[Customer ID]],customer_tab[],2,FALSE)</f>
        <v>Larry Leonard</v>
      </c>
      <c r="D620" t="str">
        <f>VLOOKUP(sales_tab[[#This Row],[Customer ID]],customer_tab[],9,FALSE)</f>
        <v>Female</v>
      </c>
      <c r="E620" t="str">
        <f>VLOOKUP(sales_tab[[#This Row],[Customer ID]],customer_tab[],5,FALSE)</f>
        <v>Illinois</v>
      </c>
      <c r="F620" t="str">
        <f>VLOOKUP(sales_tab[[#This Row],[Customer ID]],customer_tab[],6,FALSE)</f>
        <v>Central</v>
      </c>
      <c r="G620" t="str">
        <f>VLOOKUP(sales_tab[[#This Row],[Customer ID]],customer_tab[],7,FALSE)</f>
        <v>Single</v>
      </c>
      <c r="H620" s="1">
        <v>45182</v>
      </c>
      <c r="I620" s="1" t="str">
        <f>TEXT(sales_tab[[#This Row],[Order Date]],"YYYY")</f>
        <v>2023</v>
      </c>
      <c r="J620" s="1" t="str">
        <f>TEXT(sales_tab[[#This Row],[Order Date]],"MMM")</f>
        <v>Sep</v>
      </c>
      <c r="K620">
        <v>3312</v>
      </c>
      <c r="L620" t="str">
        <f>VLOOKUP(sales_tab[[#This Row],[Product ID]],product_tab[],2,FALSE)</f>
        <v>Toy Car</v>
      </c>
      <c r="M620" t="str">
        <f>VLOOKUP(sales_tab[[#This Row],[Product ID]],product_tab[],4,FALSE)</f>
        <v>West LLC</v>
      </c>
      <c r="N620" t="s">
        <v>13</v>
      </c>
      <c r="O620">
        <v>503.52080000000001</v>
      </c>
      <c r="P620">
        <v>287.38</v>
      </c>
      <c r="Q620">
        <v>4</v>
      </c>
      <c r="R620">
        <v>0.21</v>
      </c>
      <c r="S620">
        <f>sales_tab[[#This Row],[Unit Price]]*sales_tab[[#This Row],[Quantity]]</f>
        <v>1149.52</v>
      </c>
      <c r="T620">
        <f>sales_tab[[#This Row],[Sales Amount]]-sales_tab[[#This Row],[Cost Price]]</f>
        <v>645.99919999999997</v>
      </c>
    </row>
    <row r="621" spans="1:20" x14ac:dyDescent="0.45">
      <c r="A621">
        <v>815642</v>
      </c>
      <c r="B621">
        <v>893193</v>
      </c>
      <c r="C621" t="str">
        <f>VLOOKUP(sales_tab[[#This Row],[Customer ID]],customer_tab[],2,FALSE)</f>
        <v>Daniel Shea</v>
      </c>
      <c r="D621" t="str">
        <f>VLOOKUP(sales_tab[[#This Row],[Customer ID]],customer_tab[],9,FALSE)</f>
        <v>Female</v>
      </c>
      <c r="E621" t="str">
        <f>VLOOKUP(sales_tab[[#This Row],[Customer ID]],customer_tab[],5,FALSE)</f>
        <v>California</v>
      </c>
      <c r="F621" t="str">
        <f>VLOOKUP(sales_tab[[#This Row],[Customer ID]],customer_tab[],6,FALSE)</f>
        <v>West</v>
      </c>
      <c r="G621" t="str">
        <f>VLOOKUP(sales_tab[[#This Row],[Customer ID]],customer_tab[],7,FALSE)</f>
        <v>Married</v>
      </c>
      <c r="H621" s="1">
        <v>45516</v>
      </c>
      <c r="I621" s="1" t="str">
        <f>TEXT(sales_tab[[#This Row],[Order Date]],"YYYY")</f>
        <v>2024</v>
      </c>
      <c r="J621" s="1" t="str">
        <f>TEXT(sales_tab[[#This Row],[Order Date]],"MMM")</f>
        <v>Aug</v>
      </c>
      <c r="K621">
        <v>2914</v>
      </c>
      <c r="L621" t="str">
        <f>VLOOKUP(sales_tab[[#This Row],[Product ID]],product_tab[],2,FALSE)</f>
        <v>Bookshelf</v>
      </c>
      <c r="M621" t="str">
        <f>VLOOKUP(sales_tab[[#This Row],[Product ID]],product_tab[],4,FALSE)</f>
        <v>Davis-Ramirez</v>
      </c>
      <c r="N621" t="s">
        <v>11</v>
      </c>
      <c r="O621">
        <v>111.86999999999999</v>
      </c>
      <c r="P621">
        <v>30.65</v>
      </c>
      <c r="Q621">
        <v>5</v>
      </c>
      <c r="R621">
        <v>0.16</v>
      </c>
      <c r="S621">
        <f>sales_tab[[#This Row],[Unit Price]]*sales_tab[[#This Row],[Quantity]]</f>
        <v>153.25</v>
      </c>
      <c r="T621">
        <f>sales_tab[[#This Row],[Sales Amount]]-sales_tab[[#This Row],[Cost Price]]</f>
        <v>41.38000000000001</v>
      </c>
    </row>
    <row r="622" spans="1:20" x14ac:dyDescent="0.45">
      <c r="A622">
        <v>346586</v>
      </c>
      <c r="B622">
        <v>710144</v>
      </c>
      <c r="C622" t="str">
        <f>VLOOKUP(sales_tab[[#This Row],[Customer ID]],customer_tab[],2,FALSE)</f>
        <v>Virginia Myers</v>
      </c>
      <c r="D622" t="str">
        <f>VLOOKUP(sales_tab[[#This Row],[Customer ID]],customer_tab[],9,FALSE)</f>
        <v>Male</v>
      </c>
      <c r="E622" t="str">
        <f>VLOOKUP(sales_tab[[#This Row],[Customer ID]],customer_tab[],5,FALSE)</f>
        <v>California</v>
      </c>
      <c r="F622" t="str">
        <f>VLOOKUP(sales_tab[[#This Row],[Customer ID]],customer_tab[],6,FALSE)</f>
        <v>West</v>
      </c>
      <c r="G622" t="str">
        <f>VLOOKUP(sales_tab[[#This Row],[Customer ID]],customer_tab[],7,FALSE)</f>
        <v>Married</v>
      </c>
      <c r="H622" s="1">
        <v>45287</v>
      </c>
      <c r="I622" s="1" t="str">
        <f>TEXT(sales_tab[[#This Row],[Order Date]],"YYYY")</f>
        <v>2023</v>
      </c>
      <c r="J622" s="1" t="str">
        <f>TEXT(sales_tab[[#This Row],[Order Date]],"MMM")</f>
        <v>Dec</v>
      </c>
      <c r="K622">
        <v>9504</v>
      </c>
      <c r="L622" t="str">
        <f>VLOOKUP(sales_tab[[#This Row],[Product ID]],product_tab[],2,FALSE)</f>
        <v>Puzzle</v>
      </c>
      <c r="M622" t="str">
        <f>VLOOKUP(sales_tab[[#This Row],[Product ID]],product_tab[],4,FALSE)</f>
        <v>Bailey, Fowler and Butler</v>
      </c>
      <c r="N622" t="s">
        <v>13</v>
      </c>
      <c r="O622">
        <v>134.78439999999998</v>
      </c>
      <c r="P622">
        <v>50.87</v>
      </c>
      <c r="Q622">
        <v>4</v>
      </c>
      <c r="R622">
        <v>0.22</v>
      </c>
      <c r="S622">
        <f>sales_tab[[#This Row],[Unit Price]]*sales_tab[[#This Row],[Quantity]]</f>
        <v>203.48</v>
      </c>
      <c r="T622">
        <f>sales_tab[[#This Row],[Sales Amount]]-sales_tab[[#This Row],[Cost Price]]</f>
        <v>68.695600000000013</v>
      </c>
    </row>
    <row r="623" spans="1:20" x14ac:dyDescent="0.45">
      <c r="A623">
        <v>156896</v>
      </c>
      <c r="B623">
        <v>383458</v>
      </c>
      <c r="C623" t="str">
        <f>VLOOKUP(sales_tab[[#This Row],[Customer ID]],customer_tab[],2,FALSE)</f>
        <v>Robin Jones</v>
      </c>
      <c r="D623" t="str">
        <f>VLOOKUP(sales_tab[[#This Row],[Customer ID]],customer_tab[],9,FALSE)</f>
        <v>Non-Binary</v>
      </c>
      <c r="E623" t="str">
        <f>VLOOKUP(sales_tab[[#This Row],[Customer ID]],customer_tab[],5,FALSE)</f>
        <v>Pennsylvania</v>
      </c>
      <c r="F623" t="str">
        <f>VLOOKUP(sales_tab[[#This Row],[Customer ID]],customer_tab[],6,FALSE)</f>
        <v>East</v>
      </c>
      <c r="G623" t="str">
        <f>VLOOKUP(sales_tab[[#This Row],[Customer ID]],customer_tab[],7,FALSE)</f>
        <v>Divorced</v>
      </c>
      <c r="H623" s="1">
        <v>45285</v>
      </c>
      <c r="I623" s="1" t="str">
        <f>TEXT(sales_tab[[#This Row],[Order Date]],"YYYY")</f>
        <v>2023</v>
      </c>
      <c r="J623" s="1" t="str">
        <f>TEXT(sales_tab[[#This Row],[Order Date]],"MMM")</f>
        <v>Dec</v>
      </c>
      <c r="K623">
        <v>1440</v>
      </c>
      <c r="L623" t="str">
        <f>VLOOKUP(sales_tab[[#This Row],[Product ID]],product_tab[],2,FALSE)</f>
        <v>Action Figure</v>
      </c>
      <c r="M623" t="str">
        <f>VLOOKUP(sales_tab[[#This Row],[Product ID]],product_tab[],4,FALSE)</f>
        <v>Barker-Baker</v>
      </c>
      <c r="N623" t="s">
        <v>13</v>
      </c>
      <c r="O623">
        <v>731.6096</v>
      </c>
      <c r="P623">
        <v>242.72</v>
      </c>
      <c r="Q623">
        <v>4</v>
      </c>
      <c r="R623">
        <v>0.08</v>
      </c>
      <c r="S623">
        <f>sales_tab[[#This Row],[Unit Price]]*sales_tab[[#This Row],[Quantity]]</f>
        <v>970.88</v>
      </c>
      <c r="T623">
        <f>sales_tab[[#This Row],[Sales Amount]]-sales_tab[[#This Row],[Cost Price]]</f>
        <v>239.2704</v>
      </c>
    </row>
    <row r="624" spans="1:20" x14ac:dyDescent="0.45">
      <c r="A624">
        <v>364952</v>
      </c>
      <c r="B624">
        <v>449439</v>
      </c>
      <c r="C624" t="str">
        <f>VLOOKUP(sales_tab[[#This Row],[Customer ID]],customer_tab[],2,FALSE)</f>
        <v>Carolyn Holland</v>
      </c>
      <c r="D624" t="str">
        <f>VLOOKUP(sales_tab[[#This Row],[Customer ID]],customer_tab[],9,FALSE)</f>
        <v>Female</v>
      </c>
      <c r="E624" t="str">
        <f>VLOOKUP(sales_tab[[#This Row],[Customer ID]],customer_tab[],5,FALSE)</f>
        <v>Michigan</v>
      </c>
      <c r="F624" t="str">
        <f>VLOOKUP(sales_tab[[#This Row],[Customer ID]],customer_tab[],6,FALSE)</f>
        <v>Central</v>
      </c>
      <c r="G624" t="str">
        <f>VLOOKUP(sales_tab[[#This Row],[Customer ID]],customer_tab[],7,FALSE)</f>
        <v>Widowed</v>
      </c>
      <c r="H624" s="1">
        <v>45339</v>
      </c>
      <c r="I624" s="1" t="str">
        <f>TEXT(sales_tab[[#This Row],[Order Date]],"YYYY")</f>
        <v>2024</v>
      </c>
      <c r="J624" s="1" t="str">
        <f>TEXT(sales_tab[[#This Row],[Order Date]],"MMM")</f>
        <v>Feb</v>
      </c>
      <c r="K624">
        <v>6233</v>
      </c>
      <c r="L624" t="str">
        <f>VLOOKUP(sales_tab[[#This Row],[Product ID]],product_tab[],2,FALSE)</f>
        <v>Smartphone</v>
      </c>
      <c r="M624" t="str">
        <f>VLOOKUP(sales_tab[[#This Row],[Product ID]],product_tab[],4,FALSE)</f>
        <v>Hensley-Pratt</v>
      </c>
      <c r="N624" t="s">
        <v>19</v>
      </c>
      <c r="O624">
        <v>39.546000000000006</v>
      </c>
      <c r="P624">
        <v>12.38</v>
      </c>
      <c r="Q624">
        <v>5</v>
      </c>
      <c r="R624">
        <v>0.16</v>
      </c>
      <c r="S624">
        <f>sales_tab[[#This Row],[Unit Price]]*sales_tab[[#This Row],[Quantity]]</f>
        <v>61.900000000000006</v>
      </c>
      <c r="T624">
        <f>sales_tab[[#This Row],[Sales Amount]]-sales_tab[[#This Row],[Cost Price]]</f>
        <v>22.353999999999999</v>
      </c>
    </row>
    <row r="625" spans="1:20" x14ac:dyDescent="0.45">
      <c r="A625">
        <v>138926</v>
      </c>
      <c r="B625">
        <v>405532</v>
      </c>
      <c r="C625" t="str">
        <f>VLOOKUP(sales_tab[[#This Row],[Customer ID]],customer_tab[],2,FALSE)</f>
        <v>Jennifer Kelley</v>
      </c>
      <c r="D625" t="str">
        <f>VLOOKUP(sales_tab[[#This Row],[Customer ID]],customer_tab[],9,FALSE)</f>
        <v>Non-Binary</v>
      </c>
      <c r="E625" t="str">
        <f>VLOOKUP(sales_tab[[#This Row],[Customer ID]],customer_tab[],5,FALSE)</f>
        <v>Michigan</v>
      </c>
      <c r="F625" t="str">
        <f>VLOOKUP(sales_tab[[#This Row],[Customer ID]],customer_tab[],6,FALSE)</f>
        <v>Central</v>
      </c>
      <c r="G625" t="str">
        <f>VLOOKUP(sales_tab[[#This Row],[Customer ID]],customer_tab[],7,FALSE)</f>
        <v>Married</v>
      </c>
      <c r="H625" s="1">
        <v>45443</v>
      </c>
      <c r="I625" s="1" t="str">
        <f>TEXT(sales_tab[[#This Row],[Order Date]],"YYYY")</f>
        <v>2024</v>
      </c>
      <c r="J625" s="1" t="str">
        <f>TEXT(sales_tab[[#This Row],[Order Date]],"MMM")</f>
        <v>May</v>
      </c>
      <c r="K625">
        <v>8348</v>
      </c>
      <c r="L625" t="str">
        <f>VLOOKUP(sales_tab[[#This Row],[Product ID]],product_tab[],2,FALSE)</f>
        <v>Laptop</v>
      </c>
      <c r="M625" t="str">
        <f>VLOOKUP(sales_tab[[#This Row],[Product ID]],product_tab[],4,FALSE)</f>
        <v>Jackson, Stewart and Jenkins</v>
      </c>
      <c r="N625" t="s">
        <v>19</v>
      </c>
      <c r="O625">
        <v>251.31140000000002</v>
      </c>
      <c r="P625">
        <v>193.63</v>
      </c>
      <c r="Q625">
        <v>2</v>
      </c>
      <c r="R625">
        <v>0.11</v>
      </c>
      <c r="S625">
        <f>sales_tab[[#This Row],[Unit Price]]*sales_tab[[#This Row],[Quantity]]</f>
        <v>387.26</v>
      </c>
      <c r="T625">
        <f>sales_tab[[#This Row],[Sales Amount]]-sales_tab[[#This Row],[Cost Price]]</f>
        <v>135.94859999999997</v>
      </c>
    </row>
    <row r="626" spans="1:20" x14ac:dyDescent="0.45">
      <c r="A626">
        <v>201132</v>
      </c>
      <c r="B626">
        <v>817504</v>
      </c>
      <c r="C626" t="str">
        <f>VLOOKUP(sales_tab[[#This Row],[Customer ID]],customer_tab[],2,FALSE)</f>
        <v>Sean Holt</v>
      </c>
      <c r="D626" t="str">
        <f>VLOOKUP(sales_tab[[#This Row],[Customer ID]],customer_tab[],9,FALSE)</f>
        <v>Female</v>
      </c>
      <c r="E626" t="str">
        <f>VLOOKUP(sales_tab[[#This Row],[Customer ID]],customer_tab[],5,FALSE)</f>
        <v>New York</v>
      </c>
      <c r="F626" t="str">
        <f>VLOOKUP(sales_tab[[#This Row],[Customer ID]],customer_tab[],6,FALSE)</f>
        <v>East</v>
      </c>
      <c r="G626" t="str">
        <f>VLOOKUP(sales_tab[[#This Row],[Customer ID]],customer_tab[],7,FALSE)</f>
        <v>Married</v>
      </c>
      <c r="H626" s="1">
        <v>45533</v>
      </c>
      <c r="I626" s="1" t="str">
        <f>TEXT(sales_tab[[#This Row],[Order Date]],"YYYY")</f>
        <v>2024</v>
      </c>
      <c r="J626" s="1" t="str">
        <f>TEXT(sales_tab[[#This Row],[Order Date]],"MMM")</f>
        <v>Aug</v>
      </c>
      <c r="K626">
        <v>1794</v>
      </c>
      <c r="L626" t="str">
        <f>VLOOKUP(sales_tab[[#This Row],[Product ID]],product_tab[],2,FALSE)</f>
        <v>Board Game</v>
      </c>
      <c r="M626" t="str">
        <f>VLOOKUP(sales_tab[[#This Row],[Product ID]],product_tab[],4,FALSE)</f>
        <v>Reese LLC</v>
      </c>
      <c r="N626" t="s">
        <v>13</v>
      </c>
      <c r="O626">
        <v>158.93549999999999</v>
      </c>
      <c r="P626">
        <v>210.95</v>
      </c>
      <c r="Q626">
        <v>1</v>
      </c>
      <c r="R626">
        <v>0.11</v>
      </c>
      <c r="S626">
        <f>sales_tab[[#This Row],[Unit Price]]*sales_tab[[#This Row],[Quantity]]</f>
        <v>210.95</v>
      </c>
      <c r="T626">
        <f>sales_tab[[#This Row],[Sales Amount]]-sales_tab[[#This Row],[Cost Price]]</f>
        <v>52.014499999999998</v>
      </c>
    </row>
    <row r="627" spans="1:20" x14ac:dyDescent="0.45">
      <c r="A627">
        <v>549213</v>
      </c>
      <c r="B627">
        <v>161663</v>
      </c>
      <c r="C627" t="str">
        <f>VLOOKUP(sales_tab[[#This Row],[Customer ID]],customer_tab[],2,FALSE)</f>
        <v>Ivan Smith</v>
      </c>
      <c r="D627" t="str">
        <f>VLOOKUP(sales_tab[[#This Row],[Customer ID]],customer_tab[],9,FALSE)</f>
        <v>Male</v>
      </c>
      <c r="E627" t="str">
        <f>VLOOKUP(sales_tab[[#This Row],[Customer ID]],customer_tab[],5,FALSE)</f>
        <v>Rhode Island</v>
      </c>
      <c r="F627" t="str">
        <f>VLOOKUP(sales_tab[[#This Row],[Customer ID]],customer_tab[],6,FALSE)</f>
        <v>East</v>
      </c>
      <c r="G627" t="str">
        <f>VLOOKUP(sales_tab[[#This Row],[Customer ID]],customer_tab[],7,FALSE)</f>
        <v>Divorced</v>
      </c>
      <c r="H627" s="1">
        <v>45501</v>
      </c>
      <c r="I627" s="1" t="str">
        <f>TEXT(sales_tab[[#This Row],[Order Date]],"YYYY")</f>
        <v>2024</v>
      </c>
      <c r="J627" s="1" t="str">
        <f>TEXT(sales_tab[[#This Row],[Order Date]],"MMM")</f>
        <v>Jul</v>
      </c>
      <c r="K627">
        <v>6681</v>
      </c>
      <c r="L627" t="str">
        <f>VLOOKUP(sales_tab[[#This Row],[Product ID]],product_tab[],2,FALSE)</f>
        <v>Desk</v>
      </c>
      <c r="M627" t="str">
        <f>VLOOKUP(sales_tab[[#This Row],[Product ID]],product_tab[],4,FALSE)</f>
        <v>Fernandez, Willis and Potter</v>
      </c>
      <c r="N627" t="s">
        <v>11</v>
      </c>
      <c r="O627">
        <v>615.13</v>
      </c>
      <c r="P627">
        <v>204.63</v>
      </c>
      <c r="Q627">
        <v>4</v>
      </c>
      <c r="R627">
        <v>0</v>
      </c>
      <c r="S627">
        <f>sales_tab[[#This Row],[Unit Price]]*sales_tab[[#This Row],[Quantity]]</f>
        <v>818.52</v>
      </c>
      <c r="T627">
        <f>sales_tab[[#This Row],[Sales Amount]]-sales_tab[[#This Row],[Cost Price]]</f>
        <v>203.39</v>
      </c>
    </row>
    <row r="628" spans="1:20" x14ac:dyDescent="0.45">
      <c r="A628">
        <v>469395</v>
      </c>
      <c r="B628">
        <v>232656</v>
      </c>
      <c r="C628" t="str">
        <f>VLOOKUP(sales_tab[[#This Row],[Customer ID]],customer_tab[],2,FALSE)</f>
        <v>Katie Barnett</v>
      </c>
      <c r="D628" t="str">
        <f>VLOOKUP(sales_tab[[#This Row],[Customer ID]],customer_tab[],9,FALSE)</f>
        <v>Non-Binary</v>
      </c>
      <c r="E628" t="str">
        <f>VLOOKUP(sales_tab[[#This Row],[Customer ID]],customer_tab[],5,FALSE)</f>
        <v>Illinois</v>
      </c>
      <c r="F628" t="str">
        <f>VLOOKUP(sales_tab[[#This Row],[Customer ID]],customer_tab[],6,FALSE)</f>
        <v>Central</v>
      </c>
      <c r="G628" t="str">
        <f>VLOOKUP(sales_tab[[#This Row],[Customer ID]],customer_tab[],7,FALSE)</f>
        <v>Married</v>
      </c>
      <c r="H628" s="1">
        <v>45490</v>
      </c>
      <c r="I628" s="1" t="str">
        <f>TEXT(sales_tab[[#This Row],[Order Date]],"YYYY")</f>
        <v>2024</v>
      </c>
      <c r="J628" s="1" t="str">
        <f>TEXT(sales_tab[[#This Row],[Order Date]],"MMM")</f>
        <v>Jul</v>
      </c>
      <c r="K628">
        <v>2117</v>
      </c>
      <c r="L628" t="str">
        <f>VLOOKUP(sales_tab[[#This Row],[Product ID]],product_tab[],2,FALSE)</f>
        <v>Sofa</v>
      </c>
      <c r="M628" t="str">
        <f>VLOOKUP(sales_tab[[#This Row],[Product ID]],product_tab[],4,FALSE)</f>
        <v>Holden Inc</v>
      </c>
      <c r="N628" t="s">
        <v>11</v>
      </c>
      <c r="O628">
        <v>12.25</v>
      </c>
      <c r="P628">
        <v>13.79</v>
      </c>
      <c r="Q628">
        <v>1</v>
      </c>
      <c r="R628">
        <v>0</v>
      </c>
      <c r="S628">
        <f>sales_tab[[#This Row],[Unit Price]]*sales_tab[[#This Row],[Quantity]]</f>
        <v>13.79</v>
      </c>
      <c r="T628">
        <f>sales_tab[[#This Row],[Sales Amount]]-sales_tab[[#This Row],[Cost Price]]</f>
        <v>1.5399999999999991</v>
      </c>
    </row>
    <row r="629" spans="1:20" x14ac:dyDescent="0.45">
      <c r="A629">
        <v>741460</v>
      </c>
      <c r="B629">
        <v>223791</v>
      </c>
      <c r="C629" t="str">
        <f>VLOOKUP(sales_tab[[#This Row],[Customer ID]],customer_tab[],2,FALSE)</f>
        <v>Andrew Sheppard</v>
      </c>
      <c r="D629" t="str">
        <f>VLOOKUP(sales_tab[[#This Row],[Customer ID]],customer_tab[],9,FALSE)</f>
        <v>Male</v>
      </c>
      <c r="E629" t="str">
        <f>VLOOKUP(sales_tab[[#This Row],[Customer ID]],customer_tab[],5,FALSE)</f>
        <v>California</v>
      </c>
      <c r="F629" t="str">
        <f>VLOOKUP(sales_tab[[#This Row],[Customer ID]],customer_tab[],6,FALSE)</f>
        <v>West</v>
      </c>
      <c r="G629" t="str">
        <f>VLOOKUP(sales_tab[[#This Row],[Customer ID]],customer_tab[],7,FALSE)</f>
        <v>Divorced</v>
      </c>
      <c r="H629" s="1">
        <v>45506</v>
      </c>
      <c r="I629" s="1" t="str">
        <f>TEXT(sales_tab[[#This Row],[Order Date]],"YYYY")</f>
        <v>2024</v>
      </c>
      <c r="J629" s="1" t="str">
        <f>TEXT(sales_tab[[#This Row],[Order Date]],"MMM")</f>
        <v>Aug</v>
      </c>
      <c r="K629">
        <v>2117</v>
      </c>
      <c r="L629" t="str">
        <f>VLOOKUP(sales_tab[[#This Row],[Product ID]],product_tab[],2,FALSE)</f>
        <v>Sofa</v>
      </c>
      <c r="M629" t="str">
        <f>VLOOKUP(sales_tab[[#This Row],[Product ID]],product_tab[],4,FALSE)</f>
        <v>Holden Inc</v>
      </c>
      <c r="N629" t="s">
        <v>11</v>
      </c>
      <c r="O629">
        <v>24.507999999999988</v>
      </c>
      <c r="P629">
        <v>13.79</v>
      </c>
      <c r="Q629">
        <v>5</v>
      </c>
      <c r="R629">
        <v>0.16</v>
      </c>
      <c r="S629">
        <f>sales_tab[[#This Row],[Unit Price]]*sales_tab[[#This Row],[Quantity]]</f>
        <v>68.949999999999989</v>
      </c>
      <c r="T629">
        <f>sales_tab[[#This Row],[Sales Amount]]-sales_tab[[#This Row],[Cost Price]]</f>
        <v>44.442</v>
      </c>
    </row>
    <row r="630" spans="1:20" x14ac:dyDescent="0.45">
      <c r="A630">
        <v>245613</v>
      </c>
      <c r="B630">
        <v>795351</v>
      </c>
      <c r="C630" t="str">
        <f>VLOOKUP(sales_tab[[#This Row],[Customer ID]],customer_tab[],2,FALSE)</f>
        <v>Karen Lozano</v>
      </c>
      <c r="D630" t="str">
        <f>VLOOKUP(sales_tab[[#This Row],[Customer ID]],customer_tab[],9,FALSE)</f>
        <v>Female</v>
      </c>
      <c r="E630" t="str">
        <f>VLOOKUP(sales_tab[[#This Row],[Customer ID]],customer_tab[],5,FALSE)</f>
        <v>Illinois</v>
      </c>
      <c r="F630" t="str">
        <f>VLOOKUP(sales_tab[[#This Row],[Customer ID]],customer_tab[],6,FALSE)</f>
        <v>Central</v>
      </c>
      <c r="G630" t="str">
        <f>VLOOKUP(sales_tab[[#This Row],[Customer ID]],customer_tab[],7,FALSE)</f>
        <v>Divorced</v>
      </c>
      <c r="H630" s="1">
        <v>45336</v>
      </c>
      <c r="I630" s="1" t="str">
        <f>TEXT(sales_tab[[#This Row],[Order Date]],"YYYY")</f>
        <v>2024</v>
      </c>
      <c r="J630" s="1" t="str">
        <f>TEXT(sales_tab[[#This Row],[Order Date]],"MMM")</f>
        <v>Feb</v>
      </c>
      <c r="K630">
        <v>9504</v>
      </c>
      <c r="L630" t="str">
        <f>VLOOKUP(sales_tab[[#This Row],[Product ID]],product_tab[],2,FALSE)</f>
        <v>Puzzle</v>
      </c>
      <c r="M630" t="str">
        <f>VLOOKUP(sales_tab[[#This Row],[Product ID]],product_tab[],4,FALSE)</f>
        <v>Bailey, Fowler and Butler</v>
      </c>
      <c r="N630" t="s">
        <v>13</v>
      </c>
      <c r="O630">
        <v>114.25049999999997</v>
      </c>
      <c r="P630">
        <v>50.87</v>
      </c>
      <c r="Q630">
        <v>5</v>
      </c>
      <c r="R630">
        <v>0.17</v>
      </c>
      <c r="S630">
        <f>sales_tab[[#This Row],[Unit Price]]*sales_tab[[#This Row],[Quantity]]</f>
        <v>254.35</v>
      </c>
      <c r="T630">
        <f>sales_tab[[#This Row],[Sales Amount]]-sales_tab[[#This Row],[Cost Price]]</f>
        <v>140.09950000000003</v>
      </c>
    </row>
    <row r="631" spans="1:20" x14ac:dyDescent="0.45">
      <c r="A631">
        <v>246980</v>
      </c>
      <c r="B631">
        <v>649616</v>
      </c>
      <c r="C631" t="str">
        <f>VLOOKUP(sales_tab[[#This Row],[Customer ID]],customer_tab[],2,FALSE)</f>
        <v>Christina Schultz</v>
      </c>
      <c r="D631" t="str">
        <f>VLOOKUP(sales_tab[[#This Row],[Customer ID]],customer_tab[],9,FALSE)</f>
        <v>Female</v>
      </c>
      <c r="E631" t="str">
        <f>VLOOKUP(sales_tab[[#This Row],[Customer ID]],customer_tab[],5,FALSE)</f>
        <v>Colorado</v>
      </c>
      <c r="F631" t="str">
        <f>VLOOKUP(sales_tab[[#This Row],[Customer ID]],customer_tab[],6,FALSE)</f>
        <v>West</v>
      </c>
      <c r="G631" t="str">
        <f>VLOOKUP(sales_tab[[#This Row],[Customer ID]],customer_tab[],7,FALSE)</f>
        <v>Married</v>
      </c>
      <c r="H631" s="1">
        <v>45377</v>
      </c>
      <c r="I631" s="1" t="str">
        <f>TEXT(sales_tab[[#This Row],[Order Date]],"YYYY")</f>
        <v>2024</v>
      </c>
      <c r="J631" s="1" t="str">
        <f>TEXT(sales_tab[[#This Row],[Order Date]],"MMM")</f>
        <v>Mar</v>
      </c>
      <c r="K631">
        <v>9251</v>
      </c>
      <c r="L631" t="str">
        <f>VLOOKUP(sales_tab[[#This Row],[Product ID]],product_tab[],2,FALSE)</f>
        <v>Headphones</v>
      </c>
      <c r="M631" t="str">
        <f>VLOOKUP(sales_tab[[#This Row],[Product ID]],product_tab[],4,FALSE)</f>
        <v>Yates Group</v>
      </c>
      <c r="N631" t="s">
        <v>19</v>
      </c>
      <c r="O631">
        <v>92.35199999999999</v>
      </c>
      <c r="P631">
        <v>86.13</v>
      </c>
      <c r="Q631">
        <v>3</v>
      </c>
      <c r="R631">
        <v>0.2</v>
      </c>
      <c r="S631">
        <f>sales_tab[[#This Row],[Unit Price]]*sales_tab[[#This Row],[Quantity]]</f>
        <v>258.39</v>
      </c>
      <c r="T631">
        <f>sales_tab[[#This Row],[Sales Amount]]-sales_tab[[#This Row],[Cost Price]]</f>
        <v>166.03800000000001</v>
      </c>
    </row>
    <row r="632" spans="1:20" x14ac:dyDescent="0.45">
      <c r="A632">
        <v>324305</v>
      </c>
      <c r="B632">
        <v>332767</v>
      </c>
      <c r="C632" t="str">
        <f>VLOOKUP(sales_tab[[#This Row],[Customer ID]],customer_tab[],2,FALSE)</f>
        <v>Judy Humphrey</v>
      </c>
      <c r="D632" t="str">
        <f>VLOOKUP(sales_tab[[#This Row],[Customer ID]],customer_tab[],9,FALSE)</f>
        <v>Non-Binary</v>
      </c>
      <c r="E632" t="str">
        <f>VLOOKUP(sales_tab[[#This Row],[Customer ID]],customer_tab[],5,FALSE)</f>
        <v>New York</v>
      </c>
      <c r="F632" t="str">
        <f>VLOOKUP(sales_tab[[#This Row],[Customer ID]],customer_tab[],6,FALSE)</f>
        <v>East</v>
      </c>
      <c r="G632" t="str">
        <f>VLOOKUP(sales_tab[[#This Row],[Customer ID]],customer_tab[],7,FALSE)</f>
        <v>Single</v>
      </c>
      <c r="H632" s="1">
        <v>45391</v>
      </c>
      <c r="I632" s="1" t="str">
        <f>TEXT(sales_tab[[#This Row],[Order Date]],"YYYY")</f>
        <v>2024</v>
      </c>
      <c r="J632" s="1" t="str">
        <f>TEXT(sales_tab[[#This Row],[Order Date]],"MMM")</f>
        <v>Apr</v>
      </c>
      <c r="K632">
        <v>8348</v>
      </c>
      <c r="L632" t="str">
        <f>VLOOKUP(sales_tab[[#This Row],[Product ID]],product_tab[],2,FALSE)</f>
        <v>Laptop</v>
      </c>
      <c r="M632" t="str">
        <f>VLOOKUP(sales_tab[[#This Row],[Product ID]],product_tab[],4,FALSE)</f>
        <v>Jackson, Stewart and Jenkins</v>
      </c>
      <c r="N632" t="s">
        <v>19</v>
      </c>
      <c r="O632">
        <v>343.59649999999999</v>
      </c>
      <c r="P632">
        <v>193.63</v>
      </c>
      <c r="Q632">
        <v>3</v>
      </c>
      <c r="R632">
        <v>0.15</v>
      </c>
      <c r="S632">
        <f>sales_tab[[#This Row],[Unit Price]]*sales_tab[[#This Row],[Quantity]]</f>
        <v>580.89</v>
      </c>
      <c r="T632">
        <f>sales_tab[[#This Row],[Sales Amount]]-sales_tab[[#This Row],[Cost Price]]</f>
        <v>237.29349999999999</v>
      </c>
    </row>
    <row r="633" spans="1:20" x14ac:dyDescent="0.45">
      <c r="A633">
        <v>850057</v>
      </c>
      <c r="B633">
        <v>227392</v>
      </c>
      <c r="C633" t="str">
        <f>VLOOKUP(sales_tab[[#This Row],[Customer ID]],customer_tab[],2,FALSE)</f>
        <v>Sandra Lopez</v>
      </c>
      <c r="D633" t="str">
        <f>VLOOKUP(sales_tab[[#This Row],[Customer ID]],customer_tab[],9,FALSE)</f>
        <v>Non-Binary</v>
      </c>
      <c r="E633" t="str">
        <f>VLOOKUP(sales_tab[[#This Row],[Customer ID]],customer_tab[],5,FALSE)</f>
        <v>Florida</v>
      </c>
      <c r="F633" t="str">
        <f>VLOOKUP(sales_tab[[#This Row],[Customer ID]],customer_tab[],6,FALSE)</f>
        <v>South</v>
      </c>
      <c r="G633" t="str">
        <f>VLOOKUP(sales_tab[[#This Row],[Customer ID]],customer_tab[],7,FALSE)</f>
        <v>Single</v>
      </c>
      <c r="H633" s="1">
        <v>45251</v>
      </c>
      <c r="I633" s="1" t="str">
        <f>TEXT(sales_tab[[#This Row],[Order Date]],"YYYY")</f>
        <v>2023</v>
      </c>
      <c r="J633" s="1" t="str">
        <f>TEXT(sales_tab[[#This Row],[Order Date]],"MMM")</f>
        <v>Nov</v>
      </c>
      <c r="K633">
        <v>5942</v>
      </c>
      <c r="L633" t="str">
        <f>VLOOKUP(sales_tab[[#This Row],[Product ID]],product_tab[],2,FALSE)</f>
        <v>Stapler</v>
      </c>
      <c r="M633" t="str">
        <f>VLOOKUP(sales_tab[[#This Row],[Product ID]],product_tab[],4,FALSE)</f>
        <v>Jones-Henderson</v>
      </c>
      <c r="N633" t="s">
        <v>17</v>
      </c>
      <c r="O633">
        <v>22.295300000000005</v>
      </c>
      <c r="P633">
        <v>12.83</v>
      </c>
      <c r="Q633">
        <v>3</v>
      </c>
      <c r="R633">
        <v>0.03</v>
      </c>
      <c r="S633">
        <f>sales_tab[[#This Row],[Unit Price]]*sales_tab[[#This Row],[Quantity]]</f>
        <v>38.49</v>
      </c>
      <c r="T633">
        <f>sales_tab[[#This Row],[Sales Amount]]-sales_tab[[#This Row],[Cost Price]]</f>
        <v>16.194699999999997</v>
      </c>
    </row>
    <row r="634" spans="1:20" x14ac:dyDescent="0.45">
      <c r="A634">
        <v>598964</v>
      </c>
      <c r="B634">
        <v>285917</v>
      </c>
      <c r="C634" t="str">
        <f>VLOOKUP(sales_tab[[#This Row],[Customer ID]],customer_tab[],2,FALSE)</f>
        <v>Paul Williams</v>
      </c>
      <c r="D634" t="str">
        <f>VLOOKUP(sales_tab[[#This Row],[Customer ID]],customer_tab[],9,FALSE)</f>
        <v>Female</v>
      </c>
      <c r="E634" t="str">
        <f>VLOOKUP(sales_tab[[#This Row],[Customer ID]],customer_tab[],5,FALSE)</f>
        <v>New York</v>
      </c>
      <c r="F634" t="str">
        <f>VLOOKUP(sales_tab[[#This Row],[Customer ID]],customer_tab[],6,FALSE)</f>
        <v>East</v>
      </c>
      <c r="G634" t="str">
        <f>VLOOKUP(sales_tab[[#This Row],[Customer ID]],customer_tab[],7,FALSE)</f>
        <v>Divorced</v>
      </c>
      <c r="H634" s="1">
        <v>45181</v>
      </c>
      <c r="I634" s="1" t="str">
        <f>TEXT(sales_tab[[#This Row],[Order Date]],"YYYY")</f>
        <v>2023</v>
      </c>
      <c r="J634" s="1" t="str">
        <f>TEXT(sales_tab[[#This Row],[Order Date]],"MMM")</f>
        <v>Sep</v>
      </c>
      <c r="K634">
        <v>6233</v>
      </c>
      <c r="L634" t="str">
        <f>VLOOKUP(sales_tab[[#This Row],[Product ID]],product_tab[],2,FALSE)</f>
        <v>Smartphone</v>
      </c>
      <c r="M634" t="str">
        <f>VLOOKUP(sales_tab[[#This Row],[Product ID]],product_tab[],4,FALSE)</f>
        <v>Hensley-Pratt</v>
      </c>
      <c r="N634" t="s">
        <v>19</v>
      </c>
      <c r="O634">
        <v>16.331600000000002</v>
      </c>
      <c r="P634">
        <v>12.38</v>
      </c>
      <c r="Q634">
        <v>2</v>
      </c>
      <c r="R634">
        <v>0.09</v>
      </c>
      <c r="S634">
        <f>sales_tab[[#This Row],[Unit Price]]*sales_tab[[#This Row],[Quantity]]</f>
        <v>24.76</v>
      </c>
      <c r="T634">
        <f>sales_tab[[#This Row],[Sales Amount]]-sales_tab[[#This Row],[Cost Price]]</f>
        <v>8.4283999999999999</v>
      </c>
    </row>
    <row r="635" spans="1:20" x14ac:dyDescent="0.45">
      <c r="A635">
        <v>354989</v>
      </c>
      <c r="B635">
        <v>260750</v>
      </c>
      <c r="C635" t="str">
        <f>VLOOKUP(sales_tab[[#This Row],[Customer ID]],customer_tab[],2,FALSE)</f>
        <v>William Harrison</v>
      </c>
      <c r="D635" t="str">
        <f>VLOOKUP(sales_tab[[#This Row],[Customer ID]],customer_tab[],9,FALSE)</f>
        <v>Non-Binary</v>
      </c>
      <c r="E635" t="str">
        <f>VLOOKUP(sales_tab[[#This Row],[Customer ID]],customer_tab[],5,FALSE)</f>
        <v>New York</v>
      </c>
      <c r="F635" t="str">
        <f>VLOOKUP(sales_tab[[#This Row],[Customer ID]],customer_tab[],6,FALSE)</f>
        <v>East</v>
      </c>
      <c r="G635" t="str">
        <f>VLOOKUP(sales_tab[[#This Row],[Customer ID]],customer_tab[],7,FALSE)</f>
        <v>Widowed</v>
      </c>
      <c r="H635" s="1">
        <v>45337</v>
      </c>
      <c r="I635" s="1" t="str">
        <f>TEXT(sales_tab[[#This Row],[Order Date]],"YYYY")</f>
        <v>2024</v>
      </c>
      <c r="J635" s="1" t="str">
        <f>TEXT(sales_tab[[#This Row],[Order Date]],"MMM")</f>
        <v>Feb</v>
      </c>
      <c r="K635">
        <v>7085</v>
      </c>
      <c r="L635" t="str">
        <f>VLOOKUP(sales_tab[[#This Row],[Product ID]],product_tab[],2,FALSE)</f>
        <v>Jacket</v>
      </c>
      <c r="M635" t="str">
        <f>VLOOKUP(sales_tab[[#This Row],[Product ID]],product_tab[],4,FALSE)</f>
        <v>Myers-Barber</v>
      </c>
      <c r="N635" t="s">
        <v>15</v>
      </c>
      <c r="O635">
        <v>425.40590000000003</v>
      </c>
      <c r="P635">
        <v>178.83</v>
      </c>
      <c r="Q635">
        <v>3</v>
      </c>
      <c r="R635">
        <v>0.09</v>
      </c>
      <c r="S635">
        <f>sales_tab[[#This Row],[Unit Price]]*sales_tab[[#This Row],[Quantity]]</f>
        <v>536.49</v>
      </c>
      <c r="T635">
        <f>sales_tab[[#This Row],[Sales Amount]]-sales_tab[[#This Row],[Cost Price]]</f>
        <v>111.08409999999998</v>
      </c>
    </row>
    <row r="636" spans="1:20" x14ac:dyDescent="0.45">
      <c r="A636">
        <v>218568</v>
      </c>
      <c r="B636">
        <v>878182</v>
      </c>
      <c r="C636" t="str">
        <f>VLOOKUP(sales_tab[[#This Row],[Customer ID]],customer_tab[],2,FALSE)</f>
        <v>Linda Lynch</v>
      </c>
      <c r="D636" t="str">
        <f>VLOOKUP(sales_tab[[#This Row],[Customer ID]],customer_tab[],9,FALSE)</f>
        <v>Non-Binary</v>
      </c>
      <c r="E636" t="str">
        <f>VLOOKUP(sales_tab[[#This Row],[Customer ID]],customer_tab[],5,FALSE)</f>
        <v>Ohio</v>
      </c>
      <c r="F636" t="str">
        <f>VLOOKUP(sales_tab[[#This Row],[Customer ID]],customer_tab[],6,FALSE)</f>
        <v>East</v>
      </c>
      <c r="G636" t="str">
        <f>VLOOKUP(sales_tab[[#This Row],[Customer ID]],customer_tab[],7,FALSE)</f>
        <v>Divorced</v>
      </c>
      <c r="H636" s="1">
        <v>45517</v>
      </c>
      <c r="I636" s="1" t="str">
        <f>TEXT(sales_tab[[#This Row],[Order Date]],"YYYY")</f>
        <v>2024</v>
      </c>
      <c r="J636" s="1" t="str">
        <f>TEXT(sales_tab[[#This Row],[Order Date]],"MMM")</f>
        <v>Aug</v>
      </c>
      <c r="K636">
        <v>2834</v>
      </c>
      <c r="L636" t="str">
        <f>VLOOKUP(sales_tab[[#This Row],[Product ID]],product_tab[],2,FALSE)</f>
        <v>Tablet</v>
      </c>
      <c r="M636" t="str">
        <f>VLOOKUP(sales_tab[[#This Row],[Product ID]],product_tab[],4,FALSE)</f>
        <v>Anderson-Jackson</v>
      </c>
      <c r="N636" t="s">
        <v>19</v>
      </c>
      <c r="O636">
        <v>194.5308</v>
      </c>
      <c r="P636">
        <v>222.26</v>
      </c>
      <c r="Q636">
        <v>2</v>
      </c>
      <c r="R636">
        <v>0.21</v>
      </c>
      <c r="S636">
        <f>sales_tab[[#This Row],[Unit Price]]*sales_tab[[#This Row],[Quantity]]</f>
        <v>444.52</v>
      </c>
      <c r="T636">
        <f>sales_tab[[#This Row],[Sales Amount]]-sales_tab[[#This Row],[Cost Price]]</f>
        <v>249.98919999999998</v>
      </c>
    </row>
    <row r="637" spans="1:20" x14ac:dyDescent="0.45">
      <c r="A637">
        <v>645032</v>
      </c>
      <c r="B637">
        <v>565258</v>
      </c>
      <c r="C637" t="str">
        <f>VLOOKUP(sales_tab[[#This Row],[Customer ID]],customer_tab[],2,FALSE)</f>
        <v>Andrew Ford</v>
      </c>
      <c r="D637" t="str">
        <f>VLOOKUP(sales_tab[[#This Row],[Customer ID]],customer_tab[],9,FALSE)</f>
        <v>Female</v>
      </c>
      <c r="E637" t="str">
        <f>VLOOKUP(sales_tab[[#This Row],[Customer ID]],customer_tab[],5,FALSE)</f>
        <v>Connecticut</v>
      </c>
      <c r="F637" t="str">
        <f>VLOOKUP(sales_tab[[#This Row],[Customer ID]],customer_tab[],6,FALSE)</f>
        <v>East</v>
      </c>
      <c r="G637" t="str">
        <f>VLOOKUP(sales_tab[[#This Row],[Customer ID]],customer_tab[],7,FALSE)</f>
        <v>Married</v>
      </c>
      <c r="H637" s="1">
        <v>45416</v>
      </c>
      <c r="I637" s="1" t="str">
        <f>TEXT(sales_tab[[#This Row],[Order Date]],"YYYY")</f>
        <v>2024</v>
      </c>
      <c r="J637" s="1" t="str">
        <f>TEXT(sales_tab[[#This Row],[Order Date]],"MMM")</f>
        <v>May</v>
      </c>
      <c r="K637">
        <v>4971</v>
      </c>
      <c r="L637" t="str">
        <f>VLOOKUP(sales_tab[[#This Row],[Product ID]],product_tab[],2,FALSE)</f>
        <v>Marker</v>
      </c>
      <c r="M637" t="str">
        <f>VLOOKUP(sales_tab[[#This Row],[Product ID]],product_tab[],4,FALSE)</f>
        <v>Perez LLC</v>
      </c>
      <c r="N637" t="s">
        <v>17</v>
      </c>
      <c r="O637">
        <v>185.25399999999999</v>
      </c>
      <c r="P637">
        <v>63.66</v>
      </c>
      <c r="Q637">
        <v>4</v>
      </c>
      <c r="R637">
        <v>0.15</v>
      </c>
      <c r="S637">
        <f>sales_tab[[#This Row],[Unit Price]]*sales_tab[[#This Row],[Quantity]]</f>
        <v>254.64</v>
      </c>
      <c r="T637">
        <f>sales_tab[[#This Row],[Sales Amount]]-sales_tab[[#This Row],[Cost Price]]</f>
        <v>69.385999999999996</v>
      </c>
    </row>
    <row r="638" spans="1:20" x14ac:dyDescent="0.45">
      <c r="A638">
        <v>768656</v>
      </c>
      <c r="B638">
        <v>618203</v>
      </c>
      <c r="C638" t="str">
        <f>VLOOKUP(sales_tab[[#This Row],[Customer ID]],customer_tab[],2,FALSE)</f>
        <v>Meghan Holmes</v>
      </c>
      <c r="D638" t="str">
        <f>VLOOKUP(sales_tab[[#This Row],[Customer ID]],customer_tab[],9,FALSE)</f>
        <v>Female</v>
      </c>
      <c r="E638" t="str">
        <f>VLOOKUP(sales_tab[[#This Row],[Customer ID]],customer_tab[],5,FALSE)</f>
        <v>Florida</v>
      </c>
      <c r="F638" t="str">
        <f>VLOOKUP(sales_tab[[#This Row],[Customer ID]],customer_tab[],6,FALSE)</f>
        <v>South</v>
      </c>
      <c r="G638" t="str">
        <f>VLOOKUP(sales_tab[[#This Row],[Customer ID]],customer_tab[],7,FALSE)</f>
        <v>Single</v>
      </c>
      <c r="H638" s="1">
        <v>45462</v>
      </c>
      <c r="I638" s="1" t="str">
        <f>TEXT(sales_tab[[#This Row],[Order Date]],"YYYY")</f>
        <v>2024</v>
      </c>
      <c r="J638" s="1" t="str">
        <f>TEXT(sales_tab[[#This Row],[Order Date]],"MMM")</f>
        <v>Jun</v>
      </c>
      <c r="K638">
        <v>5035</v>
      </c>
      <c r="L638" t="str">
        <f>VLOOKUP(sales_tab[[#This Row],[Product ID]],product_tab[],2,FALSE)</f>
        <v>Paper</v>
      </c>
      <c r="M638" t="str">
        <f>VLOOKUP(sales_tab[[#This Row],[Product ID]],product_tab[],4,FALSE)</f>
        <v>Clayton, Robertson and Wolfe</v>
      </c>
      <c r="N638" t="s">
        <v>17</v>
      </c>
      <c r="O638">
        <v>519.49520000000007</v>
      </c>
      <c r="P638">
        <v>196.72</v>
      </c>
      <c r="Q638">
        <v>4</v>
      </c>
      <c r="R638">
        <v>0.21</v>
      </c>
      <c r="S638">
        <f>sales_tab[[#This Row],[Unit Price]]*sales_tab[[#This Row],[Quantity]]</f>
        <v>786.88</v>
      </c>
      <c r="T638">
        <f>sales_tab[[#This Row],[Sales Amount]]-sales_tab[[#This Row],[Cost Price]]</f>
        <v>267.38479999999993</v>
      </c>
    </row>
    <row r="639" spans="1:20" x14ac:dyDescent="0.45">
      <c r="A639">
        <v>772953</v>
      </c>
      <c r="B639">
        <v>559989</v>
      </c>
      <c r="C639" t="str">
        <f>VLOOKUP(sales_tab[[#This Row],[Customer ID]],customer_tab[],2,FALSE)</f>
        <v>Terri Patel</v>
      </c>
      <c r="D639" t="str">
        <f>VLOOKUP(sales_tab[[#This Row],[Customer ID]],customer_tab[],9,FALSE)</f>
        <v>Male</v>
      </c>
      <c r="E639" t="str">
        <f>VLOOKUP(sales_tab[[#This Row],[Customer ID]],customer_tab[],5,FALSE)</f>
        <v>Illinois</v>
      </c>
      <c r="F639" t="str">
        <f>VLOOKUP(sales_tab[[#This Row],[Customer ID]],customer_tab[],6,FALSE)</f>
        <v>Central</v>
      </c>
      <c r="G639" t="str">
        <f>VLOOKUP(sales_tab[[#This Row],[Customer ID]],customer_tab[],7,FALSE)</f>
        <v>Single</v>
      </c>
      <c r="H639" s="1">
        <v>45432</v>
      </c>
      <c r="I639" s="1" t="str">
        <f>TEXT(sales_tab[[#This Row],[Order Date]],"YYYY")</f>
        <v>2024</v>
      </c>
      <c r="J639" s="1" t="str">
        <f>TEXT(sales_tab[[#This Row],[Order Date]],"MMM")</f>
        <v>May</v>
      </c>
      <c r="K639">
        <v>5942</v>
      </c>
      <c r="L639" t="str">
        <f>VLOOKUP(sales_tab[[#This Row],[Product ID]],product_tab[],2,FALSE)</f>
        <v>Stapler</v>
      </c>
      <c r="M639" t="str">
        <f>VLOOKUP(sales_tab[[#This Row],[Product ID]],product_tab[],4,FALSE)</f>
        <v>Jones-Henderson</v>
      </c>
      <c r="N639" t="s">
        <v>17</v>
      </c>
      <c r="O639">
        <v>20.931000000000004</v>
      </c>
      <c r="P639">
        <v>12.83</v>
      </c>
      <c r="Q639">
        <v>3</v>
      </c>
      <c r="R639">
        <v>0.1</v>
      </c>
      <c r="S639">
        <f>sales_tab[[#This Row],[Unit Price]]*sales_tab[[#This Row],[Quantity]]</f>
        <v>38.49</v>
      </c>
      <c r="T639">
        <f>sales_tab[[#This Row],[Sales Amount]]-sales_tab[[#This Row],[Cost Price]]</f>
        <v>17.558999999999997</v>
      </c>
    </row>
    <row r="640" spans="1:20" x14ac:dyDescent="0.45">
      <c r="A640">
        <v>178822</v>
      </c>
      <c r="B640">
        <v>128612</v>
      </c>
      <c r="C640" t="str">
        <f>VLOOKUP(sales_tab[[#This Row],[Customer ID]],customer_tab[],2,FALSE)</f>
        <v>Christopher Rios</v>
      </c>
      <c r="D640" t="str">
        <f>VLOOKUP(sales_tab[[#This Row],[Customer ID]],customer_tab[],9,FALSE)</f>
        <v>Non-Binary</v>
      </c>
      <c r="E640" t="str">
        <f>VLOOKUP(sales_tab[[#This Row],[Customer ID]],customer_tab[],5,FALSE)</f>
        <v>Minnesota</v>
      </c>
      <c r="F640" t="str">
        <f>VLOOKUP(sales_tab[[#This Row],[Customer ID]],customer_tab[],6,FALSE)</f>
        <v>Central</v>
      </c>
      <c r="G640" t="str">
        <f>VLOOKUP(sales_tab[[#This Row],[Customer ID]],customer_tab[],7,FALSE)</f>
        <v>Single</v>
      </c>
      <c r="H640" s="1">
        <v>45226</v>
      </c>
      <c r="I640" s="1" t="str">
        <f>TEXT(sales_tab[[#This Row],[Order Date]],"YYYY")</f>
        <v>2023</v>
      </c>
      <c r="J640" s="1" t="str">
        <f>TEXT(sales_tab[[#This Row],[Order Date]],"MMM")</f>
        <v>Oct</v>
      </c>
      <c r="K640">
        <v>4889</v>
      </c>
      <c r="L640" t="str">
        <f>VLOOKUP(sales_tab[[#This Row],[Product ID]],product_tab[],2,FALSE)</f>
        <v>T-shirt</v>
      </c>
      <c r="M640" t="str">
        <f>VLOOKUP(sales_tab[[#This Row],[Product ID]],product_tab[],4,FALSE)</f>
        <v>Davis Group</v>
      </c>
      <c r="N640" t="s">
        <v>15</v>
      </c>
      <c r="O640">
        <v>472.94399999999996</v>
      </c>
      <c r="P640">
        <v>165.76</v>
      </c>
      <c r="Q640">
        <v>5</v>
      </c>
      <c r="R640">
        <v>0.22</v>
      </c>
      <c r="S640">
        <f>sales_tab[[#This Row],[Unit Price]]*sales_tab[[#This Row],[Quantity]]</f>
        <v>828.8</v>
      </c>
      <c r="T640">
        <f>sales_tab[[#This Row],[Sales Amount]]-sales_tab[[#This Row],[Cost Price]]</f>
        <v>355.85599999999999</v>
      </c>
    </row>
    <row r="641" spans="1:20" x14ac:dyDescent="0.45">
      <c r="A641">
        <v>807451</v>
      </c>
      <c r="B641">
        <v>139196</v>
      </c>
      <c r="C641" t="str">
        <f>VLOOKUP(sales_tab[[#This Row],[Customer ID]],customer_tab[],2,FALSE)</f>
        <v>Janice Knight</v>
      </c>
      <c r="D641" t="str">
        <f>VLOOKUP(sales_tab[[#This Row],[Customer ID]],customer_tab[],9,FALSE)</f>
        <v>Female</v>
      </c>
      <c r="E641" t="str">
        <f>VLOOKUP(sales_tab[[#This Row],[Customer ID]],customer_tab[],5,FALSE)</f>
        <v>California</v>
      </c>
      <c r="F641" t="str">
        <f>VLOOKUP(sales_tab[[#This Row],[Customer ID]],customer_tab[],6,FALSE)</f>
        <v>West</v>
      </c>
      <c r="G641" t="str">
        <f>VLOOKUP(sales_tab[[#This Row],[Customer ID]],customer_tab[],7,FALSE)</f>
        <v>Widowed</v>
      </c>
      <c r="H641" s="1">
        <v>45323</v>
      </c>
      <c r="I641" s="1" t="str">
        <f>TEXT(sales_tab[[#This Row],[Order Date]],"YYYY")</f>
        <v>2024</v>
      </c>
      <c r="J641" s="1" t="str">
        <f>TEXT(sales_tab[[#This Row],[Order Date]],"MMM")</f>
        <v>Feb</v>
      </c>
      <c r="K641">
        <v>2914</v>
      </c>
      <c r="L641" t="str">
        <f>VLOOKUP(sales_tab[[#This Row],[Product ID]],product_tab[],2,FALSE)</f>
        <v>Bookshelf</v>
      </c>
      <c r="M641" t="str">
        <f>VLOOKUP(sales_tab[[#This Row],[Product ID]],product_tab[],4,FALSE)</f>
        <v>Davis-Ramirez</v>
      </c>
      <c r="N641" t="s">
        <v>11</v>
      </c>
      <c r="O641">
        <v>101.16249999999999</v>
      </c>
      <c r="P641">
        <v>30.65</v>
      </c>
      <c r="Q641">
        <v>5</v>
      </c>
      <c r="R641">
        <v>0.03</v>
      </c>
      <c r="S641">
        <f>sales_tab[[#This Row],[Unit Price]]*sales_tab[[#This Row],[Quantity]]</f>
        <v>153.25</v>
      </c>
      <c r="T641">
        <f>sales_tab[[#This Row],[Sales Amount]]-sales_tab[[#This Row],[Cost Price]]</f>
        <v>52.087500000000006</v>
      </c>
    </row>
    <row r="642" spans="1:20" x14ac:dyDescent="0.45">
      <c r="A642">
        <v>910413</v>
      </c>
      <c r="B642">
        <v>665853</v>
      </c>
      <c r="C642" t="str">
        <f>VLOOKUP(sales_tab[[#This Row],[Customer ID]],customer_tab[],2,FALSE)</f>
        <v>Tina Adams</v>
      </c>
      <c r="D642" t="str">
        <f>VLOOKUP(sales_tab[[#This Row],[Customer ID]],customer_tab[],9,FALSE)</f>
        <v>Male</v>
      </c>
      <c r="E642" t="str">
        <f>VLOOKUP(sales_tab[[#This Row],[Customer ID]],customer_tab[],5,FALSE)</f>
        <v>Alabama</v>
      </c>
      <c r="F642" t="str">
        <f>VLOOKUP(sales_tab[[#This Row],[Customer ID]],customer_tab[],6,FALSE)</f>
        <v>South</v>
      </c>
      <c r="G642" t="str">
        <f>VLOOKUP(sales_tab[[#This Row],[Customer ID]],customer_tab[],7,FALSE)</f>
        <v>Married</v>
      </c>
      <c r="H642" s="1">
        <v>45320</v>
      </c>
      <c r="I642" s="1" t="str">
        <f>TEXT(sales_tab[[#This Row],[Order Date]],"YYYY")</f>
        <v>2024</v>
      </c>
      <c r="J642" s="1" t="str">
        <f>TEXT(sales_tab[[#This Row],[Order Date]],"MMM")</f>
        <v>Jan</v>
      </c>
      <c r="K642">
        <v>3312</v>
      </c>
      <c r="L642" t="str">
        <f>VLOOKUP(sales_tab[[#This Row],[Product ID]],product_tab[],2,FALSE)</f>
        <v>Toy Car</v>
      </c>
      <c r="M642" t="str">
        <f>VLOOKUP(sales_tab[[#This Row],[Product ID]],product_tab[],4,FALSE)</f>
        <v>West LLC</v>
      </c>
      <c r="N642" t="s">
        <v>13</v>
      </c>
      <c r="O642">
        <v>862.53400000000011</v>
      </c>
      <c r="P642">
        <v>287.38</v>
      </c>
      <c r="Q642">
        <v>5</v>
      </c>
      <c r="R642">
        <v>0.14000000000000001</v>
      </c>
      <c r="S642">
        <f>sales_tab[[#This Row],[Unit Price]]*sales_tab[[#This Row],[Quantity]]</f>
        <v>1436.9</v>
      </c>
      <c r="T642">
        <f>sales_tab[[#This Row],[Sales Amount]]-sales_tab[[#This Row],[Cost Price]]</f>
        <v>574.36599999999999</v>
      </c>
    </row>
    <row r="643" spans="1:20" x14ac:dyDescent="0.45">
      <c r="A643">
        <v>876814</v>
      </c>
      <c r="B643">
        <v>964733</v>
      </c>
      <c r="C643" t="str">
        <f>VLOOKUP(sales_tab[[#This Row],[Customer ID]],customer_tab[],2,FALSE)</f>
        <v>Terrence Thomas</v>
      </c>
      <c r="D643" t="str">
        <f>VLOOKUP(sales_tab[[#This Row],[Customer ID]],customer_tab[],9,FALSE)</f>
        <v>Non-Binary</v>
      </c>
      <c r="E643" t="str">
        <f>VLOOKUP(sales_tab[[#This Row],[Customer ID]],customer_tab[],5,FALSE)</f>
        <v>Illinois</v>
      </c>
      <c r="F643" t="str">
        <f>VLOOKUP(sales_tab[[#This Row],[Customer ID]],customer_tab[],6,FALSE)</f>
        <v>Central</v>
      </c>
      <c r="G643" t="str">
        <f>VLOOKUP(sales_tab[[#This Row],[Customer ID]],customer_tab[],7,FALSE)</f>
        <v>Single</v>
      </c>
      <c r="H643" s="1">
        <v>45530</v>
      </c>
      <c r="I643" s="1" t="str">
        <f>TEXT(sales_tab[[#This Row],[Order Date]],"YYYY")</f>
        <v>2024</v>
      </c>
      <c r="J643" s="1" t="str">
        <f>TEXT(sales_tab[[#This Row],[Order Date]],"MMM")</f>
        <v>Aug</v>
      </c>
      <c r="K643">
        <v>7085</v>
      </c>
      <c r="L643" t="str">
        <f>VLOOKUP(sales_tab[[#This Row],[Product ID]],product_tab[],2,FALSE)</f>
        <v>Jacket</v>
      </c>
      <c r="M643" t="str">
        <f>VLOOKUP(sales_tab[[#This Row],[Product ID]],product_tab[],4,FALSE)</f>
        <v>Myers-Barber</v>
      </c>
      <c r="N643" t="s">
        <v>15</v>
      </c>
      <c r="O643">
        <v>404.54050000000007</v>
      </c>
      <c r="P643">
        <v>178.83</v>
      </c>
      <c r="Q643">
        <v>5</v>
      </c>
      <c r="R643">
        <v>0.13</v>
      </c>
      <c r="S643">
        <f>sales_tab[[#This Row],[Unit Price]]*sales_tab[[#This Row],[Quantity]]</f>
        <v>894.15000000000009</v>
      </c>
      <c r="T643">
        <f>sales_tab[[#This Row],[Sales Amount]]-sales_tab[[#This Row],[Cost Price]]</f>
        <v>489.60950000000003</v>
      </c>
    </row>
    <row r="644" spans="1:20" x14ac:dyDescent="0.45">
      <c r="A644">
        <v>831019</v>
      </c>
      <c r="B644">
        <v>243783</v>
      </c>
      <c r="C644" t="str">
        <f>VLOOKUP(sales_tab[[#This Row],[Customer ID]],customer_tab[],2,FALSE)</f>
        <v>Daisy Green</v>
      </c>
      <c r="D644" t="str">
        <f>VLOOKUP(sales_tab[[#This Row],[Customer ID]],customer_tab[],9,FALSE)</f>
        <v>Non-Binary</v>
      </c>
      <c r="E644" t="str">
        <f>VLOOKUP(sales_tab[[#This Row],[Customer ID]],customer_tab[],5,FALSE)</f>
        <v>Arizona</v>
      </c>
      <c r="F644" t="str">
        <f>VLOOKUP(sales_tab[[#This Row],[Customer ID]],customer_tab[],6,FALSE)</f>
        <v>West</v>
      </c>
      <c r="G644" t="str">
        <f>VLOOKUP(sales_tab[[#This Row],[Customer ID]],customer_tab[],7,FALSE)</f>
        <v>Married</v>
      </c>
      <c r="H644" s="1">
        <v>45249</v>
      </c>
      <c r="I644" s="1" t="str">
        <f>TEXT(sales_tab[[#This Row],[Order Date]],"YYYY")</f>
        <v>2023</v>
      </c>
      <c r="J644" s="1" t="str">
        <f>TEXT(sales_tab[[#This Row],[Order Date]],"MMM")</f>
        <v>Nov</v>
      </c>
      <c r="K644">
        <v>1440</v>
      </c>
      <c r="L644" t="str">
        <f>VLOOKUP(sales_tab[[#This Row],[Product ID]],product_tab[],2,FALSE)</f>
        <v>Action Figure</v>
      </c>
      <c r="M644" t="str">
        <f>VLOOKUP(sales_tab[[#This Row],[Product ID]],product_tab[],4,FALSE)</f>
        <v>Barker-Baker</v>
      </c>
      <c r="N644" t="s">
        <v>13</v>
      </c>
      <c r="O644">
        <v>267.0224</v>
      </c>
      <c r="P644">
        <v>242.72</v>
      </c>
      <c r="Q644">
        <v>2</v>
      </c>
      <c r="R644">
        <v>0.04</v>
      </c>
      <c r="S644">
        <f>sales_tab[[#This Row],[Unit Price]]*sales_tab[[#This Row],[Quantity]]</f>
        <v>485.44</v>
      </c>
      <c r="T644">
        <f>sales_tab[[#This Row],[Sales Amount]]-sales_tab[[#This Row],[Cost Price]]</f>
        <v>218.41759999999999</v>
      </c>
    </row>
    <row r="645" spans="1:20" x14ac:dyDescent="0.45">
      <c r="A645">
        <v>605224</v>
      </c>
      <c r="B645">
        <v>843730</v>
      </c>
      <c r="C645" t="str">
        <f>VLOOKUP(sales_tab[[#This Row],[Customer ID]],customer_tab[],2,FALSE)</f>
        <v>Jennifer Thomas</v>
      </c>
      <c r="D645" t="str">
        <f>VLOOKUP(sales_tab[[#This Row],[Customer ID]],customer_tab[],9,FALSE)</f>
        <v>Female</v>
      </c>
      <c r="E645" t="str">
        <f>VLOOKUP(sales_tab[[#This Row],[Customer ID]],customer_tab[],5,FALSE)</f>
        <v>California</v>
      </c>
      <c r="F645" t="str">
        <f>VLOOKUP(sales_tab[[#This Row],[Customer ID]],customer_tab[],6,FALSE)</f>
        <v>West</v>
      </c>
      <c r="G645" t="str">
        <f>VLOOKUP(sales_tab[[#This Row],[Customer ID]],customer_tab[],7,FALSE)</f>
        <v>Married</v>
      </c>
      <c r="H645" s="1">
        <v>45408</v>
      </c>
      <c r="I645" s="1" t="str">
        <f>TEXT(sales_tab[[#This Row],[Order Date]],"YYYY")</f>
        <v>2024</v>
      </c>
      <c r="J645" s="1" t="str">
        <f>TEXT(sales_tab[[#This Row],[Order Date]],"MMM")</f>
        <v>Apr</v>
      </c>
      <c r="K645">
        <v>4971</v>
      </c>
      <c r="L645" t="str">
        <f>VLOOKUP(sales_tab[[#This Row],[Product ID]],product_tab[],2,FALSE)</f>
        <v>Marker</v>
      </c>
      <c r="M645" t="str">
        <f>VLOOKUP(sales_tab[[#This Row],[Product ID]],product_tab[],4,FALSE)</f>
        <v>Perez LLC</v>
      </c>
      <c r="N645" t="s">
        <v>17</v>
      </c>
      <c r="O645">
        <v>29.430999999999997</v>
      </c>
      <c r="P645">
        <v>63.66</v>
      </c>
      <c r="Q645">
        <v>1</v>
      </c>
      <c r="R645">
        <v>0.15</v>
      </c>
      <c r="S645">
        <f>sales_tab[[#This Row],[Unit Price]]*sales_tab[[#This Row],[Quantity]]</f>
        <v>63.66</v>
      </c>
      <c r="T645">
        <f>sales_tab[[#This Row],[Sales Amount]]-sales_tab[[#This Row],[Cost Price]]</f>
        <v>34.228999999999999</v>
      </c>
    </row>
    <row r="646" spans="1:20" x14ac:dyDescent="0.45">
      <c r="A646">
        <v>122900</v>
      </c>
      <c r="B646">
        <v>994874</v>
      </c>
      <c r="C646" t="str">
        <f>VLOOKUP(sales_tab[[#This Row],[Customer ID]],customer_tab[],2,FALSE)</f>
        <v>Stephen Shepherd</v>
      </c>
      <c r="D646" t="str">
        <f>VLOOKUP(sales_tab[[#This Row],[Customer ID]],customer_tab[],9,FALSE)</f>
        <v>Female</v>
      </c>
      <c r="E646" t="str">
        <f>VLOOKUP(sales_tab[[#This Row],[Customer ID]],customer_tab[],5,FALSE)</f>
        <v>California</v>
      </c>
      <c r="F646" t="str">
        <f>VLOOKUP(sales_tab[[#This Row],[Customer ID]],customer_tab[],6,FALSE)</f>
        <v>West</v>
      </c>
      <c r="G646" t="str">
        <f>VLOOKUP(sales_tab[[#This Row],[Customer ID]],customer_tab[],7,FALSE)</f>
        <v>Widowed</v>
      </c>
      <c r="H646" s="1">
        <v>45255</v>
      </c>
      <c r="I646" s="1" t="str">
        <f>TEXT(sales_tab[[#This Row],[Order Date]],"YYYY")</f>
        <v>2023</v>
      </c>
      <c r="J646" s="1" t="str">
        <f>TEXT(sales_tab[[#This Row],[Order Date]],"MMM")</f>
        <v>Nov</v>
      </c>
      <c r="K646">
        <v>1794</v>
      </c>
      <c r="L646" t="str">
        <f>VLOOKUP(sales_tab[[#This Row],[Product ID]],product_tab[],2,FALSE)</f>
        <v>Board Game</v>
      </c>
      <c r="M646" t="str">
        <f>VLOOKUP(sales_tab[[#This Row],[Product ID]],product_tab[],4,FALSE)</f>
        <v>Reese LLC</v>
      </c>
      <c r="N646" t="s">
        <v>13</v>
      </c>
      <c r="O646">
        <v>580.47499999999991</v>
      </c>
      <c r="P646">
        <v>210.95</v>
      </c>
      <c r="Q646">
        <v>5</v>
      </c>
      <c r="R646">
        <v>0.1</v>
      </c>
      <c r="S646">
        <f>sales_tab[[#This Row],[Unit Price]]*sales_tab[[#This Row],[Quantity]]</f>
        <v>1054.75</v>
      </c>
      <c r="T646">
        <f>sales_tab[[#This Row],[Sales Amount]]-sales_tab[[#This Row],[Cost Price]]</f>
        <v>474.27500000000009</v>
      </c>
    </row>
    <row r="647" spans="1:20" x14ac:dyDescent="0.45">
      <c r="A647">
        <v>726528</v>
      </c>
      <c r="B647">
        <v>944914</v>
      </c>
      <c r="C647" t="str">
        <f>VLOOKUP(sales_tab[[#This Row],[Customer ID]],customer_tab[],2,FALSE)</f>
        <v>Cody James</v>
      </c>
      <c r="D647" t="str">
        <f>VLOOKUP(sales_tab[[#This Row],[Customer ID]],customer_tab[],9,FALSE)</f>
        <v>Non-Binary</v>
      </c>
      <c r="E647" t="str">
        <f>VLOOKUP(sales_tab[[#This Row],[Customer ID]],customer_tab[],5,FALSE)</f>
        <v>Arizona</v>
      </c>
      <c r="F647" t="str">
        <f>VLOOKUP(sales_tab[[#This Row],[Customer ID]],customer_tab[],6,FALSE)</f>
        <v>West</v>
      </c>
      <c r="G647" t="str">
        <f>VLOOKUP(sales_tab[[#This Row],[Customer ID]],customer_tab[],7,FALSE)</f>
        <v>Widowed</v>
      </c>
      <c r="H647" s="1">
        <v>45341</v>
      </c>
      <c r="I647" s="1" t="str">
        <f>TEXT(sales_tab[[#This Row],[Order Date]],"YYYY")</f>
        <v>2024</v>
      </c>
      <c r="J647" s="1" t="str">
        <f>TEXT(sales_tab[[#This Row],[Order Date]],"MMM")</f>
        <v>Feb</v>
      </c>
      <c r="K647">
        <v>5035</v>
      </c>
      <c r="L647" t="str">
        <f>VLOOKUP(sales_tab[[#This Row],[Product ID]],product_tab[],2,FALSE)</f>
        <v>Paper</v>
      </c>
      <c r="M647" t="str">
        <f>VLOOKUP(sales_tab[[#This Row],[Product ID]],product_tab[],4,FALSE)</f>
        <v>Clayton, Robertson and Wolfe</v>
      </c>
      <c r="N647" t="s">
        <v>17</v>
      </c>
      <c r="O647">
        <v>141.96440000000001</v>
      </c>
      <c r="P647">
        <v>196.72</v>
      </c>
      <c r="Q647">
        <v>2</v>
      </c>
      <c r="R647">
        <v>0.24</v>
      </c>
      <c r="S647">
        <f>sales_tab[[#This Row],[Unit Price]]*sales_tab[[#This Row],[Quantity]]</f>
        <v>393.44</v>
      </c>
      <c r="T647">
        <f>sales_tab[[#This Row],[Sales Amount]]-sales_tab[[#This Row],[Cost Price]]</f>
        <v>251.47559999999999</v>
      </c>
    </row>
    <row r="648" spans="1:20" x14ac:dyDescent="0.45">
      <c r="A648">
        <v>562926</v>
      </c>
      <c r="B648">
        <v>522906</v>
      </c>
      <c r="C648" t="str">
        <f>VLOOKUP(sales_tab[[#This Row],[Customer ID]],customer_tab[],2,FALSE)</f>
        <v>Amanda Wilson</v>
      </c>
      <c r="D648" t="str">
        <f>VLOOKUP(sales_tab[[#This Row],[Customer ID]],customer_tab[],9,FALSE)</f>
        <v>Male</v>
      </c>
      <c r="E648" t="str">
        <f>VLOOKUP(sales_tab[[#This Row],[Customer ID]],customer_tab[],5,FALSE)</f>
        <v>North Carolina</v>
      </c>
      <c r="F648" t="str">
        <f>VLOOKUP(sales_tab[[#This Row],[Customer ID]],customer_tab[],6,FALSE)</f>
        <v>South</v>
      </c>
      <c r="G648" t="str">
        <f>VLOOKUP(sales_tab[[#This Row],[Customer ID]],customer_tab[],7,FALSE)</f>
        <v>Widowed</v>
      </c>
      <c r="H648" s="1">
        <v>45395</v>
      </c>
      <c r="I648" s="1" t="str">
        <f>TEXT(sales_tab[[#This Row],[Order Date]],"YYYY")</f>
        <v>2024</v>
      </c>
      <c r="J648" s="1" t="str">
        <f>TEXT(sales_tab[[#This Row],[Order Date]],"MMM")</f>
        <v>Apr</v>
      </c>
      <c r="K648">
        <v>7085</v>
      </c>
      <c r="L648" t="str">
        <f>VLOOKUP(sales_tab[[#This Row],[Product ID]],product_tab[],2,FALSE)</f>
        <v>Jacket</v>
      </c>
      <c r="M648" t="str">
        <f>VLOOKUP(sales_tab[[#This Row],[Product ID]],product_tab[],4,FALSE)</f>
        <v>Myers-Barber</v>
      </c>
      <c r="N648" t="s">
        <v>15</v>
      </c>
      <c r="O648">
        <v>452.34040000000005</v>
      </c>
      <c r="P648">
        <v>178.83</v>
      </c>
      <c r="Q648">
        <v>4</v>
      </c>
      <c r="R648">
        <v>0.03</v>
      </c>
      <c r="S648">
        <f>sales_tab[[#This Row],[Unit Price]]*sales_tab[[#This Row],[Quantity]]</f>
        <v>715.32</v>
      </c>
      <c r="T648">
        <f>sales_tab[[#This Row],[Sales Amount]]-sales_tab[[#This Row],[Cost Price]]</f>
        <v>262.9796</v>
      </c>
    </row>
    <row r="649" spans="1:20" x14ac:dyDescent="0.45">
      <c r="A649">
        <v>915016</v>
      </c>
      <c r="B649">
        <v>467035</v>
      </c>
      <c r="C649" t="str">
        <f>VLOOKUP(sales_tab[[#This Row],[Customer ID]],customer_tab[],2,FALSE)</f>
        <v>David Fowler</v>
      </c>
      <c r="D649" t="str">
        <f>VLOOKUP(sales_tab[[#This Row],[Customer ID]],customer_tab[],9,FALSE)</f>
        <v>Male</v>
      </c>
      <c r="E649" t="str">
        <f>VLOOKUP(sales_tab[[#This Row],[Customer ID]],customer_tab[],5,FALSE)</f>
        <v>Ohio</v>
      </c>
      <c r="F649" t="str">
        <f>VLOOKUP(sales_tab[[#This Row],[Customer ID]],customer_tab[],6,FALSE)</f>
        <v>East</v>
      </c>
      <c r="G649" t="str">
        <f>VLOOKUP(sales_tab[[#This Row],[Customer ID]],customer_tab[],7,FALSE)</f>
        <v>Married</v>
      </c>
      <c r="H649" s="1">
        <v>45331</v>
      </c>
      <c r="I649" s="1" t="str">
        <f>TEXT(sales_tab[[#This Row],[Order Date]],"YYYY")</f>
        <v>2024</v>
      </c>
      <c r="J649" s="1" t="str">
        <f>TEXT(sales_tab[[#This Row],[Order Date]],"MMM")</f>
        <v>Feb</v>
      </c>
      <c r="K649">
        <v>7085</v>
      </c>
      <c r="L649" t="str">
        <f>VLOOKUP(sales_tab[[#This Row],[Product ID]],product_tab[],2,FALSE)</f>
        <v>Jacket</v>
      </c>
      <c r="M649" t="str">
        <f>VLOOKUP(sales_tab[[#This Row],[Product ID]],product_tab[],4,FALSE)</f>
        <v>Myers-Barber</v>
      </c>
      <c r="N649" t="s">
        <v>15</v>
      </c>
      <c r="O649">
        <v>406.15300000000008</v>
      </c>
      <c r="P649">
        <v>178.83</v>
      </c>
      <c r="Q649">
        <v>5</v>
      </c>
      <c r="R649">
        <v>0.18</v>
      </c>
      <c r="S649">
        <f>sales_tab[[#This Row],[Unit Price]]*sales_tab[[#This Row],[Quantity]]</f>
        <v>894.15000000000009</v>
      </c>
      <c r="T649">
        <f>sales_tab[[#This Row],[Sales Amount]]-sales_tab[[#This Row],[Cost Price]]</f>
        <v>487.99700000000001</v>
      </c>
    </row>
    <row r="650" spans="1:20" x14ac:dyDescent="0.45">
      <c r="A650">
        <v>726897</v>
      </c>
      <c r="B650">
        <v>687954</v>
      </c>
      <c r="C650" t="str">
        <f>VLOOKUP(sales_tab[[#This Row],[Customer ID]],customer_tab[],2,FALSE)</f>
        <v>Susan Gomez</v>
      </c>
      <c r="D650" t="str">
        <f>VLOOKUP(sales_tab[[#This Row],[Customer ID]],customer_tab[],9,FALSE)</f>
        <v>Male</v>
      </c>
      <c r="E650" t="str">
        <f>VLOOKUP(sales_tab[[#This Row],[Customer ID]],customer_tab[],5,FALSE)</f>
        <v>California</v>
      </c>
      <c r="F650" t="str">
        <f>VLOOKUP(sales_tab[[#This Row],[Customer ID]],customer_tab[],6,FALSE)</f>
        <v>West</v>
      </c>
      <c r="G650" t="str">
        <f>VLOOKUP(sales_tab[[#This Row],[Customer ID]],customer_tab[],7,FALSE)</f>
        <v>Single</v>
      </c>
      <c r="H650" s="1">
        <v>45350</v>
      </c>
      <c r="I650" s="1" t="str">
        <f>TEXT(sales_tab[[#This Row],[Order Date]],"YYYY")</f>
        <v>2024</v>
      </c>
      <c r="J650" s="1" t="str">
        <f>TEXT(sales_tab[[#This Row],[Order Date]],"MMM")</f>
        <v>Feb</v>
      </c>
      <c r="K650">
        <v>7085</v>
      </c>
      <c r="L650" t="str">
        <f>VLOOKUP(sales_tab[[#This Row],[Product ID]],product_tab[],2,FALSE)</f>
        <v>Jacket</v>
      </c>
      <c r="M650" t="str">
        <f>VLOOKUP(sales_tab[[#This Row],[Product ID]],product_tab[],4,FALSE)</f>
        <v>Myers-Barber</v>
      </c>
      <c r="N650" t="s">
        <v>15</v>
      </c>
      <c r="O650">
        <v>558.4425</v>
      </c>
      <c r="P650">
        <v>178.83</v>
      </c>
      <c r="Q650">
        <v>5</v>
      </c>
      <c r="R650">
        <v>0.05</v>
      </c>
      <c r="S650">
        <f>sales_tab[[#This Row],[Unit Price]]*sales_tab[[#This Row],[Quantity]]</f>
        <v>894.15000000000009</v>
      </c>
      <c r="T650">
        <f>sales_tab[[#This Row],[Sales Amount]]-sales_tab[[#This Row],[Cost Price]]</f>
        <v>335.7075000000001</v>
      </c>
    </row>
    <row r="651" spans="1:20" x14ac:dyDescent="0.45">
      <c r="A651">
        <v>547617</v>
      </c>
      <c r="B651">
        <v>755579</v>
      </c>
      <c r="C651" t="str">
        <f>VLOOKUP(sales_tab[[#This Row],[Customer ID]],customer_tab[],2,FALSE)</f>
        <v>Michael Rasmussen</v>
      </c>
      <c r="D651" t="str">
        <f>VLOOKUP(sales_tab[[#This Row],[Customer ID]],customer_tab[],9,FALSE)</f>
        <v>Male</v>
      </c>
      <c r="E651" t="str">
        <f>VLOOKUP(sales_tab[[#This Row],[Customer ID]],customer_tab[],5,FALSE)</f>
        <v>New York</v>
      </c>
      <c r="F651" t="str">
        <f>VLOOKUP(sales_tab[[#This Row],[Customer ID]],customer_tab[],6,FALSE)</f>
        <v>East</v>
      </c>
      <c r="G651" t="str">
        <f>VLOOKUP(sales_tab[[#This Row],[Customer ID]],customer_tab[],7,FALSE)</f>
        <v>Married</v>
      </c>
      <c r="H651" s="1">
        <v>45237</v>
      </c>
      <c r="I651" s="1" t="str">
        <f>TEXT(sales_tab[[#This Row],[Order Date]],"YYYY")</f>
        <v>2023</v>
      </c>
      <c r="J651" s="1" t="str">
        <f>TEXT(sales_tab[[#This Row],[Order Date]],"MMM")</f>
        <v>Nov</v>
      </c>
      <c r="K651">
        <v>1794</v>
      </c>
      <c r="L651" t="str">
        <f>VLOOKUP(sales_tab[[#This Row],[Product ID]],product_tab[],2,FALSE)</f>
        <v>Board Game</v>
      </c>
      <c r="M651" t="str">
        <f>VLOOKUP(sales_tab[[#This Row],[Product ID]],product_tab[],4,FALSE)</f>
        <v>Reese LLC</v>
      </c>
      <c r="N651" t="s">
        <v>13</v>
      </c>
      <c r="O651">
        <v>402.45449999999994</v>
      </c>
      <c r="P651">
        <v>210.95</v>
      </c>
      <c r="Q651">
        <v>3</v>
      </c>
      <c r="R651">
        <v>0.23</v>
      </c>
      <c r="S651">
        <f>sales_tab[[#This Row],[Unit Price]]*sales_tab[[#This Row],[Quantity]]</f>
        <v>632.84999999999991</v>
      </c>
      <c r="T651">
        <f>sales_tab[[#This Row],[Sales Amount]]-sales_tab[[#This Row],[Cost Price]]</f>
        <v>230.39549999999997</v>
      </c>
    </row>
    <row r="652" spans="1:20" x14ac:dyDescent="0.45">
      <c r="A652">
        <v>432943</v>
      </c>
      <c r="B652">
        <v>227229</v>
      </c>
      <c r="C652" t="str">
        <f>VLOOKUP(sales_tab[[#This Row],[Customer ID]],customer_tab[],2,FALSE)</f>
        <v>Joshua Lewis</v>
      </c>
      <c r="D652" t="str">
        <f>VLOOKUP(sales_tab[[#This Row],[Customer ID]],customer_tab[],9,FALSE)</f>
        <v>Female</v>
      </c>
      <c r="E652" t="str">
        <f>VLOOKUP(sales_tab[[#This Row],[Customer ID]],customer_tab[],5,FALSE)</f>
        <v>California</v>
      </c>
      <c r="F652" t="str">
        <f>VLOOKUP(sales_tab[[#This Row],[Customer ID]],customer_tab[],6,FALSE)</f>
        <v>West</v>
      </c>
      <c r="G652" t="str">
        <f>VLOOKUP(sales_tab[[#This Row],[Customer ID]],customer_tab[],7,FALSE)</f>
        <v>Widowed</v>
      </c>
      <c r="H652" s="1">
        <v>45338</v>
      </c>
      <c r="I652" s="1" t="str">
        <f>TEXT(sales_tab[[#This Row],[Order Date]],"YYYY")</f>
        <v>2024</v>
      </c>
      <c r="J652" s="1" t="str">
        <f>TEXT(sales_tab[[#This Row],[Order Date]],"MMM")</f>
        <v>Feb</v>
      </c>
      <c r="K652">
        <v>1440</v>
      </c>
      <c r="L652" t="str">
        <f>VLOOKUP(sales_tab[[#This Row],[Product ID]],product_tab[],2,FALSE)</f>
        <v>Action Figure</v>
      </c>
      <c r="M652" t="str">
        <f>VLOOKUP(sales_tab[[#This Row],[Product ID]],product_tab[],4,FALSE)</f>
        <v>Barker-Baker</v>
      </c>
      <c r="N652" t="s">
        <v>13</v>
      </c>
      <c r="O652">
        <v>307.67519999999996</v>
      </c>
      <c r="P652">
        <v>242.72</v>
      </c>
      <c r="Q652">
        <v>2</v>
      </c>
      <c r="R652">
        <v>0.17</v>
      </c>
      <c r="S652">
        <f>sales_tab[[#This Row],[Unit Price]]*sales_tab[[#This Row],[Quantity]]</f>
        <v>485.44</v>
      </c>
      <c r="T652">
        <f>sales_tab[[#This Row],[Sales Amount]]-sales_tab[[#This Row],[Cost Price]]</f>
        <v>177.76480000000004</v>
      </c>
    </row>
    <row r="653" spans="1:20" x14ac:dyDescent="0.45">
      <c r="A653">
        <v>614824</v>
      </c>
      <c r="B653">
        <v>198794</v>
      </c>
      <c r="C653" t="str">
        <f>VLOOKUP(sales_tab[[#This Row],[Customer ID]],customer_tab[],2,FALSE)</f>
        <v>Audrey Gonzalez</v>
      </c>
      <c r="D653" t="str">
        <f>VLOOKUP(sales_tab[[#This Row],[Customer ID]],customer_tab[],9,FALSE)</f>
        <v>Female</v>
      </c>
      <c r="E653" t="str">
        <f>VLOOKUP(sales_tab[[#This Row],[Customer ID]],customer_tab[],5,FALSE)</f>
        <v>Michigan</v>
      </c>
      <c r="F653" t="str">
        <f>VLOOKUP(sales_tab[[#This Row],[Customer ID]],customer_tab[],6,FALSE)</f>
        <v>Central</v>
      </c>
      <c r="G653" t="str">
        <f>VLOOKUP(sales_tab[[#This Row],[Customer ID]],customer_tab[],7,FALSE)</f>
        <v>Married</v>
      </c>
      <c r="H653" s="1">
        <v>45377</v>
      </c>
      <c r="I653" s="1" t="str">
        <f>TEXT(sales_tab[[#This Row],[Order Date]],"YYYY")</f>
        <v>2024</v>
      </c>
      <c r="J653" s="1" t="str">
        <f>TEXT(sales_tab[[#This Row],[Order Date]],"MMM")</f>
        <v>Mar</v>
      </c>
      <c r="K653">
        <v>2117</v>
      </c>
      <c r="L653" t="str">
        <f>VLOOKUP(sales_tab[[#This Row],[Product ID]],product_tab[],2,FALSE)</f>
        <v>Sofa</v>
      </c>
      <c r="M653" t="str">
        <f>VLOOKUP(sales_tab[[#This Row],[Product ID]],product_tab[],4,FALSE)</f>
        <v>Holden Inc</v>
      </c>
      <c r="N653" t="s">
        <v>11</v>
      </c>
      <c r="O653">
        <v>7.3893999999999993</v>
      </c>
      <c r="P653">
        <v>13.79</v>
      </c>
      <c r="Q653">
        <v>1</v>
      </c>
      <c r="R653">
        <v>0.14000000000000001</v>
      </c>
      <c r="S653">
        <f>sales_tab[[#This Row],[Unit Price]]*sales_tab[[#This Row],[Quantity]]</f>
        <v>13.79</v>
      </c>
      <c r="T653">
        <f>sales_tab[[#This Row],[Sales Amount]]-sales_tab[[#This Row],[Cost Price]]</f>
        <v>6.4005999999999998</v>
      </c>
    </row>
    <row r="654" spans="1:20" x14ac:dyDescent="0.45">
      <c r="A654">
        <v>208545</v>
      </c>
      <c r="B654">
        <v>371560</v>
      </c>
      <c r="C654" t="str">
        <f>VLOOKUP(sales_tab[[#This Row],[Customer ID]],customer_tab[],2,FALSE)</f>
        <v>Morgan Manning</v>
      </c>
      <c r="D654" t="str">
        <f>VLOOKUP(sales_tab[[#This Row],[Customer ID]],customer_tab[],9,FALSE)</f>
        <v>Non-Binary</v>
      </c>
      <c r="E654" t="str">
        <f>VLOOKUP(sales_tab[[#This Row],[Customer ID]],customer_tab[],5,FALSE)</f>
        <v>Arizona</v>
      </c>
      <c r="F654" t="str">
        <f>VLOOKUP(sales_tab[[#This Row],[Customer ID]],customer_tab[],6,FALSE)</f>
        <v>West</v>
      </c>
      <c r="G654" t="str">
        <f>VLOOKUP(sales_tab[[#This Row],[Customer ID]],customer_tab[],7,FALSE)</f>
        <v>Widowed</v>
      </c>
      <c r="H654" s="1">
        <v>45229</v>
      </c>
      <c r="I654" s="1" t="str">
        <f>TEXT(sales_tab[[#This Row],[Order Date]],"YYYY")</f>
        <v>2023</v>
      </c>
      <c r="J654" s="1" t="str">
        <f>TEXT(sales_tab[[#This Row],[Order Date]],"MMM")</f>
        <v>Oct</v>
      </c>
      <c r="K654">
        <v>4889</v>
      </c>
      <c r="L654" t="str">
        <f>VLOOKUP(sales_tab[[#This Row],[Product ID]],product_tab[],2,FALSE)</f>
        <v>T-shirt</v>
      </c>
      <c r="M654" t="str">
        <f>VLOOKUP(sales_tab[[#This Row],[Product ID]],product_tab[],4,FALSE)</f>
        <v>Davis Group</v>
      </c>
      <c r="N654" t="s">
        <v>15</v>
      </c>
      <c r="O654">
        <v>321.97120000000001</v>
      </c>
      <c r="P654">
        <v>165.76</v>
      </c>
      <c r="Q654">
        <v>4</v>
      </c>
      <c r="R654">
        <v>0.22</v>
      </c>
      <c r="S654">
        <f>sales_tab[[#This Row],[Unit Price]]*sales_tab[[#This Row],[Quantity]]</f>
        <v>663.04</v>
      </c>
      <c r="T654">
        <f>sales_tab[[#This Row],[Sales Amount]]-sales_tab[[#This Row],[Cost Price]]</f>
        <v>341.06879999999995</v>
      </c>
    </row>
    <row r="655" spans="1:20" x14ac:dyDescent="0.45">
      <c r="A655">
        <v>182451</v>
      </c>
      <c r="B655">
        <v>783512</v>
      </c>
      <c r="C655" t="str">
        <f>VLOOKUP(sales_tab[[#This Row],[Customer ID]],customer_tab[],2,FALSE)</f>
        <v>Michelle Young</v>
      </c>
      <c r="D655" t="str">
        <f>VLOOKUP(sales_tab[[#This Row],[Customer ID]],customer_tab[],9,FALSE)</f>
        <v>Male</v>
      </c>
      <c r="E655" t="str">
        <f>VLOOKUP(sales_tab[[#This Row],[Customer ID]],customer_tab[],5,FALSE)</f>
        <v>California</v>
      </c>
      <c r="F655" t="str">
        <f>VLOOKUP(sales_tab[[#This Row],[Customer ID]],customer_tab[],6,FALSE)</f>
        <v>West</v>
      </c>
      <c r="G655" t="str">
        <f>VLOOKUP(sales_tab[[#This Row],[Customer ID]],customer_tab[],7,FALSE)</f>
        <v>Widowed</v>
      </c>
      <c r="H655" s="1">
        <v>45412</v>
      </c>
      <c r="I655" s="1" t="str">
        <f>TEXT(sales_tab[[#This Row],[Order Date]],"YYYY")</f>
        <v>2024</v>
      </c>
      <c r="J655" s="1" t="str">
        <f>TEXT(sales_tab[[#This Row],[Order Date]],"MMM")</f>
        <v>Apr</v>
      </c>
      <c r="K655">
        <v>9961</v>
      </c>
      <c r="L655" t="str">
        <f>VLOOKUP(sales_tab[[#This Row],[Product ID]],product_tab[],2,FALSE)</f>
        <v>Cap</v>
      </c>
      <c r="M655" t="str">
        <f>VLOOKUP(sales_tab[[#This Row],[Product ID]],product_tab[],4,FALSE)</f>
        <v>Rogers and Sons</v>
      </c>
      <c r="N655" t="s">
        <v>15</v>
      </c>
      <c r="O655">
        <v>21.451599999999999</v>
      </c>
      <c r="P655">
        <v>6.92</v>
      </c>
      <c r="Q655">
        <v>4</v>
      </c>
      <c r="R655">
        <v>0.13</v>
      </c>
      <c r="S655">
        <f>sales_tab[[#This Row],[Unit Price]]*sales_tab[[#This Row],[Quantity]]</f>
        <v>27.68</v>
      </c>
      <c r="T655">
        <f>sales_tab[[#This Row],[Sales Amount]]-sales_tab[[#This Row],[Cost Price]]</f>
        <v>6.2284000000000006</v>
      </c>
    </row>
    <row r="656" spans="1:20" x14ac:dyDescent="0.45">
      <c r="A656">
        <v>738631</v>
      </c>
      <c r="B656">
        <v>283759</v>
      </c>
      <c r="C656" t="str">
        <f>VLOOKUP(sales_tab[[#This Row],[Customer ID]],customer_tab[],2,FALSE)</f>
        <v>Richard Washington</v>
      </c>
      <c r="D656" t="str">
        <f>VLOOKUP(sales_tab[[#This Row],[Customer ID]],customer_tab[],9,FALSE)</f>
        <v>Female</v>
      </c>
      <c r="E656" t="str">
        <f>VLOOKUP(sales_tab[[#This Row],[Customer ID]],customer_tab[],5,FALSE)</f>
        <v>California</v>
      </c>
      <c r="F656" t="str">
        <f>VLOOKUP(sales_tab[[#This Row],[Customer ID]],customer_tab[],6,FALSE)</f>
        <v>West</v>
      </c>
      <c r="G656" t="str">
        <f>VLOOKUP(sales_tab[[#This Row],[Customer ID]],customer_tab[],7,FALSE)</f>
        <v>Widowed</v>
      </c>
      <c r="H656" s="1">
        <v>45495</v>
      </c>
      <c r="I656" s="1" t="str">
        <f>TEXT(sales_tab[[#This Row],[Order Date]],"YYYY")</f>
        <v>2024</v>
      </c>
      <c r="J656" s="1" t="str">
        <f>TEXT(sales_tab[[#This Row],[Order Date]],"MMM")</f>
        <v>Jul</v>
      </c>
      <c r="K656">
        <v>8522</v>
      </c>
      <c r="L656" t="str">
        <f>VLOOKUP(sales_tab[[#This Row],[Product ID]],product_tab[],2,FALSE)</f>
        <v>Notebook</v>
      </c>
      <c r="M656" t="str">
        <f>VLOOKUP(sales_tab[[#This Row],[Product ID]],product_tab[],4,FALSE)</f>
        <v>Estrada LLC</v>
      </c>
      <c r="N656" t="s">
        <v>17</v>
      </c>
      <c r="O656">
        <v>260.75840000000005</v>
      </c>
      <c r="P656">
        <v>154.08000000000001</v>
      </c>
      <c r="Q656">
        <v>2</v>
      </c>
      <c r="R656">
        <v>0.01</v>
      </c>
      <c r="S656">
        <f>sales_tab[[#This Row],[Unit Price]]*sales_tab[[#This Row],[Quantity]]</f>
        <v>308.16000000000003</v>
      </c>
      <c r="T656">
        <f>sales_tab[[#This Row],[Sales Amount]]-sales_tab[[#This Row],[Cost Price]]</f>
        <v>47.401599999999974</v>
      </c>
    </row>
    <row r="657" spans="1:20" x14ac:dyDescent="0.45">
      <c r="A657">
        <v>102199</v>
      </c>
      <c r="B657">
        <v>433884</v>
      </c>
      <c r="C657" t="str">
        <f>VLOOKUP(sales_tab[[#This Row],[Customer ID]],customer_tab[],2,FALSE)</f>
        <v>Lisa Nichols</v>
      </c>
      <c r="D657" t="str">
        <f>VLOOKUP(sales_tab[[#This Row],[Customer ID]],customer_tab[],9,FALSE)</f>
        <v>Female</v>
      </c>
      <c r="E657" t="str">
        <f>VLOOKUP(sales_tab[[#This Row],[Customer ID]],customer_tab[],5,FALSE)</f>
        <v>Colorado</v>
      </c>
      <c r="F657" t="str">
        <f>VLOOKUP(sales_tab[[#This Row],[Customer ID]],customer_tab[],6,FALSE)</f>
        <v>West</v>
      </c>
      <c r="G657" t="str">
        <f>VLOOKUP(sales_tab[[#This Row],[Customer ID]],customer_tab[],7,FALSE)</f>
        <v>Widowed</v>
      </c>
      <c r="H657" s="1">
        <v>45534</v>
      </c>
      <c r="I657" s="1" t="str">
        <f>TEXT(sales_tab[[#This Row],[Order Date]],"YYYY")</f>
        <v>2024</v>
      </c>
      <c r="J657" s="1" t="str">
        <f>TEXT(sales_tab[[#This Row],[Order Date]],"MMM")</f>
        <v>Aug</v>
      </c>
      <c r="K657">
        <v>1794</v>
      </c>
      <c r="L657" t="str">
        <f>VLOOKUP(sales_tab[[#This Row],[Product ID]],product_tab[],2,FALSE)</f>
        <v>Board Game</v>
      </c>
      <c r="M657" t="str">
        <f>VLOOKUP(sales_tab[[#This Row],[Product ID]],product_tab[],4,FALSE)</f>
        <v>Reese LLC</v>
      </c>
      <c r="N657" t="s">
        <v>13</v>
      </c>
      <c r="O657">
        <v>284.76699999999994</v>
      </c>
      <c r="P657">
        <v>210.95</v>
      </c>
      <c r="Q657">
        <v>2</v>
      </c>
      <c r="R657">
        <v>0.17</v>
      </c>
      <c r="S657">
        <f>sales_tab[[#This Row],[Unit Price]]*sales_tab[[#This Row],[Quantity]]</f>
        <v>421.9</v>
      </c>
      <c r="T657">
        <f>sales_tab[[#This Row],[Sales Amount]]-sales_tab[[#This Row],[Cost Price]]</f>
        <v>137.13300000000004</v>
      </c>
    </row>
    <row r="658" spans="1:20" x14ac:dyDescent="0.45">
      <c r="A658">
        <v>742764</v>
      </c>
      <c r="B658">
        <v>149975</v>
      </c>
      <c r="C658" t="str">
        <f>VLOOKUP(sales_tab[[#This Row],[Customer ID]],customer_tab[],2,FALSE)</f>
        <v>Steven Mendoza</v>
      </c>
      <c r="D658" t="str">
        <f>VLOOKUP(sales_tab[[#This Row],[Customer ID]],customer_tab[],9,FALSE)</f>
        <v>Non-Binary</v>
      </c>
      <c r="E658" t="str">
        <f>VLOOKUP(sales_tab[[#This Row],[Customer ID]],customer_tab[],5,FALSE)</f>
        <v>Virginia</v>
      </c>
      <c r="F658" t="str">
        <f>VLOOKUP(sales_tab[[#This Row],[Customer ID]],customer_tab[],6,FALSE)</f>
        <v>South</v>
      </c>
      <c r="G658" t="str">
        <f>VLOOKUP(sales_tab[[#This Row],[Customer ID]],customer_tab[],7,FALSE)</f>
        <v>Divorced</v>
      </c>
      <c r="H658" s="1">
        <v>45272</v>
      </c>
      <c r="I658" s="1" t="str">
        <f>TEXT(sales_tab[[#This Row],[Order Date]],"YYYY")</f>
        <v>2023</v>
      </c>
      <c r="J658" s="1" t="str">
        <f>TEXT(sales_tab[[#This Row],[Order Date]],"MMM")</f>
        <v>Dec</v>
      </c>
      <c r="K658">
        <v>6681</v>
      </c>
      <c r="L658" t="str">
        <f>VLOOKUP(sales_tab[[#This Row],[Product ID]],product_tab[],2,FALSE)</f>
        <v>Desk</v>
      </c>
      <c r="M658" t="str">
        <f>VLOOKUP(sales_tab[[#This Row],[Product ID]],product_tab[],4,FALSE)</f>
        <v>Fernandez, Willis and Potter</v>
      </c>
      <c r="N658" t="s">
        <v>11</v>
      </c>
      <c r="O658">
        <v>111.55589999999998</v>
      </c>
      <c r="P658">
        <v>204.63</v>
      </c>
      <c r="Q658">
        <v>1</v>
      </c>
      <c r="R658">
        <v>7.0000000000000007E-2</v>
      </c>
      <c r="S658">
        <f>sales_tab[[#This Row],[Unit Price]]*sales_tab[[#This Row],[Quantity]]</f>
        <v>204.63</v>
      </c>
      <c r="T658">
        <f>sales_tab[[#This Row],[Sales Amount]]-sales_tab[[#This Row],[Cost Price]]</f>
        <v>93.074100000000016</v>
      </c>
    </row>
    <row r="659" spans="1:20" x14ac:dyDescent="0.45">
      <c r="A659">
        <v>773887</v>
      </c>
      <c r="B659">
        <v>914736</v>
      </c>
      <c r="C659" t="str">
        <f>VLOOKUP(sales_tab[[#This Row],[Customer ID]],customer_tab[],2,FALSE)</f>
        <v>William Foster</v>
      </c>
      <c r="D659" t="str">
        <f>VLOOKUP(sales_tab[[#This Row],[Customer ID]],customer_tab[],9,FALSE)</f>
        <v>Non-Binary</v>
      </c>
      <c r="E659" t="str">
        <f>VLOOKUP(sales_tab[[#This Row],[Customer ID]],customer_tab[],5,FALSE)</f>
        <v>Louisiana</v>
      </c>
      <c r="F659" t="str">
        <f>VLOOKUP(sales_tab[[#This Row],[Customer ID]],customer_tab[],6,FALSE)</f>
        <v>South</v>
      </c>
      <c r="G659" t="str">
        <f>VLOOKUP(sales_tab[[#This Row],[Customer ID]],customer_tab[],7,FALSE)</f>
        <v>Widowed</v>
      </c>
      <c r="H659" s="1">
        <v>45199</v>
      </c>
      <c r="I659" s="1" t="str">
        <f>TEXT(sales_tab[[#This Row],[Order Date]],"YYYY")</f>
        <v>2023</v>
      </c>
      <c r="J659" s="1" t="str">
        <f>TEXT(sales_tab[[#This Row],[Order Date]],"MMM")</f>
        <v>Sep</v>
      </c>
      <c r="K659">
        <v>2034</v>
      </c>
      <c r="L659" t="str">
        <f>VLOOKUP(sales_tab[[#This Row],[Product ID]],product_tab[],2,FALSE)</f>
        <v>Camera</v>
      </c>
      <c r="M659" t="str">
        <f>VLOOKUP(sales_tab[[#This Row],[Product ID]],product_tab[],4,FALSE)</f>
        <v>Johns and Sons</v>
      </c>
      <c r="N659" t="s">
        <v>19</v>
      </c>
      <c r="O659">
        <v>42.596499999999992</v>
      </c>
      <c r="P659">
        <v>70.849999999999994</v>
      </c>
      <c r="Q659">
        <v>1</v>
      </c>
      <c r="R659">
        <v>0.11</v>
      </c>
      <c r="S659">
        <f>sales_tab[[#This Row],[Unit Price]]*sales_tab[[#This Row],[Quantity]]</f>
        <v>70.849999999999994</v>
      </c>
      <c r="T659">
        <f>sales_tab[[#This Row],[Sales Amount]]-sales_tab[[#This Row],[Cost Price]]</f>
        <v>28.253500000000003</v>
      </c>
    </row>
    <row r="660" spans="1:20" x14ac:dyDescent="0.45">
      <c r="A660">
        <v>783790</v>
      </c>
      <c r="B660">
        <v>695838</v>
      </c>
      <c r="C660" t="str">
        <f>VLOOKUP(sales_tab[[#This Row],[Customer ID]],customer_tab[],2,FALSE)</f>
        <v>Taylor Glenn</v>
      </c>
      <c r="D660" t="str">
        <f>VLOOKUP(sales_tab[[#This Row],[Customer ID]],customer_tab[],9,FALSE)</f>
        <v>Male</v>
      </c>
      <c r="E660" t="str">
        <f>VLOOKUP(sales_tab[[#This Row],[Customer ID]],customer_tab[],5,FALSE)</f>
        <v>California</v>
      </c>
      <c r="F660" t="str">
        <f>VLOOKUP(sales_tab[[#This Row],[Customer ID]],customer_tab[],6,FALSE)</f>
        <v>West</v>
      </c>
      <c r="G660" t="str">
        <f>VLOOKUP(sales_tab[[#This Row],[Customer ID]],customer_tab[],7,FALSE)</f>
        <v>Divorced</v>
      </c>
      <c r="H660" s="1">
        <v>45415</v>
      </c>
      <c r="I660" s="1" t="str">
        <f>TEXT(sales_tab[[#This Row],[Order Date]],"YYYY")</f>
        <v>2024</v>
      </c>
      <c r="J660" s="1" t="str">
        <f>TEXT(sales_tab[[#This Row],[Order Date]],"MMM")</f>
        <v>May</v>
      </c>
      <c r="K660">
        <v>5035</v>
      </c>
      <c r="L660" t="str">
        <f>VLOOKUP(sales_tab[[#This Row],[Product ID]],product_tab[],2,FALSE)</f>
        <v>Paper</v>
      </c>
      <c r="M660" t="str">
        <f>VLOOKUP(sales_tab[[#This Row],[Product ID]],product_tab[],4,FALSE)</f>
        <v>Clayton, Robertson and Wolfe</v>
      </c>
      <c r="N660" t="s">
        <v>17</v>
      </c>
      <c r="O660">
        <v>474.94600000000014</v>
      </c>
      <c r="P660">
        <v>196.72</v>
      </c>
      <c r="Q660">
        <v>5</v>
      </c>
      <c r="R660">
        <v>0.19</v>
      </c>
      <c r="S660">
        <f>sales_tab[[#This Row],[Unit Price]]*sales_tab[[#This Row],[Quantity]]</f>
        <v>983.6</v>
      </c>
      <c r="T660">
        <f>sales_tab[[#This Row],[Sales Amount]]-sales_tab[[#This Row],[Cost Price]]</f>
        <v>508.65399999999988</v>
      </c>
    </row>
    <row r="661" spans="1:20" x14ac:dyDescent="0.45">
      <c r="A661">
        <v>250395</v>
      </c>
      <c r="B661">
        <v>153018</v>
      </c>
      <c r="C661" t="str">
        <f>VLOOKUP(sales_tab[[#This Row],[Customer ID]],customer_tab[],2,FALSE)</f>
        <v>Erika Schultz</v>
      </c>
      <c r="D661" t="str">
        <f>VLOOKUP(sales_tab[[#This Row],[Customer ID]],customer_tab[],9,FALSE)</f>
        <v>Male</v>
      </c>
      <c r="E661" t="str">
        <f>VLOOKUP(sales_tab[[#This Row],[Customer ID]],customer_tab[],5,FALSE)</f>
        <v>North Carolina</v>
      </c>
      <c r="F661" t="str">
        <f>VLOOKUP(sales_tab[[#This Row],[Customer ID]],customer_tab[],6,FALSE)</f>
        <v>South</v>
      </c>
      <c r="G661" t="str">
        <f>VLOOKUP(sales_tab[[#This Row],[Customer ID]],customer_tab[],7,FALSE)</f>
        <v>Widowed</v>
      </c>
      <c r="H661" s="1">
        <v>45206</v>
      </c>
      <c r="I661" s="1" t="str">
        <f>TEXT(sales_tab[[#This Row],[Order Date]],"YYYY")</f>
        <v>2023</v>
      </c>
      <c r="J661" s="1" t="str">
        <f>TEXT(sales_tab[[#This Row],[Order Date]],"MMM")</f>
        <v>Oct</v>
      </c>
      <c r="K661">
        <v>4889</v>
      </c>
      <c r="L661" t="str">
        <f>VLOOKUP(sales_tab[[#This Row],[Product ID]],product_tab[],2,FALSE)</f>
        <v>T-shirt</v>
      </c>
      <c r="M661" t="str">
        <f>VLOOKUP(sales_tab[[#This Row],[Product ID]],product_tab[],4,FALSE)</f>
        <v>Davis Group</v>
      </c>
      <c r="N661" t="s">
        <v>15</v>
      </c>
      <c r="O661">
        <v>153.32600000000002</v>
      </c>
      <c r="P661">
        <v>165.76</v>
      </c>
      <c r="Q661">
        <v>2</v>
      </c>
      <c r="R661">
        <v>0.2</v>
      </c>
      <c r="S661">
        <f>sales_tab[[#This Row],[Unit Price]]*sales_tab[[#This Row],[Quantity]]</f>
        <v>331.52</v>
      </c>
      <c r="T661">
        <f>sales_tab[[#This Row],[Sales Amount]]-sales_tab[[#This Row],[Cost Price]]</f>
        <v>178.19399999999996</v>
      </c>
    </row>
    <row r="662" spans="1:20" x14ac:dyDescent="0.45">
      <c r="A662">
        <v>415818</v>
      </c>
      <c r="B662">
        <v>195623</v>
      </c>
      <c r="C662" t="str">
        <f>VLOOKUP(sales_tab[[#This Row],[Customer ID]],customer_tab[],2,FALSE)</f>
        <v>Dana Powell</v>
      </c>
      <c r="D662" t="str">
        <f>VLOOKUP(sales_tab[[#This Row],[Customer ID]],customer_tab[],9,FALSE)</f>
        <v>Non-Binary</v>
      </c>
      <c r="E662" t="str">
        <f>VLOOKUP(sales_tab[[#This Row],[Customer ID]],customer_tab[],5,FALSE)</f>
        <v>Texas</v>
      </c>
      <c r="F662" t="str">
        <f>VLOOKUP(sales_tab[[#This Row],[Customer ID]],customer_tab[],6,FALSE)</f>
        <v>Central</v>
      </c>
      <c r="G662" t="str">
        <f>VLOOKUP(sales_tab[[#This Row],[Customer ID]],customer_tab[],7,FALSE)</f>
        <v>Married</v>
      </c>
      <c r="H662" s="1">
        <v>45373</v>
      </c>
      <c r="I662" s="1" t="str">
        <f>TEXT(sales_tab[[#This Row],[Order Date]],"YYYY")</f>
        <v>2024</v>
      </c>
      <c r="J662" s="1" t="str">
        <f>TEXT(sales_tab[[#This Row],[Order Date]],"MMM")</f>
        <v>Mar</v>
      </c>
      <c r="K662">
        <v>2914</v>
      </c>
      <c r="L662" t="str">
        <f>VLOOKUP(sales_tab[[#This Row],[Product ID]],product_tab[],2,FALSE)</f>
        <v>Bookshelf</v>
      </c>
      <c r="M662" t="str">
        <f>VLOOKUP(sales_tab[[#This Row],[Product ID]],product_tab[],4,FALSE)</f>
        <v>Davis-Ramirez</v>
      </c>
      <c r="N662" t="s">
        <v>11</v>
      </c>
      <c r="O662">
        <v>12.025</v>
      </c>
      <c r="P662">
        <v>30.65</v>
      </c>
      <c r="Q662">
        <v>1</v>
      </c>
      <c r="R662">
        <v>0.1</v>
      </c>
      <c r="S662">
        <f>sales_tab[[#This Row],[Unit Price]]*sales_tab[[#This Row],[Quantity]]</f>
        <v>30.65</v>
      </c>
      <c r="T662">
        <f>sales_tab[[#This Row],[Sales Amount]]-sales_tab[[#This Row],[Cost Price]]</f>
        <v>18.625</v>
      </c>
    </row>
    <row r="663" spans="1:20" x14ac:dyDescent="0.45">
      <c r="A663">
        <v>363074</v>
      </c>
      <c r="B663">
        <v>584543</v>
      </c>
      <c r="C663" t="str">
        <f>VLOOKUP(sales_tab[[#This Row],[Customer ID]],customer_tab[],2,FALSE)</f>
        <v>Robert Durham</v>
      </c>
      <c r="D663" t="str">
        <f>VLOOKUP(sales_tab[[#This Row],[Customer ID]],customer_tab[],9,FALSE)</f>
        <v>Non-Binary</v>
      </c>
      <c r="E663" t="str">
        <f>VLOOKUP(sales_tab[[#This Row],[Customer ID]],customer_tab[],5,FALSE)</f>
        <v>Florida</v>
      </c>
      <c r="F663" t="str">
        <f>VLOOKUP(sales_tab[[#This Row],[Customer ID]],customer_tab[],6,FALSE)</f>
        <v>South</v>
      </c>
      <c r="G663" t="str">
        <f>VLOOKUP(sales_tab[[#This Row],[Customer ID]],customer_tab[],7,FALSE)</f>
        <v>Widowed</v>
      </c>
      <c r="H663" s="1">
        <v>45208</v>
      </c>
      <c r="I663" s="1" t="str">
        <f>TEXT(sales_tab[[#This Row],[Order Date]],"YYYY")</f>
        <v>2023</v>
      </c>
      <c r="J663" s="1" t="str">
        <f>TEXT(sales_tab[[#This Row],[Order Date]],"MMM")</f>
        <v>Oct</v>
      </c>
      <c r="K663">
        <v>5942</v>
      </c>
      <c r="L663" t="str">
        <f>VLOOKUP(sales_tab[[#This Row],[Product ID]],product_tab[],2,FALSE)</f>
        <v>Stapler</v>
      </c>
      <c r="M663" t="str">
        <f>VLOOKUP(sales_tab[[#This Row],[Product ID]],product_tab[],4,FALSE)</f>
        <v>Jones-Henderson</v>
      </c>
      <c r="N663" t="s">
        <v>17</v>
      </c>
      <c r="O663">
        <v>21.9451</v>
      </c>
      <c r="P663">
        <v>12.83</v>
      </c>
      <c r="Q663">
        <v>3</v>
      </c>
      <c r="R663">
        <v>0.01</v>
      </c>
      <c r="S663">
        <f>sales_tab[[#This Row],[Unit Price]]*sales_tab[[#This Row],[Quantity]]</f>
        <v>38.49</v>
      </c>
      <c r="T663">
        <f>sales_tab[[#This Row],[Sales Amount]]-sales_tab[[#This Row],[Cost Price]]</f>
        <v>16.544900000000002</v>
      </c>
    </row>
    <row r="664" spans="1:20" x14ac:dyDescent="0.45">
      <c r="A664">
        <v>736122</v>
      </c>
      <c r="B664">
        <v>892712</v>
      </c>
      <c r="C664" t="str">
        <f>VLOOKUP(sales_tab[[#This Row],[Customer ID]],customer_tab[],2,FALSE)</f>
        <v>Troy Smith</v>
      </c>
      <c r="D664" t="str">
        <f>VLOOKUP(sales_tab[[#This Row],[Customer ID]],customer_tab[],9,FALSE)</f>
        <v>Male</v>
      </c>
      <c r="E664" t="str">
        <f>VLOOKUP(sales_tab[[#This Row],[Customer ID]],customer_tab[],5,FALSE)</f>
        <v>Kentucky</v>
      </c>
      <c r="F664" t="str">
        <f>VLOOKUP(sales_tab[[#This Row],[Customer ID]],customer_tab[],6,FALSE)</f>
        <v>South</v>
      </c>
      <c r="G664" t="str">
        <f>VLOOKUP(sales_tab[[#This Row],[Customer ID]],customer_tab[],7,FALSE)</f>
        <v>Divorced</v>
      </c>
      <c r="H664" s="1">
        <v>45400</v>
      </c>
      <c r="I664" s="1" t="str">
        <f>TEXT(sales_tab[[#This Row],[Order Date]],"YYYY")</f>
        <v>2024</v>
      </c>
      <c r="J664" s="1" t="str">
        <f>TEXT(sales_tab[[#This Row],[Order Date]],"MMM")</f>
        <v>Apr</v>
      </c>
      <c r="K664">
        <v>9240</v>
      </c>
      <c r="L664" t="str">
        <f>VLOOKUP(sales_tab[[#This Row],[Product ID]],product_tab[],2,FALSE)</f>
        <v>Doll</v>
      </c>
      <c r="M664" t="str">
        <f>VLOOKUP(sales_tab[[#This Row],[Product ID]],product_tab[],4,FALSE)</f>
        <v>Clark, Scott and Miller</v>
      </c>
      <c r="N664" t="s">
        <v>13</v>
      </c>
      <c r="O664">
        <v>79.942000000000007</v>
      </c>
      <c r="P664">
        <v>105.37</v>
      </c>
      <c r="Q664">
        <v>2</v>
      </c>
      <c r="R664">
        <v>0.2</v>
      </c>
      <c r="S664">
        <f>sales_tab[[#This Row],[Unit Price]]*sales_tab[[#This Row],[Quantity]]</f>
        <v>210.74</v>
      </c>
      <c r="T664">
        <f>sales_tab[[#This Row],[Sales Amount]]-sales_tab[[#This Row],[Cost Price]]</f>
        <v>130.798</v>
      </c>
    </row>
    <row r="665" spans="1:20" x14ac:dyDescent="0.45">
      <c r="A665">
        <v>317283</v>
      </c>
      <c r="B665">
        <v>816879</v>
      </c>
      <c r="C665" t="str">
        <f>VLOOKUP(sales_tab[[#This Row],[Customer ID]],customer_tab[],2,FALSE)</f>
        <v>Ashley Hoffman</v>
      </c>
      <c r="D665" t="str">
        <f>VLOOKUP(sales_tab[[#This Row],[Customer ID]],customer_tab[],9,FALSE)</f>
        <v>Female</v>
      </c>
      <c r="E665" t="str">
        <f>VLOOKUP(sales_tab[[#This Row],[Customer ID]],customer_tab[],5,FALSE)</f>
        <v>Minnesota</v>
      </c>
      <c r="F665" t="str">
        <f>VLOOKUP(sales_tab[[#This Row],[Customer ID]],customer_tab[],6,FALSE)</f>
        <v>Central</v>
      </c>
      <c r="G665" t="str">
        <f>VLOOKUP(sales_tab[[#This Row],[Customer ID]],customer_tab[],7,FALSE)</f>
        <v>Married</v>
      </c>
      <c r="H665" s="1">
        <v>45173</v>
      </c>
      <c r="I665" s="1" t="str">
        <f>TEXT(sales_tab[[#This Row],[Order Date]],"YYYY")</f>
        <v>2023</v>
      </c>
      <c r="J665" s="1" t="str">
        <f>TEXT(sales_tab[[#This Row],[Order Date]],"MMM")</f>
        <v>Sep</v>
      </c>
      <c r="K665">
        <v>9614</v>
      </c>
      <c r="L665" t="str">
        <f>VLOOKUP(sales_tab[[#This Row],[Product ID]],product_tab[],2,FALSE)</f>
        <v>Table</v>
      </c>
      <c r="M665" t="str">
        <f>VLOOKUP(sales_tab[[#This Row],[Product ID]],product_tab[],4,FALSE)</f>
        <v>Peters Ltd</v>
      </c>
      <c r="N665" t="s">
        <v>11</v>
      </c>
      <c r="O665">
        <v>116.48080000000002</v>
      </c>
      <c r="P665">
        <v>129.47</v>
      </c>
      <c r="Q665">
        <v>2</v>
      </c>
      <c r="R665">
        <v>0.18</v>
      </c>
      <c r="S665">
        <f>sales_tab[[#This Row],[Unit Price]]*sales_tab[[#This Row],[Quantity]]</f>
        <v>258.94</v>
      </c>
      <c r="T665">
        <f>sales_tab[[#This Row],[Sales Amount]]-sales_tab[[#This Row],[Cost Price]]</f>
        <v>142.45919999999998</v>
      </c>
    </row>
    <row r="666" spans="1:20" x14ac:dyDescent="0.45">
      <c r="A666">
        <v>783894</v>
      </c>
      <c r="B666">
        <v>584543</v>
      </c>
      <c r="C666" t="str">
        <f>VLOOKUP(sales_tab[[#This Row],[Customer ID]],customer_tab[],2,FALSE)</f>
        <v>Robert Durham</v>
      </c>
      <c r="D666" t="str">
        <f>VLOOKUP(sales_tab[[#This Row],[Customer ID]],customer_tab[],9,FALSE)</f>
        <v>Non-Binary</v>
      </c>
      <c r="E666" t="str">
        <f>VLOOKUP(sales_tab[[#This Row],[Customer ID]],customer_tab[],5,FALSE)</f>
        <v>Florida</v>
      </c>
      <c r="F666" t="str">
        <f>VLOOKUP(sales_tab[[#This Row],[Customer ID]],customer_tab[],6,FALSE)</f>
        <v>South</v>
      </c>
      <c r="G666" t="str">
        <f>VLOOKUP(sales_tab[[#This Row],[Customer ID]],customer_tab[],7,FALSE)</f>
        <v>Widowed</v>
      </c>
      <c r="H666" s="1">
        <v>45434</v>
      </c>
      <c r="I666" s="1" t="str">
        <f>TEXT(sales_tab[[#This Row],[Order Date]],"YYYY")</f>
        <v>2024</v>
      </c>
      <c r="J666" s="1" t="str">
        <f>TEXT(sales_tab[[#This Row],[Order Date]],"MMM")</f>
        <v>May</v>
      </c>
      <c r="K666">
        <v>5039</v>
      </c>
      <c r="L666" t="str">
        <f>VLOOKUP(sales_tab[[#This Row],[Product ID]],product_tab[],2,FALSE)</f>
        <v>Jeans</v>
      </c>
      <c r="M666" t="str">
        <f>VLOOKUP(sales_tab[[#This Row],[Product ID]],product_tab[],4,FALSE)</f>
        <v>Sanchez, Medina and Golden</v>
      </c>
      <c r="N666" t="s">
        <v>15</v>
      </c>
      <c r="O666">
        <v>167.0675</v>
      </c>
      <c r="P666">
        <v>70.03</v>
      </c>
      <c r="Q666">
        <v>5</v>
      </c>
      <c r="R666">
        <v>0.15</v>
      </c>
      <c r="S666">
        <f>sales_tab[[#This Row],[Unit Price]]*sales_tab[[#This Row],[Quantity]]</f>
        <v>350.15</v>
      </c>
      <c r="T666">
        <f>sales_tab[[#This Row],[Sales Amount]]-sales_tab[[#This Row],[Cost Price]]</f>
        <v>183.08249999999998</v>
      </c>
    </row>
    <row r="667" spans="1:20" x14ac:dyDescent="0.45">
      <c r="A667">
        <v>482744</v>
      </c>
      <c r="B667">
        <v>285917</v>
      </c>
      <c r="C667" t="str">
        <f>VLOOKUP(sales_tab[[#This Row],[Customer ID]],customer_tab[],2,FALSE)</f>
        <v>Paul Williams</v>
      </c>
      <c r="D667" t="str">
        <f>VLOOKUP(sales_tab[[#This Row],[Customer ID]],customer_tab[],9,FALSE)</f>
        <v>Female</v>
      </c>
      <c r="E667" t="str">
        <f>VLOOKUP(sales_tab[[#This Row],[Customer ID]],customer_tab[],5,FALSE)</f>
        <v>New York</v>
      </c>
      <c r="F667" t="str">
        <f>VLOOKUP(sales_tab[[#This Row],[Customer ID]],customer_tab[],6,FALSE)</f>
        <v>East</v>
      </c>
      <c r="G667" t="str">
        <f>VLOOKUP(sales_tab[[#This Row],[Customer ID]],customer_tab[],7,FALSE)</f>
        <v>Divorced</v>
      </c>
      <c r="H667" s="1">
        <v>45530</v>
      </c>
      <c r="I667" s="1" t="str">
        <f>TEXT(sales_tab[[#This Row],[Order Date]],"YYYY")</f>
        <v>2024</v>
      </c>
      <c r="J667" s="1" t="str">
        <f>TEXT(sales_tab[[#This Row],[Order Date]],"MMM")</f>
        <v>Aug</v>
      </c>
      <c r="K667">
        <v>4541</v>
      </c>
      <c r="L667" t="str">
        <f>VLOOKUP(sales_tab[[#This Row],[Product ID]],product_tab[],2,FALSE)</f>
        <v>Pen</v>
      </c>
      <c r="M667" t="str">
        <f>VLOOKUP(sales_tab[[#This Row],[Product ID]],product_tab[],4,FALSE)</f>
        <v>Mccall Inc</v>
      </c>
      <c r="N667" t="s">
        <v>17</v>
      </c>
      <c r="O667">
        <v>91.22</v>
      </c>
      <c r="P667">
        <v>69.5</v>
      </c>
      <c r="Q667">
        <v>2</v>
      </c>
      <c r="R667">
        <v>0.04</v>
      </c>
      <c r="S667">
        <f>sales_tab[[#This Row],[Unit Price]]*sales_tab[[#This Row],[Quantity]]</f>
        <v>139</v>
      </c>
      <c r="T667">
        <f>sales_tab[[#This Row],[Sales Amount]]-sales_tab[[#This Row],[Cost Price]]</f>
        <v>47.78</v>
      </c>
    </row>
    <row r="668" spans="1:20" x14ac:dyDescent="0.45">
      <c r="A668">
        <v>180484</v>
      </c>
      <c r="B668">
        <v>158801</v>
      </c>
      <c r="C668" t="str">
        <f>VLOOKUP(sales_tab[[#This Row],[Customer ID]],customer_tab[],2,FALSE)</f>
        <v>Andrea Jones</v>
      </c>
      <c r="D668" t="str">
        <f>VLOOKUP(sales_tab[[#This Row],[Customer ID]],customer_tab[],9,FALSE)</f>
        <v>Non-Binary</v>
      </c>
      <c r="E668" t="str">
        <f>VLOOKUP(sales_tab[[#This Row],[Customer ID]],customer_tab[],5,FALSE)</f>
        <v>Texas</v>
      </c>
      <c r="F668" t="str">
        <f>VLOOKUP(sales_tab[[#This Row],[Customer ID]],customer_tab[],6,FALSE)</f>
        <v>Central</v>
      </c>
      <c r="G668" t="str">
        <f>VLOOKUP(sales_tab[[#This Row],[Customer ID]],customer_tab[],7,FALSE)</f>
        <v>Single</v>
      </c>
      <c r="H668" s="1">
        <v>45248</v>
      </c>
      <c r="I668" s="1" t="str">
        <f>TEXT(sales_tab[[#This Row],[Order Date]],"YYYY")</f>
        <v>2023</v>
      </c>
      <c r="J668" s="1" t="str">
        <f>TEXT(sales_tab[[#This Row],[Order Date]],"MMM")</f>
        <v>Nov</v>
      </c>
      <c r="K668">
        <v>1440</v>
      </c>
      <c r="L668" t="str">
        <f>VLOOKUP(sales_tab[[#This Row],[Product ID]],product_tab[],2,FALSE)</f>
        <v>Action Figure</v>
      </c>
      <c r="M668" t="str">
        <f>VLOOKUP(sales_tab[[#This Row],[Product ID]],product_tab[],4,FALSE)</f>
        <v>Barker-Baker</v>
      </c>
      <c r="N668" t="s">
        <v>13</v>
      </c>
      <c r="O668">
        <v>329.17080000000004</v>
      </c>
      <c r="P668">
        <v>242.72</v>
      </c>
      <c r="Q668">
        <v>2</v>
      </c>
      <c r="R668">
        <v>0.18</v>
      </c>
      <c r="S668">
        <f>sales_tab[[#This Row],[Unit Price]]*sales_tab[[#This Row],[Quantity]]</f>
        <v>485.44</v>
      </c>
      <c r="T668">
        <f>sales_tab[[#This Row],[Sales Amount]]-sales_tab[[#This Row],[Cost Price]]</f>
        <v>156.26919999999996</v>
      </c>
    </row>
    <row r="669" spans="1:20" x14ac:dyDescent="0.45">
      <c r="A669">
        <v>172402</v>
      </c>
      <c r="B669">
        <v>899014</v>
      </c>
      <c r="C669" t="str">
        <f>VLOOKUP(sales_tab[[#This Row],[Customer ID]],customer_tab[],2,FALSE)</f>
        <v>Darren Cruz</v>
      </c>
      <c r="D669" t="str">
        <f>VLOOKUP(sales_tab[[#This Row],[Customer ID]],customer_tab[],9,FALSE)</f>
        <v>Non-Binary</v>
      </c>
      <c r="E669" t="str">
        <f>VLOOKUP(sales_tab[[#This Row],[Customer ID]],customer_tab[],5,FALSE)</f>
        <v>Illinois</v>
      </c>
      <c r="F669" t="str">
        <f>VLOOKUP(sales_tab[[#This Row],[Customer ID]],customer_tab[],6,FALSE)</f>
        <v>Central</v>
      </c>
      <c r="G669" t="str">
        <f>VLOOKUP(sales_tab[[#This Row],[Customer ID]],customer_tab[],7,FALSE)</f>
        <v>Widowed</v>
      </c>
      <c r="H669" s="1">
        <v>45410</v>
      </c>
      <c r="I669" s="1" t="str">
        <f>TEXT(sales_tab[[#This Row],[Order Date]],"YYYY")</f>
        <v>2024</v>
      </c>
      <c r="J669" s="1" t="str">
        <f>TEXT(sales_tab[[#This Row],[Order Date]],"MMM")</f>
        <v>Apr</v>
      </c>
      <c r="K669">
        <v>7085</v>
      </c>
      <c r="L669" t="str">
        <f>VLOOKUP(sales_tab[[#This Row],[Product ID]],product_tab[],2,FALSE)</f>
        <v>Jacket</v>
      </c>
      <c r="M669" t="str">
        <f>VLOOKUP(sales_tab[[#This Row],[Product ID]],product_tab[],4,FALSE)</f>
        <v>Myers-Barber</v>
      </c>
      <c r="N669" t="s">
        <v>15</v>
      </c>
      <c r="O669">
        <v>132.2938</v>
      </c>
      <c r="P669">
        <v>178.83</v>
      </c>
      <c r="Q669">
        <v>1</v>
      </c>
      <c r="R669">
        <v>0.14000000000000001</v>
      </c>
      <c r="S669">
        <f>sales_tab[[#This Row],[Unit Price]]*sales_tab[[#This Row],[Quantity]]</f>
        <v>178.83</v>
      </c>
      <c r="T669">
        <f>sales_tab[[#This Row],[Sales Amount]]-sales_tab[[#This Row],[Cost Price]]</f>
        <v>46.536200000000008</v>
      </c>
    </row>
    <row r="670" spans="1:20" x14ac:dyDescent="0.45">
      <c r="A670">
        <v>463190</v>
      </c>
      <c r="B670">
        <v>817504</v>
      </c>
      <c r="C670" t="str">
        <f>VLOOKUP(sales_tab[[#This Row],[Customer ID]],customer_tab[],2,FALSE)</f>
        <v>Sean Holt</v>
      </c>
      <c r="D670" t="str">
        <f>VLOOKUP(sales_tab[[#This Row],[Customer ID]],customer_tab[],9,FALSE)</f>
        <v>Female</v>
      </c>
      <c r="E670" t="str">
        <f>VLOOKUP(sales_tab[[#This Row],[Customer ID]],customer_tab[],5,FALSE)</f>
        <v>New York</v>
      </c>
      <c r="F670" t="str">
        <f>VLOOKUP(sales_tab[[#This Row],[Customer ID]],customer_tab[],6,FALSE)</f>
        <v>East</v>
      </c>
      <c r="G670" t="str">
        <f>VLOOKUP(sales_tab[[#This Row],[Customer ID]],customer_tab[],7,FALSE)</f>
        <v>Married</v>
      </c>
      <c r="H670" s="1">
        <v>45512</v>
      </c>
      <c r="I670" s="1" t="str">
        <f>TEXT(sales_tab[[#This Row],[Order Date]],"YYYY")</f>
        <v>2024</v>
      </c>
      <c r="J670" s="1" t="str">
        <f>TEXT(sales_tab[[#This Row],[Order Date]],"MMM")</f>
        <v>Aug</v>
      </c>
      <c r="K670">
        <v>4889</v>
      </c>
      <c r="L670" t="str">
        <f>VLOOKUP(sales_tab[[#This Row],[Product ID]],product_tab[],2,FALSE)</f>
        <v>T-shirt</v>
      </c>
      <c r="M670" t="str">
        <f>VLOOKUP(sales_tab[[#This Row],[Product ID]],product_tab[],4,FALSE)</f>
        <v>Davis Group</v>
      </c>
      <c r="N670" t="s">
        <v>15</v>
      </c>
      <c r="O670">
        <v>593.04</v>
      </c>
      <c r="P670">
        <v>165.76</v>
      </c>
      <c r="Q670">
        <v>5</v>
      </c>
      <c r="R670">
        <v>0</v>
      </c>
      <c r="S670">
        <f>sales_tab[[#This Row],[Unit Price]]*sales_tab[[#This Row],[Quantity]]</f>
        <v>828.8</v>
      </c>
      <c r="T670">
        <f>sales_tab[[#This Row],[Sales Amount]]-sales_tab[[#This Row],[Cost Price]]</f>
        <v>235.76</v>
      </c>
    </row>
    <row r="671" spans="1:20" x14ac:dyDescent="0.45">
      <c r="A671">
        <v>775536</v>
      </c>
      <c r="B671">
        <v>862467</v>
      </c>
      <c r="C671" t="str">
        <f>VLOOKUP(sales_tab[[#This Row],[Customer ID]],customer_tab[],2,FALSE)</f>
        <v>Jose Jordan</v>
      </c>
      <c r="D671" t="str">
        <f>VLOOKUP(sales_tab[[#This Row],[Customer ID]],customer_tab[],9,FALSE)</f>
        <v>Female</v>
      </c>
      <c r="E671" t="str">
        <f>VLOOKUP(sales_tab[[#This Row],[Customer ID]],customer_tab[],5,FALSE)</f>
        <v>Ohio</v>
      </c>
      <c r="F671" t="str">
        <f>VLOOKUP(sales_tab[[#This Row],[Customer ID]],customer_tab[],6,FALSE)</f>
        <v>East</v>
      </c>
      <c r="G671" t="str">
        <f>VLOOKUP(sales_tab[[#This Row],[Customer ID]],customer_tab[],7,FALSE)</f>
        <v>Married</v>
      </c>
      <c r="H671" s="1">
        <v>45305</v>
      </c>
      <c r="I671" s="1" t="str">
        <f>TEXT(sales_tab[[#This Row],[Order Date]],"YYYY")</f>
        <v>2024</v>
      </c>
      <c r="J671" s="1" t="str">
        <f>TEXT(sales_tab[[#This Row],[Order Date]],"MMM")</f>
        <v>Jan</v>
      </c>
      <c r="K671">
        <v>7085</v>
      </c>
      <c r="L671" t="str">
        <f>VLOOKUP(sales_tab[[#This Row],[Product ID]],product_tab[],2,FALSE)</f>
        <v>Jacket</v>
      </c>
      <c r="M671" t="str">
        <f>VLOOKUP(sales_tab[[#This Row],[Product ID]],product_tab[],4,FALSE)</f>
        <v>Myers-Barber</v>
      </c>
      <c r="N671" t="s">
        <v>15</v>
      </c>
      <c r="O671">
        <v>188.18820000000005</v>
      </c>
      <c r="P671">
        <v>178.83</v>
      </c>
      <c r="Q671">
        <v>2</v>
      </c>
      <c r="R671">
        <v>0.23</v>
      </c>
      <c r="S671">
        <f>sales_tab[[#This Row],[Unit Price]]*sales_tab[[#This Row],[Quantity]]</f>
        <v>357.66</v>
      </c>
      <c r="T671">
        <f>sales_tab[[#This Row],[Sales Amount]]-sales_tab[[#This Row],[Cost Price]]</f>
        <v>169.47179999999997</v>
      </c>
    </row>
    <row r="672" spans="1:20" x14ac:dyDescent="0.45">
      <c r="A672">
        <v>979851</v>
      </c>
      <c r="B672">
        <v>473152</v>
      </c>
      <c r="C672" t="str">
        <f>VLOOKUP(sales_tab[[#This Row],[Customer ID]],customer_tab[],2,FALSE)</f>
        <v>Sabrina Bishop</v>
      </c>
      <c r="D672" t="str">
        <f>VLOOKUP(sales_tab[[#This Row],[Customer ID]],customer_tab[],9,FALSE)</f>
        <v>Non-Binary</v>
      </c>
      <c r="E672" t="str">
        <f>VLOOKUP(sales_tab[[#This Row],[Customer ID]],customer_tab[],5,FALSE)</f>
        <v>New York</v>
      </c>
      <c r="F672" t="str">
        <f>VLOOKUP(sales_tab[[#This Row],[Customer ID]],customer_tab[],6,FALSE)</f>
        <v>East</v>
      </c>
      <c r="G672" t="str">
        <f>VLOOKUP(sales_tab[[#This Row],[Customer ID]],customer_tab[],7,FALSE)</f>
        <v>Divorced</v>
      </c>
      <c r="H672" s="1">
        <v>45410</v>
      </c>
      <c r="I672" s="1" t="str">
        <f>TEXT(sales_tab[[#This Row],[Order Date]],"YYYY")</f>
        <v>2024</v>
      </c>
      <c r="J672" s="1" t="str">
        <f>TEXT(sales_tab[[#This Row],[Order Date]],"MMM")</f>
        <v>Apr</v>
      </c>
      <c r="K672">
        <v>9251</v>
      </c>
      <c r="L672" t="str">
        <f>VLOOKUP(sales_tab[[#This Row],[Product ID]],product_tab[],2,FALSE)</f>
        <v>Headphones</v>
      </c>
      <c r="M672" t="str">
        <f>VLOOKUP(sales_tab[[#This Row],[Product ID]],product_tab[],4,FALSE)</f>
        <v>Yates Group</v>
      </c>
      <c r="N672" t="s">
        <v>19</v>
      </c>
      <c r="O672">
        <v>214.38799999999998</v>
      </c>
      <c r="P672">
        <v>86.13</v>
      </c>
      <c r="Q672">
        <v>5</v>
      </c>
      <c r="R672">
        <v>0.08</v>
      </c>
      <c r="S672">
        <f>sales_tab[[#This Row],[Unit Price]]*sales_tab[[#This Row],[Quantity]]</f>
        <v>430.65</v>
      </c>
      <c r="T672">
        <f>sales_tab[[#This Row],[Sales Amount]]-sales_tab[[#This Row],[Cost Price]]</f>
        <v>216.262</v>
      </c>
    </row>
    <row r="673" spans="1:20" x14ac:dyDescent="0.45">
      <c r="A673">
        <v>430832</v>
      </c>
      <c r="B673">
        <v>590762</v>
      </c>
      <c r="C673" t="str">
        <f>VLOOKUP(sales_tab[[#This Row],[Customer ID]],customer_tab[],2,FALSE)</f>
        <v>Alison Henderson</v>
      </c>
      <c r="D673" t="str">
        <f>VLOOKUP(sales_tab[[#This Row],[Customer ID]],customer_tab[],9,FALSE)</f>
        <v>Non-Binary</v>
      </c>
      <c r="E673" t="str">
        <f>VLOOKUP(sales_tab[[#This Row],[Customer ID]],customer_tab[],5,FALSE)</f>
        <v>Indiana</v>
      </c>
      <c r="F673" t="str">
        <f>VLOOKUP(sales_tab[[#This Row],[Customer ID]],customer_tab[],6,FALSE)</f>
        <v>Central</v>
      </c>
      <c r="G673" t="str">
        <f>VLOOKUP(sales_tab[[#This Row],[Customer ID]],customer_tab[],7,FALSE)</f>
        <v>Widowed</v>
      </c>
      <c r="H673" s="1">
        <v>45193</v>
      </c>
      <c r="I673" s="1" t="str">
        <f>TEXT(sales_tab[[#This Row],[Order Date]],"YYYY")</f>
        <v>2023</v>
      </c>
      <c r="J673" s="1" t="str">
        <f>TEXT(sales_tab[[#This Row],[Order Date]],"MMM")</f>
        <v>Sep</v>
      </c>
      <c r="K673">
        <v>4889</v>
      </c>
      <c r="L673" t="str">
        <f>VLOOKUP(sales_tab[[#This Row],[Product ID]],product_tab[],2,FALSE)</f>
        <v>T-shirt</v>
      </c>
      <c r="M673" t="str">
        <f>VLOOKUP(sales_tab[[#This Row],[Product ID]],product_tab[],4,FALSE)</f>
        <v>Davis Group</v>
      </c>
      <c r="N673" t="s">
        <v>15</v>
      </c>
      <c r="O673">
        <v>511.22999999999996</v>
      </c>
      <c r="P673">
        <v>165.76</v>
      </c>
      <c r="Q673">
        <v>5</v>
      </c>
      <c r="R673">
        <v>0.2</v>
      </c>
      <c r="S673">
        <f>sales_tab[[#This Row],[Unit Price]]*sales_tab[[#This Row],[Quantity]]</f>
        <v>828.8</v>
      </c>
      <c r="T673">
        <f>sales_tab[[#This Row],[Sales Amount]]-sales_tab[[#This Row],[Cost Price]]</f>
        <v>317.57</v>
      </c>
    </row>
    <row r="674" spans="1:20" x14ac:dyDescent="0.45">
      <c r="A674">
        <v>315993</v>
      </c>
      <c r="B674">
        <v>805482</v>
      </c>
      <c r="C674" t="str">
        <f>VLOOKUP(sales_tab[[#This Row],[Customer ID]],customer_tab[],2,FALSE)</f>
        <v>Melissa Mcbride</v>
      </c>
      <c r="D674" t="str">
        <f>VLOOKUP(sales_tab[[#This Row],[Customer ID]],customer_tab[],9,FALSE)</f>
        <v>Non-Binary</v>
      </c>
      <c r="E674" t="str">
        <f>VLOOKUP(sales_tab[[#This Row],[Customer ID]],customer_tab[],5,FALSE)</f>
        <v>Indiana</v>
      </c>
      <c r="F674" t="str">
        <f>VLOOKUP(sales_tab[[#This Row],[Customer ID]],customer_tab[],6,FALSE)</f>
        <v>Central</v>
      </c>
      <c r="G674" t="str">
        <f>VLOOKUP(sales_tab[[#This Row],[Customer ID]],customer_tab[],7,FALSE)</f>
        <v>Married</v>
      </c>
      <c r="H674" s="1">
        <v>45476</v>
      </c>
      <c r="I674" s="1" t="str">
        <f>TEXT(sales_tab[[#This Row],[Order Date]],"YYYY")</f>
        <v>2024</v>
      </c>
      <c r="J674" s="1" t="str">
        <f>TEXT(sales_tab[[#This Row],[Order Date]],"MMM")</f>
        <v>Jul</v>
      </c>
      <c r="K674">
        <v>8348</v>
      </c>
      <c r="L674" t="str">
        <f>VLOOKUP(sales_tab[[#This Row],[Product ID]],product_tab[],2,FALSE)</f>
        <v>Laptop</v>
      </c>
      <c r="M674" t="str">
        <f>VLOOKUP(sales_tab[[#This Row],[Product ID]],product_tab[],4,FALSE)</f>
        <v>Jackson, Stewart and Jenkins</v>
      </c>
      <c r="N674" t="s">
        <v>19</v>
      </c>
      <c r="O674">
        <v>167.50620000000001</v>
      </c>
      <c r="P674">
        <v>193.63</v>
      </c>
      <c r="Q674">
        <v>2</v>
      </c>
      <c r="R674">
        <v>0.13</v>
      </c>
      <c r="S674">
        <f>sales_tab[[#This Row],[Unit Price]]*sales_tab[[#This Row],[Quantity]]</f>
        <v>387.26</v>
      </c>
      <c r="T674">
        <f>sales_tab[[#This Row],[Sales Amount]]-sales_tab[[#This Row],[Cost Price]]</f>
        <v>219.75379999999998</v>
      </c>
    </row>
    <row r="675" spans="1:20" x14ac:dyDescent="0.45">
      <c r="A675">
        <v>138930</v>
      </c>
      <c r="B675">
        <v>794171</v>
      </c>
      <c r="C675" t="str">
        <f>VLOOKUP(sales_tab[[#This Row],[Customer ID]],customer_tab[],2,FALSE)</f>
        <v>Dawn Townsend</v>
      </c>
      <c r="D675" t="str">
        <f>VLOOKUP(sales_tab[[#This Row],[Customer ID]],customer_tab[],9,FALSE)</f>
        <v>Female</v>
      </c>
      <c r="E675" t="str">
        <f>VLOOKUP(sales_tab[[#This Row],[Customer ID]],customer_tab[],5,FALSE)</f>
        <v>Indiana</v>
      </c>
      <c r="F675" t="str">
        <f>VLOOKUP(sales_tab[[#This Row],[Customer ID]],customer_tab[],6,FALSE)</f>
        <v>Central</v>
      </c>
      <c r="G675" t="str">
        <f>VLOOKUP(sales_tab[[#This Row],[Customer ID]],customer_tab[],7,FALSE)</f>
        <v>Married</v>
      </c>
      <c r="H675" s="1">
        <v>45535</v>
      </c>
      <c r="I675" s="1" t="str">
        <f>TEXT(sales_tab[[#This Row],[Order Date]],"YYYY")</f>
        <v>2024</v>
      </c>
      <c r="J675" s="1" t="str">
        <f>TEXT(sales_tab[[#This Row],[Order Date]],"MMM")</f>
        <v>Aug</v>
      </c>
      <c r="K675">
        <v>4541</v>
      </c>
      <c r="L675" t="str">
        <f>VLOOKUP(sales_tab[[#This Row],[Product ID]],product_tab[],2,FALSE)</f>
        <v>Pen</v>
      </c>
      <c r="M675" t="str">
        <f>VLOOKUP(sales_tab[[#This Row],[Product ID]],product_tab[],4,FALSE)</f>
        <v>Mccall Inc</v>
      </c>
      <c r="N675" t="s">
        <v>17</v>
      </c>
      <c r="O675">
        <v>106.22</v>
      </c>
      <c r="P675">
        <v>69.5</v>
      </c>
      <c r="Q675">
        <v>2</v>
      </c>
      <c r="R675">
        <v>0.13</v>
      </c>
      <c r="S675">
        <f>sales_tab[[#This Row],[Unit Price]]*sales_tab[[#This Row],[Quantity]]</f>
        <v>139</v>
      </c>
      <c r="T675">
        <f>sales_tab[[#This Row],[Sales Amount]]-sales_tab[[#This Row],[Cost Price]]</f>
        <v>32.78</v>
      </c>
    </row>
    <row r="676" spans="1:20" x14ac:dyDescent="0.45">
      <c r="A676">
        <v>211611</v>
      </c>
      <c r="B676">
        <v>505389</v>
      </c>
      <c r="C676" t="str">
        <f>VLOOKUP(sales_tab[[#This Row],[Customer ID]],customer_tab[],2,FALSE)</f>
        <v>Robyn Roman</v>
      </c>
      <c r="D676" t="str">
        <f>VLOOKUP(sales_tab[[#This Row],[Customer ID]],customer_tab[],9,FALSE)</f>
        <v>Male</v>
      </c>
      <c r="E676" t="str">
        <f>VLOOKUP(sales_tab[[#This Row],[Customer ID]],customer_tab[],5,FALSE)</f>
        <v>North Carolina</v>
      </c>
      <c r="F676" t="str">
        <f>VLOOKUP(sales_tab[[#This Row],[Customer ID]],customer_tab[],6,FALSE)</f>
        <v>South</v>
      </c>
      <c r="G676" t="str">
        <f>VLOOKUP(sales_tab[[#This Row],[Customer ID]],customer_tab[],7,FALSE)</f>
        <v>Single</v>
      </c>
      <c r="H676" s="1">
        <v>45285</v>
      </c>
      <c r="I676" s="1" t="str">
        <f>TEXT(sales_tab[[#This Row],[Order Date]],"YYYY")</f>
        <v>2023</v>
      </c>
      <c r="J676" s="1" t="str">
        <f>TEXT(sales_tab[[#This Row],[Order Date]],"MMM")</f>
        <v>Dec</v>
      </c>
      <c r="K676">
        <v>9614</v>
      </c>
      <c r="L676" t="str">
        <f>VLOOKUP(sales_tab[[#This Row],[Product ID]],product_tab[],2,FALSE)</f>
        <v>Table</v>
      </c>
      <c r="M676" t="str">
        <f>VLOOKUP(sales_tab[[#This Row],[Product ID]],product_tab[],4,FALSE)</f>
        <v>Peters Ltd</v>
      </c>
      <c r="N676" t="s">
        <v>11</v>
      </c>
      <c r="O676">
        <v>155.4402</v>
      </c>
      <c r="P676">
        <v>129.47</v>
      </c>
      <c r="Q676">
        <v>2</v>
      </c>
      <c r="R676">
        <v>0.17</v>
      </c>
      <c r="S676">
        <f>sales_tab[[#This Row],[Unit Price]]*sales_tab[[#This Row],[Quantity]]</f>
        <v>258.94</v>
      </c>
      <c r="T676">
        <f>sales_tab[[#This Row],[Sales Amount]]-sales_tab[[#This Row],[Cost Price]]</f>
        <v>103.49979999999999</v>
      </c>
    </row>
    <row r="677" spans="1:20" x14ac:dyDescent="0.45">
      <c r="A677">
        <v>673139</v>
      </c>
      <c r="B677">
        <v>348188</v>
      </c>
      <c r="C677" t="str">
        <f>VLOOKUP(sales_tab[[#This Row],[Customer ID]],customer_tab[],2,FALSE)</f>
        <v>Jason Green</v>
      </c>
      <c r="D677" t="str">
        <f>VLOOKUP(sales_tab[[#This Row],[Customer ID]],customer_tab[],9,FALSE)</f>
        <v>Non-Binary</v>
      </c>
      <c r="E677" t="str">
        <f>VLOOKUP(sales_tab[[#This Row],[Customer ID]],customer_tab[],5,FALSE)</f>
        <v>California</v>
      </c>
      <c r="F677" t="str">
        <f>VLOOKUP(sales_tab[[#This Row],[Customer ID]],customer_tab[],6,FALSE)</f>
        <v>West</v>
      </c>
      <c r="G677" t="str">
        <f>VLOOKUP(sales_tab[[#This Row],[Customer ID]],customer_tab[],7,FALSE)</f>
        <v>Divorced</v>
      </c>
      <c r="H677" s="1">
        <v>45283</v>
      </c>
      <c r="I677" s="1" t="str">
        <f>TEXT(sales_tab[[#This Row],[Order Date]],"YYYY")</f>
        <v>2023</v>
      </c>
      <c r="J677" s="1" t="str">
        <f>TEXT(sales_tab[[#This Row],[Order Date]],"MMM")</f>
        <v>Dec</v>
      </c>
      <c r="K677">
        <v>5035</v>
      </c>
      <c r="L677" t="str">
        <f>VLOOKUP(sales_tab[[#This Row],[Product ID]],product_tab[],2,FALSE)</f>
        <v>Paper</v>
      </c>
      <c r="M677" t="str">
        <f>VLOOKUP(sales_tab[[#This Row],[Product ID]],product_tab[],4,FALSE)</f>
        <v>Clayton, Robertson and Wolfe</v>
      </c>
      <c r="N677" t="s">
        <v>17</v>
      </c>
      <c r="O677">
        <v>334.56960000000004</v>
      </c>
      <c r="P677">
        <v>196.72</v>
      </c>
      <c r="Q677">
        <v>3</v>
      </c>
      <c r="R677">
        <v>0.19</v>
      </c>
      <c r="S677">
        <f>sales_tab[[#This Row],[Unit Price]]*sales_tab[[#This Row],[Quantity]]</f>
        <v>590.16</v>
      </c>
      <c r="T677">
        <f>sales_tab[[#This Row],[Sales Amount]]-sales_tab[[#This Row],[Cost Price]]</f>
        <v>255.59039999999993</v>
      </c>
    </row>
    <row r="678" spans="1:20" x14ac:dyDescent="0.45">
      <c r="A678">
        <v>269527</v>
      </c>
      <c r="B678">
        <v>147659</v>
      </c>
      <c r="C678" t="str">
        <f>VLOOKUP(sales_tab[[#This Row],[Customer ID]],customer_tab[],2,FALSE)</f>
        <v>Tracie Baker</v>
      </c>
      <c r="D678" t="str">
        <f>VLOOKUP(sales_tab[[#This Row],[Customer ID]],customer_tab[],9,FALSE)</f>
        <v>Non-Binary</v>
      </c>
      <c r="E678" t="str">
        <f>VLOOKUP(sales_tab[[#This Row],[Customer ID]],customer_tab[],5,FALSE)</f>
        <v>Texas</v>
      </c>
      <c r="F678" t="str">
        <f>VLOOKUP(sales_tab[[#This Row],[Customer ID]],customer_tab[],6,FALSE)</f>
        <v>Central</v>
      </c>
      <c r="G678" t="str">
        <f>VLOOKUP(sales_tab[[#This Row],[Customer ID]],customer_tab[],7,FALSE)</f>
        <v>Divorced</v>
      </c>
      <c r="H678" s="1">
        <v>45445</v>
      </c>
      <c r="I678" s="1" t="str">
        <f>TEXT(sales_tab[[#This Row],[Order Date]],"YYYY")</f>
        <v>2024</v>
      </c>
      <c r="J678" s="1" t="str">
        <f>TEXT(sales_tab[[#This Row],[Order Date]],"MMM")</f>
        <v>Jun</v>
      </c>
      <c r="K678">
        <v>5039</v>
      </c>
      <c r="L678" t="str">
        <f>VLOOKUP(sales_tab[[#This Row],[Product ID]],product_tab[],2,FALSE)</f>
        <v>Jeans</v>
      </c>
      <c r="M678" t="str">
        <f>VLOOKUP(sales_tab[[#This Row],[Product ID]],product_tab[],4,FALSE)</f>
        <v>Sanchez, Medina and Golden</v>
      </c>
      <c r="N678" t="s">
        <v>15</v>
      </c>
      <c r="O678">
        <v>231.64249999999996</v>
      </c>
      <c r="P678">
        <v>70.03</v>
      </c>
      <c r="Q678">
        <v>5</v>
      </c>
      <c r="R678">
        <v>0.25</v>
      </c>
      <c r="S678">
        <f>sales_tab[[#This Row],[Unit Price]]*sales_tab[[#This Row],[Quantity]]</f>
        <v>350.15</v>
      </c>
      <c r="T678">
        <f>sales_tab[[#This Row],[Sales Amount]]-sales_tab[[#This Row],[Cost Price]]</f>
        <v>118.50750000000002</v>
      </c>
    </row>
    <row r="679" spans="1:20" x14ac:dyDescent="0.45">
      <c r="A679">
        <v>954008</v>
      </c>
      <c r="B679">
        <v>774387</v>
      </c>
      <c r="C679" t="str">
        <f>VLOOKUP(sales_tab[[#This Row],[Customer ID]],customer_tab[],2,FALSE)</f>
        <v>Sharon Hayes</v>
      </c>
      <c r="D679" t="str">
        <f>VLOOKUP(sales_tab[[#This Row],[Customer ID]],customer_tab[],9,FALSE)</f>
        <v>Female</v>
      </c>
      <c r="E679" t="str">
        <f>VLOOKUP(sales_tab[[#This Row],[Customer ID]],customer_tab[],5,FALSE)</f>
        <v>Utah</v>
      </c>
      <c r="F679" t="str">
        <f>VLOOKUP(sales_tab[[#This Row],[Customer ID]],customer_tab[],6,FALSE)</f>
        <v>West</v>
      </c>
      <c r="G679" t="str">
        <f>VLOOKUP(sales_tab[[#This Row],[Customer ID]],customer_tab[],7,FALSE)</f>
        <v>Married</v>
      </c>
      <c r="H679" s="1">
        <v>45479</v>
      </c>
      <c r="I679" s="1" t="str">
        <f>TEXT(sales_tab[[#This Row],[Order Date]],"YYYY")</f>
        <v>2024</v>
      </c>
      <c r="J679" s="1" t="str">
        <f>TEXT(sales_tab[[#This Row],[Order Date]],"MMM")</f>
        <v>Jul</v>
      </c>
      <c r="K679">
        <v>2914</v>
      </c>
      <c r="L679" t="str">
        <f>VLOOKUP(sales_tab[[#This Row],[Product ID]],product_tab[],2,FALSE)</f>
        <v>Bookshelf</v>
      </c>
      <c r="M679" t="str">
        <f>VLOOKUP(sales_tab[[#This Row],[Product ID]],product_tab[],4,FALSE)</f>
        <v>Davis-Ramirez</v>
      </c>
      <c r="N679" t="s">
        <v>11</v>
      </c>
      <c r="O679">
        <v>43.351499999999987</v>
      </c>
      <c r="P679">
        <v>30.65</v>
      </c>
      <c r="Q679">
        <v>3</v>
      </c>
      <c r="R679">
        <v>0.23</v>
      </c>
      <c r="S679">
        <f>sales_tab[[#This Row],[Unit Price]]*sales_tab[[#This Row],[Quantity]]</f>
        <v>91.949999999999989</v>
      </c>
      <c r="T679">
        <f>sales_tab[[#This Row],[Sales Amount]]-sales_tab[[#This Row],[Cost Price]]</f>
        <v>48.598500000000001</v>
      </c>
    </row>
    <row r="680" spans="1:20" x14ac:dyDescent="0.45">
      <c r="A680">
        <v>656790</v>
      </c>
      <c r="B680">
        <v>522906</v>
      </c>
      <c r="C680" t="str">
        <f>VLOOKUP(sales_tab[[#This Row],[Customer ID]],customer_tab[],2,FALSE)</f>
        <v>Amanda Wilson</v>
      </c>
      <c r="D680" t="str">
        <f>VLOOKUP(sales_tab[[#This Row],[Customer ID]],customer_tab[],9,FALSE)</f>
        <v>Male</v>
      </c>
      <c r="E680" t="str">
        <f>VLOOKUP(sales_tab[[#This Row],[Customer ID]],customer_tab[],5,FALSE)</f>
        <v>North Carolina</v>
      </c>
      <c r="F680" t="str">
        <f>VLOOKUP(sales_tab[[#This Row],[Customer ID]],customer_tab[],6,FALSE)</f>
        <v>South</v>
      </c>
      <c r="G680" t="str">
        <f>VLOOKUP(sales_tab[[#This Row],[Customer ID]],customer_tab[],7,FALSE)</f>
        <v>Widowed</v>
      </c>
      <c r="H680" s="1">
        <v>45414</v>
      </c>
      <c r="I680" s="1" t="str">
        <f>TEXT(sales_tab[[#This Row],[Order Date]],"YYYY")</f>
        <v>2024</v>
      </c>
      <c r="J680" s="1" t="str">
        <f>TEXT(sales_tab[[#This Row],[Order Date]],"MMM")</f>
        <v>May</v>
      </c>
      <c r="K680">
        <v>5942</v>
      </c>
      <c r="L680" t="str">
        <f>VLOOKUP(sales_tab[[#This Row],[Product ID]],product_tab[],2,FALSE)</f>
        <v>Stapler</v>
      </c>
      <c r="M680" t="str">
        <f>VLOOKUP(sales_tab[[#This Row],[Product ID]],product_tab[],4,FALSE)</f>
        <v>Jones-Henderson</v>
      </c>
      <c r="N680" t="s">
        <v>17</v>
      </c>
      <c r="O680">
        <v>40.0685</v>
      </c>
      <c r="P680">
        <v>12.83</v>
      </c>
      <c r="Q680">
        <v>5</v>
      </c>
      <c r="R680">
        <v>0.01</v>
      </c>
      <c r="S680">
        <f>sales_tab[[#This Row],[Unit Price]]*sales_tab[[#This Row],[Quantity]]</f>
        <v>64.150000000000006</v>
      </c>
      <c r="T680">
        <f>sales_tab[[#This Row],[Sales Amount]]-sales_tab[[#This Row],[Cost Price]]</f>
        <v>24.081500000000005</v>
      </c>
    </row>
    <row r="681" spans="1:20" x14ac:dyDescent="0.45">
      <c r="A681">
        <v>540982</v>
      </c>
      <c r="B681">
        <v>723655</v>
      </c>
      <c r="C681" t="str">
        <f>VLOOKUP(sales_tab[[#This Row],[Customer ID]],customer_tab[],2,FALSE)</f>
        <v>James Pearson</v>
      </c>
      <c r="D681" t="str">
        <f>VLOOKUP(sales_tab[[#This Row],[Customer ID]],customer_tab[],9,FALSE)</f>
        <v>Male</v>
      </c>
      <c r="E681" t="str">
        <f>VLOOKUP(sales_tab[[#This Row],[Customer ID]],customer_tab[],5,FALSE)</f>
        <v>Colorado</v>
      </c>
      <c r="F681" t="str">
        <f>VLOOKUP(sales_tab[[#This Row],[Customer ID]],customer_tab[],6,FALSE)</f>
        <v>West</v>
      </c>
      <c r="G681" t="str">
        <f>VLOOKUP(sales_tab[[#This Row],[Customer ID]],customer_tab[],7,FALSE)</f>
        <v>Married</v>
      </c>
      <c r="H681" s="1">
        <v>45327</v>
      </c>
      <c r="I681" s="1" t="str">
        <f>TEXT(sales_tab[[#This Row],[Order Date]],"YYYY")</f>
        <v>2024</v>
      </c>
      <c r="J681" s="1" t="str">
        <f>TEXT(sales_tab[[#This Row],[Order Date]],"MMM")</f>
        <v>Feb</v>
      </c>
      <c r="K681">
        <v>3592</v>
      </c>
      <c r="L681" t="str">
        <f>VLOOKUP(sales_tab[[#This Row],[Product ID]],product_tab[],2,FALSE)</f>
        <v>Shoes</v>
      </c>
      <c r="M681" t="str">
        <f>VLOOKUP(sales_tab[[#This Row],[Product ID]],product_tab[],4,FALSE)</f>
        <v>Hamilton, Kirby and Taylor</v>
      </c>
      <c r="N681" t="s">
        <v>15</v>
      </c>
      <c r="O681">
        <v>491.21119999999996</v>
      </c>
      <c r="P681">
        <v>243.78</v>
      </c>
      <c r="Q681">
        <v>4</v>
      </c>
      <c r="R681">
        <v>0.24</v>
      </c>
      <c r="S681">
        <f>sales_tab[[#This Row],[Unit Price]]*sales_tab[[#This Row],[Quantity]]</f>
        <v>975.12</v>
      </c>
      <c r="T681">
        <f>sales_tab[[#This Row],[Sales Amount]]-sales_tab[[#This Row],[Cost Price]]</f>
        <v>483.90880000000004</v>
      </c>
    </row>
    <row r="682" spans="1:20" x14ac:dyDescent="0.45">
      <c r="A682">
        <v>179707</v>
      </c>
      <c r="B682">
        <v>531502</v>
      </c>
      <c r="C682" t="str">
        <f>VLOOKUP(sales_tab[[#This Row],[Customer ID]],customer_tab[],2,FALSE)</f>
        <v>Ronald Moore</v>
      </c>
      <c r="D682" t="str">
        <f>VLOOKUP(sales_tab[[#This Row],[Customer ID]],customer_tab[],9,FALSE)</f>
        <v>Non-Binary</v>
      </c>
      <c r="E682" t="str">
        <f>VLOOKUP(sales_tab[[#This Row],[Customer ID]],customer_tab[],5,FALSE)</f>
        <v>Colorado</v>
      </c>
      <c r="F682" t="str">
        <f>VLOOKUP(sales_tab[[#This Row],[Customer ID]],customer_tab[],6,FALSE)</f>
        <v>West</v>
      </c>
      <c r="G682" t="str">
        <f>VLOOKUP(sales_tab[[#This Row],[Customer ID]],customer_tab[],7,FALSE)</f>
        <v>Divorced</v>
      </c>
      <c r="H682" s="1">
        <v>45262</v>
      </c>
      <c r="I682" s="1" t="str">
        <f>TEXT(sales_tab[[#This Row],[Order Date]],"YYYY")</f>
        <v>2023</v>
      </c>
      <c r="J682" s="1" t="str">
        <f>TEXT(sales_tab[[#This Row],[Order Date]],"MMM")</f>
        <v>Dec</v>
      </c>
      <c r="K682">
        <v>9504</v>
      </c>
      <c r="L682" t="str">
        <f>VLOOKUP(sales_tab[[#This Row],[Product ID]],product_tab[],2,FALSE)</f>
        <v>Puzzle</v>
      </c>
      <c r="M682" t="str">
        <f>VLOOKUP(sales_tab[[#This Row],[Product ID]],product_tab[],4,FALSE)</f>
        <v>Bailey, Fowler and Butler</v>
      </c>
      <c r="N682" t="s">
        <v>13</v>
      </c>
      <c r="O682">
        <v>177.3065</v>
      </c>
      <c r="P682">
        <v>50.87</v>
      </c>
      <c r="Q682">
        <v>5</v>
      </c>
      <c r="R682">
        <v>0.01</v>
      </c>
      <c r="S682">
        <f>sales_tab[[#This Row],[Unit Price]]*sales_tab[[#This Row],[Quantity]]</f>
        <v>254.35</v>
      </c>
      <c r="T682">
        <f>sales_tab[[#This Row],[Sales Amount]]-sales_tab[[#This Row],[Cost Price]]</f>
        <v>77.043499999999995</v>
      </c>
    </row>
    <row r="683" spans="1:20" x14ac:dyDescent="0.45">
      <c r="A683">
        <v>127665</v>
      </c>
      <c r="B683">
        <v>431639</v>
      </c>
      <c r="C683" t="str">
        <f>VLOOKUP(sales_tab[[#This Row],[Customer ID]],customer_tab[],2,FALSE)</f>
        <v>Jeffrey Nixon</v>
      </c>
      <c r="D683" t="str">
        <f>VLOOKUP(sales_tab[[#This Row],[Customer ID]],customer_tab[],9,FALSE)</f>
        <v>Female</v>
      </c>
      <c r="E683" t="str">
        <f>VLOOKUP(sales_tab[[#This Row],[Customer ID]],customer_tab[],5,FALSE)</f>
        <v>Ohio</v>
      </c>
      <c r="F683" t="str">
        <f>VLOOKUP(sales_tab[[#This Row],[Customer ID]],customer_tab[],6,FALSE)</f>
        <v>East</v>
      </c>
      <c r="G683" t="str">
        <f>VLOOKUP(sales_tab[[#This Row],[Customer ID]],customer_tab[],7,FALSE)</f>
        <v>Widowed</v>
      </c>
      <c r="H683" s="1">
        <v>45352</v>
      </c>
      <c r="I683" s="1" t="str">
        <f>TEXT(sales_tab[[#This Row],[Order Date]],"YYYY")</f>
        <v>2024</v>
      </c>
      <c r="J683" s="1" t="str">
        <f>TEXT(sales_tab[[#This Row],[Order Date]],"MMM")</f>
        <v>Mar</v>
      </c>
      <c r="K683">
        <v>1440</v>
      </c>
      <c r="L683" t="str">
        <f>VLOOKUP(sales_tab[[#This Row],[Product ID]],product_tab[],2,FALSE)</f>
        <v>Action Figure</v>
      </c>
      <c r="M683" t="str">
        <f>VLOOKUP(sales_tab[[#This Row],[Product ID]],product_tab[],4,FALSE)</f>
        <v>Barker-Baker</v>
      </c>
      <c r="N683" t="s">
        <v>13</v>
      </c>
      <c r="O683">
        <v>444.88919999999996</v>
      </c>
      <c r="P683">
        <v>242.72</v>
      </c>
      <c r="Q683">
        <v>3</v>
      </c>
      <c r="R683">
        <v>0.13</v>
      </c>
      <c r="S683">
        <f>sales_tab[[#This Row],[Unit Price]]*sales_tab[[#This Row],[Quantity]]</f>
        <v>728.16</v>
      </c>
      <c r="T683">
        <f>sales_tab[[#This Row],[Sales Amount]]-sales_tab[[#This Row],[Cost Price]]</f>
        <v>283.27080000000001</v>
      </c>
    </row>
    <row r="684" spans="1:20" x14ac:dyDescent="0.45">
      <c r="A684">
        <v>918321</v>
      </c>
      <c r="B684">
        <v>404525</v>
      </c>
      <c r="C684" t="str">
        <f>VLOOKUP(sales_tab[[#This Row],[Customer ID]],customer_tab[],2,FALSE)</f>
        <v>Alejandro Rollins</v>
      </c>
      <c r="D684" t="str">
        <f>VLOOKUP(sales_tab[[#This Row],[Customer ID]],customer_tab[],9,FALSE)</f>
        <v>Male</v>
      </c>
      <c r="E684" t="str">
        <f>VLOOKUP(sales_tab[[#This Row],[Customer ID]],customer_tab[],5,FALSE)</f>
        <v>North Carolina</v>
      </c>
      <c r="F684" t="str">
        <f>VLOOKUP(sales_tab[[#This Row],[Customer ID]],customer_tab[],6,FALSE)</f>
        <v>South</v>
      </c>
      <c r="G684" t="str">
        <f>VLOOKUP(sales_tab[[#This Row],[Customer ID]],customer_tab[],7,FALSE)</f>
        <v>Widowed</v>
      </c>
      <c r="H684" s="1">
        <v>45467</v>
      </c>
      <c r="I684" s="1" t="str">
        <f>TEXT(sales_tab[[#This Row],[Order Date]],"YYYY")</f>
        <v>2024</v>
      </c>
      <c r="J684" s="1" t="str">
        <f>TEXT(sales_tab[[#This Row],[Order Date]],"MMM")</f>
        <v>Jun</v>
      </c>
      <c r="K684">
        <v>3312</v>
      </c>
      <c r="L684" t="str">
        <f>VLOOKUP(sales_tab[[#This Row],[Product ID]],product_tab[],2,FALSE)</f>
        <v>Toy Car</v>
      </c>
      <c r="M684" t="str">
        <f>VLOOKUP(sales_tab[[#This Row],[Product ID]],product_tab[],4,FALSE)</f>
        <v>West LLC</v>
      </c>
      <c r="N684" t="s">
        <v>13</v>
      </c>
      <c r="O684">
        <v>551.46299999999997</v>
      </c>
      <c r="P684">
        <v>287.38</v>
      </c>
      <c r="Q684">
        <v>3</v>
      </c>
      <c r="R684">
        <v>0.05</v>
      </c>
      <c r="S684">
        <f>sales_tab[[#This Row],[Unit Price]]*sales_tab[[#This Row],[Quantity]]</f>
        <v>862.14</v>
      </c>
      <c r="T684">
        <f>sales_tab[[#This Row],[Sales Amount]]-sales_tab[[#This Row],[Cost Price]]</f>
        <v>310.67700000000002</v>
      </c>
    </row>
    <row r="685" spans="1:20" x14ac:dyDescent="0.45">
      <c r="A685">
        <v>198817</v>
      </c>
      <c r="B685">
        <v>837685</v>
      </c>
      <c r="C685" t="str">
        <f>VLOOKUP(sales_tab[[#This Row],[Customer ID]],customer_tab[],2,FALSE)</f>
        <v>Charlene Wilson</v>
      </c>
      <c r="D685" t="str">
        <f>VLOOKUP(sales_tab[[#This Row],[Customer ID]],customer_tab[],9,FALSE)</f>
        <v>Non-Binary</v>
      </c>
      <c r="E685" t="str">
        <f>VLOOKUP(sales_tab[[#This Row],[Customer ID]],customer_tab[],5,FALSE)</f>
        <v>Florida</v>
      </c>
      <c r="F685" t="str">
        <f>VLOOKUP(sales_tab[[#This Row],[Customer ID]],customer_tab[],6,FALSE)</f>
        <v>South</v>
      </c>
      <c r="G685" t="str">
        <f>VLOOKUP(sales_tab[[#This Row],[Customer ID]],customer_tab[],7,FALSE)</f>
        <v>Widowed</v>
      </c>
      <c r="H685" s="1">
        <v>45274</v>
      </c>
      <c r="I685" s="1" t="str">
        <f>TEXT(sales_tab[[#This Row],[Order Date]],"YYYY")</f>
        <v>2023</v>
      </c>
      <c r="J685" s="1" t="str">
        <f>TEXT(sales_tab[[#This Row],[Order Date]],"MMM")</f>
        <v>Dec</v>
      </c>
      <c r="K685">
        <v>9240</v>
      </c>
      <c r="L685" t="str">
        <f>VLOOKUP(sales_tab[[#This Row],[Product ID]],product_tab[],2,FALSE)</f>
        <v>Doll</v>
      </c>
      <c r="M685" t="str">
        <f>VLOOKUP(sales_tab[[#This Row],[Product ID]],product_tab[],4,FALSE)</f>
        <v>Clark, Scott and Miller</v>
      </c>
      <c r="N685" t="s">
        <v>13</v>
      </c>
      <c r="O685">
        <v>54.801200000000009</v>
      </c>
      <c r="P685">
        <v>105.37</v>
      </c>
      <c r="Q685">
        <v>1</v>
      </c>
      <c r="R685">
        <v>0.24</v>
      </c>
      <c r="S685">
        <f>sales_tab[[#This Row],[Unit Price]]*sales_tab[[#This Row],[Quantity]]</f>
        <v>105.37</v>
      </c>
      <c r="T685">
        <f>sales_tab[[#This Row],[Sales Amount]]-sales_tab[[#This Row],[Cost Price]]</f>
        <v>50.568799999999996</v>
      </c>
    </row>
    <row r="686" spans="1:20" x14ac:dyDescent="0.45">
      <c r="A686">
        <v>552923</v>
      </c>
      <c r="B686">
        <v>168288</v>
      </c>
      <c r="C686" t="str">
        <f>VLOOKUP(sales_tab[[#This Row],[Customer ID]],customer_tab[],2,FALSE)</f>
        <v>Terry Sanchez</v>
      </c>
      <c r="D686" t="str">
        <f>VLOOKUP(sales_tab[[#This Row],[Customer ID]],customer_tab[],9,FALSE)</f>
        <v>Male</v>
      </c>
      <c r="E686" t="str">
        <f>VLOOKUP(sales_tab[[#This Row],[Customer ID]],customer_tab[],5,FALSE)</f>
        <v>California</v>
      </c>
      <c r="F686" t="str">
        <f>VLOOKUP(sales_tab[[#This Row],[Customer ID]],customer_tab[],6,FALSE)</f>
        <v>West</v>
      </c>
      <c r="G686" t="str">
        <f>VLOOKUP(sales_tab[[#This Row],[Customer ID]],customer_tab[],7,FALSE)</f>
        <v>Widowed</v>
      </c>
      <c r="H686" s="1">
        <v>45494</v>
      </c>
      <c r="I686" s="1" t="str">
        <f>TEXT(sales_tab[[#This Row],[Order Date]],"YYYY")</f>
        <v>2024</v>
      </c>
      <c r="J686" s="1" t="str">
        <f>TEXT(sales_tab[[#This Row],[Order Date]],"MMM")</f>
        <v>Jul</v>
      </c>
      <c r="K686">
        <v>7085</v>
      </c>
      <c r="L686" t="str">
        <f>VLOOKUP(sales_tab[[#This Row],[Product ID]],product_tab[],2,FALSE)</f>
        <v>Jacket</v>
      </c>
      <c r="M686" t="str">
        <f>VLOOKUP(sales_tab[[#This Row],[Product ID]],product_tab[],4,FALSE)</f>
        <v>Myers-Barber</v>
      </c>
      <c r="N686" t="s">
        <v>15</v>
      </c>
      <c r="O686">
        <v>111.43849999999999</v>
      </c>
      <c r="P686">
        <v>178.83</v>
      </c>
      <c r="Q686">
        <v>1</v>
      </c>
      <c r="R686">
        <v>0.05</v>
      </c>
      <c r="S686">
        <f>sales_tab[[#This Row],[Unit Price]]*sales_tab[[#This Row],[Quantity]]</f>
        <v>178.83</v>
      </c>
      <c r="T686">
        <f>sales_tab[[#This Row],[Sales Amount]]-sales_tab[[#This Row],[Cost Price]]</f>
        <v>67.391500000000022</v>
      </c>
    </row>
    <row r="687" spans="1:20" x14ac:dyDescent="0.45">
      <c r="A687">
        <v>739793</v>
      </c>
      <c r="B687">
        <v>524792</v>
      </c>
      <c r="C687" t="str">
        <f>VLOOKUP(sales_tab[[#This Row],[Customer ID]],customer_tab[],2,FALSE)</f>
        <v>Derek Solis</v>
      </c>
      <c r="D687" t="str">
        <f>VLOOKUP(sales_tab[[#This Row],[Customer ID]],customer_tab[],9,FALSE)</f>
        <v>Male</v>
      </c>
      <c r="E687" t="str">
        <f>VLOOKUP(sales_tab[[#This Row],[Customer ID]],customer_tab[],5,FALSE)</f>
        <v>Ohio</v>
      </c>
      <c r="F687" t="str">
        <f>VLOOKUP(sales_tab[[#This Row],[Customer ID]],customer_tab[],6,FALSE)</f>
        <v>East</v>
      </c>
      <c r="G687" t="str">
        <f>VLOOKUP(sales_tab[[#This Row],[Customer ID]],customer_tab[],7,FALSE)</f>
        <v>Divorced</v>
      </c>
      <c r="H687" s="1">
        <v>45400</v>
      </c>
      <c r="I687" s="1" t="str">
        <f>TEXT(sales_tab[[#This Row],[Order Date]],"YYYY")</f>
        <v>2024</v>
      </c>
      <c r="J687" s="1" t="str">
        <f>TEXT(sales_tab[[#This Row],[Order Date]],"MMM")</f>
        <v>Apr</v>
      </c>
      <c r="K687">
        <v>6681</v>
      </c>
      <c r="L687" t="str">
        <f>VLOOKUP(sales_tab[[#This Row],[Product ID]],product_tab[],2,FALSE)</f>
        <v>Desk</v>
      </c>
      <c r="M687" t="str">
        <f>VLOOKUP(sales_tab[[#This Row],[Product ID]],product_tab[],4,FALSE)</f>
        <v>Fernandez, Willis and Potter</v>
      </c>
      <c r="N687" t="s">
        <v>11</v>
      </c>
      <c r="O687">
        <v>310.79140000000001</v>
      </c>
      <c r="P687">
        <v>204.63</v>
      </c>
      <c r="Q687">
        <v>2</v>
      </c>
      <c r="R687">
        <v>0.11</v>
      </c>
      <c r="S687">
        <f>sales_tab[[#This Row],[Unit Price]]*sales_tab[[#This Row],[Quantity]]</f>
        <v>409.26</v>
      </c>
      <c r="T687">
        <f>sales_tab[[#This Row],[Sales Amount]]-sales_tab[[#This Row],[Cost Price]]</f>
        <v>98.468599999999981</v>
      </c>
    </row>
    <row r="688" spans="1:20" x14ac:dyDescent="0.45">
      <c r="A688">
        <v>590089</v>
      </c>
      <c r="B688">
        <v>240454</v>
      </c>
      <c r="C688" t="str">
        <f>VLOOKUP(sales_tab[[#This Row],[Customer ID]],customer_tab[],2,FALSE)</f>
        <v>Christopher Graham</v>
      </c>
      <c r="D688" t="str">
        <f>VLOOKUP(sales_tab[[#This Row],[Customer ID]],customer_tab[],9,FALSE)</f>
        <v>Non-Binary</v>
      </c>
      <c r="E688" t="str">
        <f>VLOOKUP(sales_tab[[#This Row],[Customer ID]],customer_tab[],5,FALSE)</f>
        <v>New York</v>
      </c>
      <c r="F688" t="str">
        <f>VLOOKUP(sales_tab[[#This Row],[Customer ID]],customer_tab[],6,FALSE)</f>
        <v>East</v>
      </c>
      <c r="G688" t="str">
        <f>VLOOKUP(sales_tab[[#This Row],[Customer ID]],customer_tab[],7,FALSE)</f>
        <v>Divorced</v>
      </c>
      <c r="H688" s="1">
        <v>45175</v>
      </c>
      <c r="I688" s="1" t="str">
        <f>TEXT(sales_tab[[#This Row],[Order Date]],"YYYY")</f>
        <v>2023</v>
      </c>
      <c r="J688" s="1" t="str">
        <f>TEXT(sales_tab[[#This Row],[Order Date]],"MMM")</f>
        <v>Sep</v>
      </c>
      <c r="K688">
        <v>2117</v>
      </c>
      <c r="L688" t="str">
        <f>VLOOKUP(sales_tab[[#This Row],[Product ID]],product_tab[],2,FALSE)</f>
        <v>Sofa</v>
      </c>
      <c r="M688" t="str">
        <f>VLOOKUP(sales_tab[[#This Row],[Product ID]],product_tab[],4,FALSE)</f>
        <v>Holden Inc</v>
      </c>
      <c r="N688" t="s">
        <v>11</v>
      </c>
      <c r="O688">
        <v>26.240999999999993</v>
      </c>
      <c r="P688">
        <v>13.79</v>
      </c>
      <c r="Q688">
        <v>5</v>
      </c>
      <c r="R688">
        <v>0.22</v>
      </c>
      <c r="S688">
        <f>sales_tab[[#This Row],[Unit Price]]*sales_tab[[#This Row],[Quantity]]</f>
        <v>68.949999999999989</v>
      </c>
      <c r="T688">
        <f>sales_tab[[#This Row],[Sales Amount]]-sales_tab[[#This Row],[Cost Price]]</f>
        <v>42.708999999999996</v>
      </c>
    </row>
    <row r="689" spans="1:20" x14ac:dyDescent="0.45">
      <c r="A689">
        <v>565980</v>
      </c>
      <c r="B689">
        <v>298351</v>
      </c>
      <c r="C689" t="str">
        <f>VLOOKUP(sales_tab[[#This Row],[Customer ID]],customer_tab[],2,FALSE)</f>
        <v>Rebecca Hall</v>
      </c>
      <c r="D689" t="str">
        <f>VLOOKUP(sales_tab[[#This Row],[Customer ID]],customer_tab[],9,FALSE)</f>
        <v>Non-Binary</v>
      </c>
      <c r="E689" t="str">
        <f>VLOOKUP(sales_tab[[#This Row],[Customer ID]],customer_tab[],5,FALSE)</f>
        <v>Ohio</v>
      </c>
      <c r="F689" t="str">
        <f>VLOOKUP(sales_tab[[#This Row],[Customer ID]],customer_tab[],6,FALSE)</f>
        <v>East</v>
      </c>
      <c r="G689" t="str">
        <f>VLOOKUP(sales_tab[[#This Row],[Customer ID]],customer_tab[],7,FALSE)</f>
        <v>Married</v>
      </c>
      <c r="H689" s="1">
        <v>45284</v>
      </c>
      <c r="I689" s="1" t="str">
        <f>TEXT(sales_tab[[#This Row],[Order Date]],"YYYY")</f>
        <v>2023</v>
      </c>
      <c r="J689" s="1" t="str">
        <f>TEXT(sales_tab[[#This Row],[Order Date]],"MMM")</f>
        <v>Dec</v>
      </c>
      <c r="K689">
        <v>4889</v>
      </c>
      <c r="L689" t="str">
        <f>VLOOKUP(sales_tab[[#This Row],[Product ID]],product_tab[],2,FALSE)</f>
        <v>T-shirt</v>
      </c>
      <c r="M689" t="str">
        <f>VLOOKUP(sales_tab[[#This Row],[Product ID]],product_tab[],4,FALSE)</f>
        <v>Davis Group</v>
      </c>
      <c r="N689" t="s">
        <v>15</v>
      </c>
      <c r="O689">
        <v>261.30079999999998</v>
      </c>
      <c r="P689">
        <v>165.76</v>
      </c>
      <c r="Q689">
        <v>4</v>
      </c>
      <c r="R689">
        <v>0.23</v>
      </c>
      <c r="S689">
        <f>sales_tab[[#This Row],[Unit Price]]*sales_tab[[#This Row],[Quantity]]</f>
        <v>663.04</v>
      </c>
      <c r="T689">
        <f>sales_tab[[#This Row],[Sales Amount]]-sales_tab[[#This Row],[Cost Price]]</f>
        <v>401.73919999999998</v>
      </c>
    </row>
    <row r="690" spans="1:20" x14ac:dyDescent="0.45">
      <c r="A690">
        <v>704671</v>
      </c>
      <c r="B690">
        <v>110888</v>
      </c>
      <c r="C690" t="str">
        <f>VLOOKUP(sales_tab[[#This Row],[Customer ID]],customer_tab[],2,FALSE)</f>
        <v>Perry Wells</v>
      </c>
      <c r="D690" t="str">
        <f>VLOOKUP(sales_tab[[#This Row],[Customer ID]],customer_tab[],9,FALSE)</f>
        <v>Male</v>
      </c>
      <c r="E690" t="str">
        <f>VLOOKUP(sales_tab[[#This Row],[Customer ID]],customer_tab[],5,FALSE)</f>
        <v>California</v>
      </c>
      <c r="F690" t="str">
        <f>VLOOKUP(sales_tab[[#This Row],[Customer ID]],customer_tab[],6,FALSE)</f>
        <v>West</v>
      </c>
      <c r="G690" t="str">
        <f>VLOOKUP(sales_tab[[#This Row],[Customer ID]],customer_tab[],7,FALSE)</f>
        <v>Widowed</v>
      </c>
      <c r="H690" s="1">
        <v>45205</v>
      </c>
      <c r="I690" s="1" t="str">
        <f>TEXT(sales_tab[[#This Row],[Order Date]],"YYYY")</f>
        <v>2023</v>
      </c>
      <c r="J690" s="1" t="str">
        <f>TEXT(sales_tab[[#This Row],[Order Date]],"MMM")</f>
        <v>Oct</v>
      </c>
      <c r="K690">
        <v>4541</v>
      </c>
      <c r="L690" t="str">
        <f>VLOOKUP(sales_tab[[#This Row],[Product ID]],product_tab[],2,FALSE)</f>
        <v>Pen</v>
      </c>
      <c r="M690" t="str">
        <f>VLOOKUP(sales_tab[[#This Row],[Product ID]],product_tab[],4,FALSE)</f>
        <v>Mccall Inc</v>
      </c>
      <c r="N690" t="s">
        <v>17</v>
      </c>
      <c r="O690">
        <v>103.94</v>
      </c>
      <c r="P690">
        <v>69.5</v>
      </c>
      <c r="Q690">
        <v>2</v>
      </c>
      <c r="R690">
        <v>0.18</v>
      </c>
      <c r="S690">
        <f>sales_tab[[#This Row],[Unit Price]]*sales_tab[[#This Row],[Quantity]]</f>
        <v>139</v>
      </c>
      <c r="T690">
        <f>sales_tab[[#This Row],[Sales Amount]]-sales_tab[[#This Row],[Cost Price]]</f>
        <v>35.06</v>
      </c>
    </row>
    <row r="691" spans="1:20" x14ac:dyDescent="0.45">
      <c r="A691">
        <v>175991</v>
      </c>
      <c r="B691">
        <v>236399</v>
      </c>
      <c r="C691" t="str">
        <f>VLOOKUP(sales_tab[[#This Row],[Customer ID]],customer_tab[],2,FALSE)</f>
        <v>Brandon Stephens</v>
      </c>
      <c r="D691" t="str">
        <f>VLOOKUP(sales_tab[[#This Row],[Customer ID]],customer_tab[],9,FALSE)</f>
        <v>Female</v>
      </c>
      <c r="E691" t="str">
        <f>VLOOKUP(sales_tab[[#This Row],[Customer ID]],customer_tab[],5,FALSE)</f>
        <v>Texas</v>
      </c>
      <c r="F691" t="str">
        <f>VLOOKUP(sales_tab[[#This Row],[Customer ID]],customer_tab[],6,FALSE)</f>
        <v>Central</v>
      </c>
      <c r="G691" t="str">
        <f>VLOOKUP(sales_tab[[#This Row],[Customer ID]],customer_tab[],7,FALSE)</f>
        <v>Divorced</v>
      </c>
      <c r="H691" s="1">
        <v>45300</v>
      </c>
      <c r="I691" s="1" t="str">
        <f>TEXT(sales_tab[[#This Row],[Order Date]],"YYYY")</f>
        <v>2024</v>
      </c>
      <c r="J691" s="1" t="str">
        <f>TEXT(sales_tab[[#This Row],[Order Date]],"MMM")</f>
        <v>Jan</v>
      </c>
      <c r="K691">
        <v>9504</v>
      </c>
      <c r="L691" t="str">
        <f>VLOOKUP(sales_tab[[#This Row],[Product ID]],product_tab[],2,FALSE)</f>
        <v>Puzzle</v>
      </c>
      <c r="M691" t="str">
        <f>VLOOKUP(sales_tab[[#This Row],[Product ID]],product_tab[],4,FALSE)</f>
        <v>Bailey, Fowler and Butler</v>
      </c>
      <c r="N691" t="s">
        <v>13</v>
      </c>
      <c r="O691">
        <v>28.815999999999995</v>
      </c>
      <c r="P691">
        <v>50.87</v>
      </c>
      <c r="Q691">
        <v>1</v>
      </c>
      <c r="R691">
        <v>0.2</v>
      </c>
      <c r="S691">
        <f>sales_tab[[#This Row],[Unit Price]]*sales_tab[[#This Row],[Quantity]]</f>
        <v>50.87</v>
      </c>
      <c r="T691">
        <f>sales_tab[[#This Row],[Sales Amount]]-sales_tab[[#This Row],[Cost Price]]</f>
        <v>22.054000000000002</v>
      </c>
    </row>
    <row r="692" spans="1:20" x14ac:dyDescent="0.45">
      <c r="A692">
        <v>937642</v>
      </c>
      <c r="B692">
        <v>227229</v>
      </c>
      <c r="C692" t="str">
        <f>VLOOKUP(sales_tab[[#This Row],[Customer ID]],customer_tab[],2,FALSE)</f>
        <v>Joshua Lewis</v>
      </c>
      <c r="D692" t="str">
        <f>VLOOKUP(sales_tab[[#This Row],[Customer ID]],customer_tab[],9,FALSE)</f>
        <v>Female</v>
      </c>
      <c r="E692" t="str">
        <f>VLOOKUP(sales_tab[[#This Row],[Customer ID]],customer_tab[],5,FALSE)</f>
        <v>California</v>
      </c>
      <c r="F692" t="str">
        <f>VLOOKUP(sales_tab[[#This Row],[Customer ID]],customer_tab[],6,FALSE)</f>
        <v>West</v>
      </c>
      <c r="G692" t="str">
        <f>VLOOKUP(sales_tab[[#This Row],[Customer ID]],customer_tab[],7,FALSE)</f>
        <v>Widowed</v>
      </c>
      <c r="H692" s="1">
        <v>45465</v>
      </c>
      <c r="I692" s="1" t="str">
        <f>TEXT(sales_tab[[#This Row],[Order Date]],"YYYY")</f>
        <v>2024</v>
      </c>
      <c r="J692" s="1" t="str">
        <f>TEXT(sales_tab[[#This Row],[Order Date]],"MMM")</f>
        <v>Jun</v>
      </c>
      <c r="K692">
        <v>6681</v>
      </c>
      <c r="L692" t="str">
        <f>VLOOKUP(sales_tab[[#This Row],[Product ID]],product_tab[],2,FALSE)</f>
        <v>Desk</v>
      </c>
      <c r="M692" t="str">
        <f>VLOOKUP(sales_tab[[#This Row],[Product ID]],product_tab[],4,FALSE)</f>
        <v>Fernandez, Willis and Potter</v>
      </c>
      <c r="N692" t="s">
        <v>11</v>
      </c>
      <c r="O692">
        <v>524.69550000000004</v>
      </c>
      <c r="P692">
        <v>204.63</v>
      </c>
      <c r="Q692">
        <v>5</v>
      </c>
      <c r="R692">
        <v>0.23</v>
      </c>
      <c r="S692">
        <f>sales_tab[[#This Row],[Unit Price]]*sales_tab[[#This Row],[Quantity]]</f>
        <v>1023.15</v>
      </c>
      <c r="T692">
        <f>sales_tab[[#This Row],[Sales Amount]]-sales_tab[[#This Row],[Cost Price]]</f>
        <v>498.45449999999994</v>
      </c>
    </row>
    <row r="693" spans="1:20" x14ac:dyDescent="0.45">
      <c r="A693">
        <v>625578</v>
      </c>
      <c r="B693">
        <v>648991</v>
      </c>
      <c r="C693" t="str">
        <f>VLOOKUP(sales_tab[[#This Row],[Customer ID]],customer_tab[],2,FALSE)</f>
        <v>Kimberly Alvarez</v>
      </c>
      <c r="D693" t="str">
        <f>VLOOKUP(sales_tab[[#This Row],[Customer ID]],customer_tab[],9,FALSE)</f>
        <v>Female</v>
      </c>
      <c r="E693" t="str">
        <f>VLOOKUP(sales_tab[[#This Row],[Customer ID]],customer_tab[],5,FALSE)</f>
        <v>New York</v>
      </c>
      <c r="F693" t="str">
        <f>VLOOKUP(sales_tab[[#This Row],[Customer ID]],customer_tab[],6,FALSE)</f>
        <v>East</v>
      </c>
      <c r="G693" t="str">
        <f>VLOOKUP(sales_tab[[#This Row],[Customer ID]],customer_tab[],7,FALSE)</f>
        <v>Single</v>
      </c>
      <c r="H693" s="1">
        <v>45219</v>
      </c>
      <c r="I693" s="1" t="str">
        <f>TEXT(sales_tab[[#This Row],[Order Date]],"YYYY")</f>
        <v>2023</v>
      </c>
      <c r="J693" s="1" t="str">
        <f>TEXT(sales_tab[[#This Row],[Order Date]],"MMM")</f>
        <v>Oct</v>
      </c>
      <c r="K693">
        <v>4541</v>
      </c>
      <c r="L693" t="str">
        <f>VLOOKUP(sales_tab[[#This Row],[Product ID]],product_tab[],2,FALSE)</f>
        <v>Pen</v>
      </c>
      <c r="M693" t="str">
        <f>VLOOKUP(sales_tab[[#This Row],[Product ID]],product_tab[],4,FALSE)</f>
        <v>Mccall Inc</v>
      </c>
      <c r="N693" t="s">
        <v>17</v>
      </c>
      <c r="O693">
        <v>223.63000000000002</v>
      </c>
      <c r="P693">
        <v>69.5</v>
      </c>
      <c r="Q693">
        <v>4</v>
      </c>
      <c r="R693">
        <v>0.11</v>
      </c>
      <c r="S693">
        <f>sales_tab[[#This Row],[Unit Price]]*sales_tab[[#This Row],[Quantity]]</f>
        <v>278</v>
      </c>
      <c r="T693">
        <f>sales_tab[[#This Row],[Sales Amount]]-sales_tab[[#This Row],[Cost Price]]</f>
        <v>54.369999999999976</v>
      </c>
    </row>
    <row r="694" spans="1:20" x14ac:dyDescent="0.45">
      <c r="A694">
        <v>728455</v>
      </c>
      <c r="B694">
        <v>227619</v>
      </c>
      <c r="C694" t="str">
        <f>VLOOKUP(sales_tab[[#This Row],[Customer ID]],customer_tab[],2,FALSE)</f>
        <v>Jennifer Bryant</v>
      </c>
      <c r="D694" t="str">
        <f>VLOOKUP(sales_tab[[#This Row],[Customer ID]],customer_tab[],9,FALSE)</f>
        <v>Male</v>
      </c>
      <c r="E694" t="str">
        <f>VLOOKUP(sales_tab[[#This Row],[Customer ID]],customer_tab[],5,FALSE)</f>
        <v>Iowa</v>
      </c>
      <c r="F694" t="str">
        <f>VLOOKUP(sales_tab[[#This Row],[Customer ID]],customer_tab[],6,FALSE)</f>
        <v>Central</v>
      </c>
      <c r="G694" t="str">
        <f>VLOOKUP(sales_tab[[#This Row],[Customer ID]],customer_tab[],7,FALSE)</f>
        <v>Single</v>
      </c>
      <c r="H694" s="1">
        <v>45466</v>
      </c>
      <c r="I694" s="1" t="str">
        <f>TEXT(sales_tab[[#This Row],[Order Date]],"YYYY")</f>
        <v>2024</v>
      </c>
      <c r="J694" s="1" t="str">
        <f>TEXT(sales_tab[[#This Row],[Order Date]],"MMM")</f>
        <v>Jun</v>
      </c>
      <c r="K694">
        <v>2117</v>
      </c>
      <c r="L694" t="str">
        <f>VLOOKUP(sales_tab[[#This Row],[Product ID]],product_tab[],2,FALSE)</f>
        <v>Sofa</v>
      </c>
      <c r="M694" t="str">
        <f>VLOOKUP(sales_tab[[#This Row],[Product ID]],product_tab[],4,FALSE)</f>
        <v>Holden Inc</v>
      </c>
      <c r="N694" t="s">
        <v>11</v>
      </c>
      <c r="O694">
        <v>7.2935999999999988</v>
      </c>
      <c r="P694">
        <v>13.79</v>
      </c>
      <c r="Q694">
        <v>1</v>
      </c>
      <c r="R694">
        <v>0.16</v>
      </c>
      <c r="S694">
        <f>sales_tab[[#This Row],[Unit Price]]*sales_tab[[#This Row],[Quantity]]</f>
        <v>13.79</v>
      </c>
      <c r="T694">
        <f>sales_tab[[#This Row],[Sales Amount]]-sales_tab[[#This Row],[Cost Price]]</f>
        <v>6.4964000000000004</v>
      </c>
    </row>
    <row r="695" spans="1:20" x14ac:dyDescent="0.45">
      <c r="A695">
        <v>663661</v>
      </c>
      <c r="B695">
        <v>487232</v>
      </c>
      <c r="C695" t="str">
        <f>VLOOKUP(sales_tab[[#This Row],[Customer ID]],customer_tab[],2,FALSE)</f>
        <v>Christopher Howell</v>
      </c>
      <c r="D695" t="str">
        <f>VLOOKUP(sales_tab[[#This Row],[Customer ID]],customer_tab[],9,FALSE)</f>
        <v>Female</v>
      </c>
      <c r="E695" t="str">
        <f>VLOOKUP(sales_tab[[#This Row],[Customer ID]],customer_tab[],5,FALSE)</f>
        <v>Pennsylvania</v>
      </c>
      <c r="F695" t="str">
        <f>VLOOKUP(sales_tab[[#This Row],[Customer ID]],customer_tab[],6,FALSE)</f>
        <v>East</v>
      </c>
      <c r="G695" t="str">
        <f>VLOOKUP(sales_tab[[#This Row],[Customer ID]],customer_tab[],7,FALSE)</f>
        <v>Widowed</v>
      </c>
      <c r="H695" s="1">
        <v>45391</v>
      </c>
      <c r="I695" s="1" t="str">
        <f>TEXT(sales_tab[[#This Row],[Order Date]],"YYYY")</f>
        <v>2024</v>
      </c>
      <c r="J695" s="1" t="str">
        <f>TEXT(sales_tab[[#This Row],[Order Date]],"MMM")</f>
        <v>Apr</v>
      </c>
      <c r="K695">
        <v>1794</v>
      </c>
      <c r="L695" t="str">
        <f>VLOOKUP(sales_tab[[#This Row],[Product ID]],product_tab[],2,FALSE)</f>
        <v>Board Game</v>
      </c>
      <c r="M695" t="str">
        <f>VLOOKUP(sales_tab[[#This Row],[Product ID]],product_tab[],4,FALSE)</f>
        <v>Reese LLC</v>
      </c>
      <c r="N695" t="s">
        <v>13</v>
      </c>
      <c r="O695">
        <v>652.76250000000005</v>
      </c>
      <c r="P695">
        <v>210.95</v>
      </c>
      <c r="Q695">
        <v>5</v>
      </c>
      <c r="R695">
        <v>0.21</v>
      </c>
      <c r="S695">
        <f>sales_tab[[#This Row],[Unit Price]]*sales_tab[[#This Row],[Quantity]]</f>
        <v>1054.75</v>
      </c>
      <c r="T695">
        <f>sales_tab[[#This Row],[Sales Amount]]-sales_tab[[#This Row],[Cost Price]]</f>
        <v>401.98749999999995</v>
      </c>
    </row>
    <row r="696" spans="1:20" x14ac:dyDescent="0.45">
      <c r="A696">
        <v>725931</v>
      </c>
      <c r="B696">
        <v>439939</v>
      </c>
      <c r="C696" t="str">
        <f>VLOOKUP(sales_tab[[#This Row],[Customer ID]],customer_tab[],2,FALSE)</f>
        <v>Maurice Zamora</v>
      </c>
      <c r="D696" t="str">
        <f>VLOOKUP(sales_tab[[#This Row],[Customer ID]],customer_tab[],9,FALSE)</f>
        <v>Female</v>
      </c>
      <c r="E696" t="str">
        <f>VLOOKUP(sales_tab[[#This Row],[Customer ID]],customer_tab[],5,FALSE)</f>
        <v>New York</v>
      </c>
      <c r="F696" t="str">
        <f>VLOOKUP(sales_tab[[#This Row],[Customer ID]],customer_tab[],6,FALSE)</f>
        <v>East</v>
      </c>
      <c r="G696" t="str">
        <f>VLOOKUP(sales_tab[[#This Row],[Customer ID]],customer_tab[],7,FALSE)</f>
        <v>Widowed</v>
      </c>
      <c r="H696" s="1">
        <v>45411</v>
      </c>
      <c r="I696" s="1" t="str">
        <f>TEXT(sales_tab[[#This Row],[Order Date]],"YYYY")</f>
        <v>2024</v>
      </c>
      <c r="J696" s="1" t="str">
        <f>TEXT(sales_tab[[#This Row],[Order Date]],"MMM")</f>
        <v>Apr</v>
      </c>
      <c r="K696">
        <v>1440</v>
      </c>
      <c r="L696" t="str">
        <f>VLOOKUP(sales_tab[[#This Row],[Product ID]],product_tab[],2,FALSE)</f>
        <v>Action Figure</v>
      </c>
      <c r="M696" t="str">
        <f>VLOOKUP(sales_tab[[#This Row],[Product ID]],product_tab[],4,FALSE)</f>
        <v>Barker-Baker</v>
      </c>
      <c r="N696" t="s">
        <v>13</v>
      </c>
      <c r="O696">
        <v>778.66</v>
      </c>
      <c r="P696">
        <v>242.72</v>
      </c>
      <c r="Q696">
        <v>5</v>
      </c>
      <c r="R696">
        <v>0.2</v>
      </c>
      <c r="S696">
        <f>sales_tab[[#This Row],[Unit Price]]*sales_tab[[#This Row],[Quantity]]</f>
        <v>1213.5999999999999</v>
      </c>
      <c r="T696">
        <f>sales_tab[[#This Row],[Sales Amount]]-sales_tab[[#This Row],[Cost Price]]</f>
        <v>434.93999999999994</v>
      </c>
    </row>
    <row r="697" spans="1:20" x14ac:dyDescent="0.45">
      <c r="A697">
        <v>941950</v>
      </c>
      <c r="B697">
        <v>467035</v>
      </c>
      <c r="C697" t="str">
        <f>VLOOKUP(sales_tab[[#This Row],[Customer ID]],customer_tab[],2,FALSE)</f>
        <v>David Fowler</v>
      </c>
      <c r="D697" t="str">
        <f>VLOOKUP(sales_tab[[#This Row],[Customer ID]],customer_tab[],9,FALSE)</f>
        <v>Male</v>
      </c>
      <c r="E697" t="str">
        <f>VLOOKUP(sales_tab[[#This Row],[Customer ID]],customer_tab[],5,FALSE)</f>
        <v>Ohio</v>
      </c>
      <c r="F697" t="str">
        <f>VLOOKUP(sales_tab[[#This Row],[Customer ID]],customer_tab[],6,FALSE)</f>
        <v>East</v>
      </c>
      <c r="G697" t="str">
        <f>VLOOKUP(sales_tab[[#This Row],[Customer ID]],customer_tab[],7,FALSE)</f>
        <v>Married</v>
      </c>
      <c r="H697" s="1">
        <v>45362</v>
      </c>
      <c r="I697" s="1" t="str">
        <f>TEXT(sales_tab[[#This Row],[Order Date]],"YYYY")</f>
        <v>2024</v>
      </c>
      <c r="J697" s="1" t="str">
        <f>TEXT(sales_tab[[#This Row],[Order Date]],"MMM")</f>
        <v>Mar</v>
      </c>
      <c r="K697">
        <v>5039</v>
      </c>
      <c r="L697" t="str">
        <f>VLOOKUP(sales_tab[[#This Row],[Product ID]],product_tab[],2,FALSE)</f>
        <v>Jeans</v>
      </c>
      <c r="M697" t="str">
        <f>VLOOKUP(sales_tab[[#This Row],[Product ID]],product_tab[],4,FALSE)</f>
        <v>Sanchez, Medina and Golden</v>
      </c>
      <c r="N697" t="s">
        <v>15</v>
      </c>
      <c r="O697">
        <v>39.993100000000005</v>
      </c>
      <c r="P697">
        <v>70.03</v>
      </c>
      <c r="Q697">
        <v>1</v>
      </c>
      <c r="R697">
        <v>0.23</v>
      </c>
      <c r="S697">
        <f>sales_tab[[#This Row],[Unit Price]]*sales_tab[[#This Row],[Quantity]]</f>
        <v>70.03</v>
      </c>
      <c r="T697">
        <f>sales_tab[[#This Row],[Sales Amount]]-sales_tab[[#This Row],[Cost Price]]</f>
        <v>30.036899999999996</v>
      </c>
    </row>
    <row r="698" spans="1:20" x14ac:dyDescent="0.45">
      <c r="A698">
        <v>331052</v>
      </c>
      <c r="B698">
        <v>576738</v>
      </c>
      <c r="C698" t="str">
        <f>VLOOKUP(sales_tab[[#This Row],[Customer ID]],customer_tab[],2,FALSE)</f>
        <v>Chad Caldwell</v>
      </c>
      <c r="D698" t="str">
        <f>VLOOKUP(sales_tab[[#This Row],[Customer ID]],customer_tab[],9,FALSE)</f>
        <v>Non-Binary</v>
      </c>
      <c r="E698" t="str">
        <f>VLOOKUP(sales_tab[[#This Row],[Customer ID]],customer_tab[],5,FALSE)</f>
        <v>Oregon</v>
      </c>
      <c r="F698" t="str">
        <f>VLOOKUP(sales_tab[[#This Row],[Customer ID]],customer_tab[],6,FALSE)</f>
        <v>West</v>
      </c>
      <c r="G698" t="str">
        <f>VLOOKUP(sales_tab[[#This Row],[Customer ID]],customer_tab[],7,FALSE)</f>
        <v>Single</v>
      </c>
      <c r="H698" s="1">
        <v>45266</v>
      </c>
      <c r="I698" s="1" t="str">
        <f>TEXT(sales_tab[[#This Row],[Order Date]],"YYYY")</f>
        <v>2023</v>
      </c>
      <c r="J698" s="1" t="str">
        <f>TEXT(sales_tab[[#This Row],[Order Date]],"MMM")</f>
        <v>Dec</v>
      </c>
      <c r="K698">
        <v>3592</v>
      </c>
      <c r="L698" t="str">
        <f>VLOOKUP(sales_tab[[#This Row],[Product ID]],product_tab[],2,FALSE)</f>
        <v>Shoes</v>
      </c>
      <c r="M698" t="str">
        <f>VLOOKUP(sales_tab[[#This Row],[Product ID]],product_tab[],4,FALSE)</f>
        <v>Hamilton, Kirby and Taylor</v>
      </c>
      <c r="N698" t="s">
        <v>15</v>
      </c>
      <c r="O698">
        <v>181.65860000000001</v>
      </c>
      <c r="P698">
        <v>243.78</v>
      </c>
      <c r="Q698">
        <v>1</v>
      </c>
      <c r="R698">
        <v>0.13</v>
      </c>
      <c r="S698">
        <f>sales_tab[[#This Row],[Unit Price]]*sales_tab[[#This Row],[Quantity]]</f>
        <v>243.78</v>
      </c>
      <c r="T698">
        <f>sales_tab[[#This Row],[Sales Amount]]-sales_tab[[#This Row],[Cost Price]]</f>
        <v>62.121399999999994</v>
      </c>
    </row>
    <row r="699" spans="1:20" x14ac:dyDescent="0.45">
      <c r="A699">
        <v>646229</v>
      </c>
      <c r="B699">
        <v>483254</v>
      </c>
      <c r="C699" t="str">
        <f>VLOOKUP(sales_tab[[#This Row],[Customer ID]],customer_tab[],2,FALSE)</f>
        <v>Tyler Taylor</v>
      </c>
      <c r="D699" t="str">
        <f>VLOOKUP(sales_tab[[#This Row],[Customer ID]],customer_tab[],9,FALSE)</f>
        <v>Male</v>
      </c>
      <c r="E699" t="str">
        <f>VLOOKUP(sales_tab[[#This Row],[Customer ID]],customer_tab[],5,FALSE)</f>
        <v>Minnesota</v>
      </c>
      <c r="F699" t="str">
        <f>VLOOKUP(sales_tab[[#This Row],[Customer ID]],customer_tab[],6,FALSE)</f>
        <v>Central</v>
      </c>
      <c r="G699" t="str">
        <f>VLOOKUP(sales_tab[[#This Row],[Customer ID]],customer_tab[],7,FALSE)</f>
        <v>Widowed</v>
      </c>
      <c r="H699" s="1">
        <v>45283</v>
      </c>
      <c r="I699" s="1" t="str">
        <f>TEXT(sales_tab[[#This Row],[Order Date]],"YYYY")</f>
        <v>2023</v>
      </c>
      <c r="J699" s="1" t="str">
        <f>TEXT(sales_tab[[#This Row],[Order Date]],"MMM")</f>
        <v>Dec</v>
      </c>
      <c r="K699">
        <v>4889</v>
      </c>
      <c r="L699" t="str">
        <f>VLOOKUP(sales_tab[[#This Row],[Product ID]],product_tab[],2,FALSE)</f>
        <v>T-shirt</v>
      </c>
      <c r="M699" t="str">
        <f>VLOOKUP(sales_tab[[#This Row],[Product ID]],product_tab[],4,FALSE)</f>
        <v>Davis Group</v>
      </c>
      <c r="N699" t="s">
        <v>15</v>
      </c>
      <c r="O699">
        <v>386.1216</v>
      </c>
      <c r="P699">
        <v>165.76</v>
      </c>
      <c r="Q699">
        <v>4</v>
      </c>
      <c r="R699">
        <v>0.21</v>
      </c>
      <c r="S699">
        <f>sales_tab[[#This Row],[Unit Price]]*sales_tab[[#This Row],[Quantity]]</f>
        <v>663.04</v>
      </c>
      <c r="T699">
        <f>sales_tab[[#This Row],[Sales Amount]]-sales_tab[[#This Row],[Cost Price]]</f>
        <v>276.91839999999996</v>
      </c>
    </row>
    <row r="700" spans="1:20" x14ac:dyDescent="0.45">
      <c r="A700">
        <v>895909</v>
      </c>
      <c r="B700">
        <v>232656</v>
      </c>
      <c r="C700" t="str">
        <f>VLOOKUP(sales_tab[[#This Row],[Customer ID]],customer_tab[],2,FALSE)</f>
        <v>Katie Barnett</v>
      </c>
      <c r="D700" t="str">
        <f>VLOOKUP(sales_tab[[#This Row],[Customer ID]],customer_tab[],9,FALSE)</f>
        <v>Non-Binary</v>
      </c>
      <c r="E700" t="str">
        <f>VLOOKUP(sales_tab[[#This Row],[Customer ID]],customer_tab[],5,FALSE)</f>
        <v>Illinois</v>
      </c>
      <c r="F700" t="str">
        <f>VLOOKUP(sales_tab[[#This Row],[Customer ID]],customer_tab[],6,FALSE)</f>
        <v>Central</v>
      </c>
      <c r="G700" t="str">
        <f>VLOOKUP(sales_tab[[#This Row],[Customer ID]],customer_tab[],7,FALSE)</f>
        <v>Married</v>
      </c>
      <c r="H700" s="1">
        <v>45466</v>
      </c>
      <c r="I700" s="1" t="str">
        <f>TEXT(sales_tab[[#This Row],[Order Date]],"YYYY")</f>
        <v>2024</v>
      </c>
      <c r="J700" s="1" t="str">
        <f>TEXT(sales_tab[[#This Row],[Order Date]],"MMM")</f>
        <v>Jun</v>
      </c>
      <c r="K700">
        <v>6233</v>
      </c>
      <c r="L700" t="str">
        <f>VLOOKUP(sales_tab[[#This Row],[Product ID]],product_tab[],2,FALSE)</f>
        <v>Smartphone</v>
      </c>
      <c r="M700" t="str">
        <f>VLOOKUP(sales_tab[[#This Row],[Product ID]],product_tab[],4,FALSE)</f>
        <v>Hensley-Pratt</v>
      </c>
      <c r="N700" t="s">
        <v>19</v>
      </c>
      <c r="O700">
        <v>9.3628000000000036</v>
      </c>
      <c r="P700">
        <v>12.38</v>
      </c>
      <c r="Q700">
        <v>2</v>
      </c>
      <c r="R700">
        <v>0.22</v>
      </c>
      <c r="S700">
        <f>sales_tab[[#This Row],[Unit Price]]*sales_tab[[#This Row],[Quantity]]</f>
        <v>24.76</v>
      </c>
      <c r="T700">
        <f>sales_tab[[#This Row],[Sales Amount]]-sales_tab[[#This Row],[Cost Price]]</f>
        <v>15.397199999999998</v>
      </c>
    </row>
    <row r="701" spans="1:20" x14ac:dyDescent="0.45">
      <c r="A701">
        <v>859024</v>
      </c>
      <c r="B701">
        <v>817058</v>
      </c>
      <c r="C701" t="str">
        <f>VLOOKUP(sales_tab[[#This Row],[Customer ID]],customer_tab[],2,FALSE)</f>
        <v>Bridget Mills</v>
      </c>
      <c r="D701" t="str">
        <f>VLOOKUP(sales_tab[[#This Row],[Customer ID]],customer_tab[],9,FALSE)</f>
        <v>Female</v>
      </c>
      <c r="E701" t="str">
        <f>VLOOKUP(sales_tab[[#This Row],[Customer ID]],customer_tab[],5,FALSE)</f>
        <v>Texas</v>
      </c>
      <c r="F701" t="str">
        <f>VLOOKUP(sales_tab[[#This Row],[Customer ID]],customer_tab[],6,FALSE)</f>
        <v>Central</v>
      </c>
      <c r="G701" t="str">
        <f>VLOOKUP(sales_tab[[#This Row],[Customer ID]],customer_tab[],7,FALSE)</f>
        <v>Single</v>
      </c>
      <c r="H701" s="1">
        <v>45524</v>
      </c>
      <c r="I701" s="1" t="str">
        <f>TEXT(sales_tab[[#This Row],[Order Date]],"YYYY")</f>
        <v>2024</v>
      </c>
      <c r="J701" s="1" t="str">
        <f>TEXT(sales_tab[[#This Row],[Order Date]],"MMM")</f>
        <v>Aug</v>
      </c>
      <c r="K701">
        <v>4971</v>
      </c>
      <c r="L701" t="str">
        <f>VLOOKUP(sales_tab[[#This Row],[Product ID]],product_tab[],2,FALSE)</f>
        <v>Marker</v>
      </c>
      <c r="M701" t="str">
        <f>VLOOKUP(sales_tab[[#This Row],[Product ID]],product_tab[],4,FALSE)</f>
        <v>Perez LLC</v>
      </c>
      <c r="N701" t="s">
        <v>17</v>
      </c>
      <c r="O701">
        <v>99.929999999999993</v>
      </c>
      <c r="P701">
        <v>63.66</v>
      </c>
      <c r="Q701">
        <v>3</v>
      </c>
      <c r="R701">
        <v>0</v>
      </c>
      <c r="S701">
        <f>sales_tab[[#This Row],[Unit Price]]*sales_tab[[#This Row],[Quantity]]</f>
        <v>190.98</v>
      </c>
      <c r="T701">
        <f>sales_tab[[#This Row],[Sales Amount]]-sales_tab[[#This Row],[Cost Price]]</f>
        <v>91.05</v>
      </c>
    </row>
    <row r="702" spans="1:20" x14ac:dyDescent="0.45">
      <c r="A702">
        <v>542438</v>
      </c>
      <c r="B702">
        <v>166885</v>
      </c>
      <c r="C702" t="str">
        <f>VLOOKUP(sales_tab[[#This Row],[Customer ID]],customer_tab[],2,FALSE)</f>
        <v>James Price</v>
      </c>
      <c r="D702" t="str">
        <f>VLOOKUP(sales_tab[[#This Row],[Customer ID]],customer_tab[],9,FALSE)</f>
        <v>Non-Binary</v>
      </c>
      <c r="E702" t="str">
        <f>VLOOKUP(sales_tab[[#This Row],[Customer ID]],customer_tab[],5,FALSE)</f>
        <v>Washington</v>
      </c>
      <c r="F702" t="str">
        <f>VLOOKUP(sales_tab[[#This Row],[Customer ID]],customer_tab[],6,FALSE)</f>
        <v>West</v>
      </c>
      <c r="G702" t="str">
        <f>VLOOKUP(sales_tab[[#This Row],[Customer ID]],customer_tab[],7,FALSE)</f>
        <v>Widowed</v>
      </c>
      <c r="H702" s="1">
        <v>45468</v>
      </c>
      <c r="I702" s="1" t="str">
        <f>TEXT(sales_tab[[#This Row],[Order Date]],"YYYY")</f>
        <v>2024</v>
      </c>
      <c r="J702" s="1" t="str">
        <f>TEXT(sales_tab[[#This Row],[Order Date]],"MMM")</f>
        <v>Jun</v>
      </c>
      <c r="K702">
        <v>4541</v>
      </c>
      <c r="L702" t="str">
        <f>VLOOKUP(sales_tab[[#This Row],[Product ID]],product_tab[],2,FALSE)</f>
        <v>Pen</v>
      </c>
      <c r="M702" t="str">
        <f>VLOOKUP(sales_tab[[#This Row],[Product ID]],product_tab[],4,FALSE)</f>
        <v>Mccall Inc</v>
      </c>
      <c r="N702" t="s">
        <v>17</v>
      </c>
      <c r="O702">
        <v>103.72999999999999</v>
      </c>
      <c r="P702">
        <v>69.5</v>
      </c>
      <c r="Q702">
        <v>2</v>
      </c>
      <c r="R702">
        <v>0</v>
      </c>
      <c r="S702">
        <f>sales_tab[[#This Row],[Unit Price]]*sales_tab[[#This Row],[Quantity]]</f>
        <v>139</v>
      </c>
      <c r="T702">
        <f>sales_tab[[#This Row],[Sales Amount]]-sales_tab[[#This Row],[Cost Price]]</f>
        <v>35.27000000000001</v>
      </c>
    </row>
    <row r="703" spans="1:20" x14ac:dyDescent="0.45">
      <c r="A703">
        <v>899793</v>
      </c>
      <c r="B703">
        <v>962758</v>
      </c>
      <c r="C703" t="str">
        <f>VLOOKUP(sales_tab[[#This Row],[Customer ID]],customer_tab[],2,FALSE)</f>
        <v>Katherine Wilson</v>
      </c>
      <c r="D703" t="str">
        <f>VLOOKUP(sales_tab[[#This Row],[Customer ID]],customer_tab[],9,FALSE)</f>
        <v>Female</v>
      </c>
      <c r="E703" t="str">
        <f>VLOOKUP(sales_tab[[#This Row],[Customer ID]],customer_tab[],5,FALSE)</f>
        <v>Arizona</v>
      </c>
      <c r="F703" t="str">
        <f>VLOOKUP(sales_tab[[#This Row],[Customer ID]],customer_tab[],6,FALSE)</f>
        <v>West</v>
      </c>
      <c r="G703" t="str">
        <f>VLOOKUP(sales_tab[[#This Row],[Customer ID]],customer_tab[],7,FALSE)</f>
        <v>Divorced</v>
      </c>
      <c r="H703" s="1">
        <v>45391</v>
      </c>
      <c r="I703" s="1" t="str">
        <f>TEXT(sales_tab[[#This Row],[Order Date]],"YYYY")</f>
        <v>2024</v>
      </c>
      <c r="J703" s="1" t="str">
        <f>TEXT(sales_tab[[#This Row],[Order Date]],"MMM")</f>
        <v>Apr</v>
      </c>
      <c r="K703">
        <v>6233</v>
      </c>
      <c r="L703" t="str">
        <f>VLOOKUP(sales_tab[[#This Row],[Product ID]],product_tab[],2,FALSE)</f>
        <v>Smartphone</v>
      </c>
      <c r="M703" t="str">
        <f>VLOOKUP(sales_tab[[#This Row],[Product ID]],product_tab[],4,FALSE)</f>
        <v>Hensley-Pratt</v>
      </c>
      <c r="N703" t="s">
        <v>19</v>
      </c>
      <c r="O703">
        <v>50.962000000000003</v>
      </c>
      <c r="P703">
        <v>12.38</v>
      </c>
      <c r="Q703">
        <v>5</v>
      </c>
      <c r="R703">
        <v>0.02</v>
      </c>
      <c r="S703">
        <f>sales_tab[[#This Row],[Unit Price]]*sales_tab[[#This Row],[Quantity]]</f>
        <v>61.900000000000006</v>
      </c>
      <c r="T703">
        <f>sales_tab[[#This Row],[Sales Amount]]-sales_tab[[#This Row],[Cost Price]]</f>
        <v>10.938000000000002</v>
      </c>
    </row>
    <row r="704" spans="1:20" x14ac:dyDescent="0.45">
      <c r="A704">
        <v>795691</v>
      </c>
      <c r="B704">
        <v>381608</v>
      </c>
      <c r="C704" t="str">
        <f>VLOOKUP(sales_tab[[#This Row],[Customer ID]],customer_tab[],2,FALSE)</f>
        <v>Zachary Hendrix</v>
      </c>
      <c r="D704" t="str">
        <f>VLOOKUP(sales_tab[[#This Row],[Customer ID]],customer_tab[],9,FALSE)</f>
        <v>Male</v>
      </c>
      <c r="E704" t="str">
        <f>VLOOKUP(sales_tab[[#This Row],[Customer ID]],customer_tab[],5,FALSE)</f>
        <v>Ohio</v>
      </c>
      <c r="F704" t="str">
        <f>VLOOKUP(sales_tab[[#This Row],[Customer ID]],customer_tab[],6,FALSE)</f>
        <v>East</v>
      </c>
      <c r="G704" t="str">
        <f>VLOOKUP(sales_tab[[#This Row],[Customer ID]],customer_tab[],7,FALSE)</f>
        <v>Single</v>
      </c>
      <c r="H704" s="1">
        <v>45237</v>
      </c>
      <c r="I704" s="1" t="str">
        <f>TEXT(sales_tab[[#This Row],[Order Date]],"YYYY")</f>
        <v>2023</v>
      </c>
      <c r="J704" s="1" t="str">
        <f>TEXT(sales_tab[[#This Row],[Order Date]],"MMM")</f>
        <v>Nov</v>
      </c>
      <c r="K704">
        <v>5039</v>
      </c>
      <c r="L704" t="str">
        <f>VLOOKUP(sales_tab[[#This Row],[Product ID]],product_tab[],2,FALSE)</f>
        <v>Jeans</v>
      </c>
      <c r="M704" t="str">
        <f>VLOOKUP(sales_tab[[#This Row],[Product ID]],product_tab[],4,FALSE)</f>
        <v>Sanchez, Medina and Golden</v>
      </c>
      <c r="N704" t="s">
        <v>15</v>
      </c>
      <c r="O704">
        <v>88.479300000000009</v>
      </c>
      <c r="P704">
        <v>70.03</v>
      </c>
      <c r="Q704">
        <v>3</v>
      </c>
      <c r="R704">
        <v>0.23</v>
      </c>
      <c r="S704">
        <f>sales_tab[[#This Row],[Unit Price]]*sales_tab[[#This Row],[Quantity]]</f>
        <v>210.09</v>
      </c>
      <c r="T704">
        <f>sales_tab[[#This Row],[Sales Amount]]-sales_tab[[#This Row],[Cost Price]]</f>
        <v>121.61069999999999</v>
      </c>
    </row>
    <row r="705" spans="1:20" x14ac:dyDescent="0.45">
      <c r="A705">
        <v>588707</v>
      </c>
      <c r="B705">
        <v>943098</v>
      </c>
      <c r="C705" t="str">
        <f>VLOOKUP(sales_tab[[#This Row],[Customer ID]],customer_tab[],2,FALSE)</f>
        <v>Carrie Gray</v>
      </c>
      <c r="D705" t="str">
        <f>VLOOKUP(sales_tab[[#This Row],[Customer ID]],customer_tab[],9,FALSE)</f>
        <v>Non-Binary</v>
      </c>
      <c r="E705" t="str">
        <f>VLOOKUP(sales_tab[[#This Row],[Customer ID]],customer_tab[],5,FALSE)</f>
        <v>Ohio</v>
      </c>
      <c r="F705" t="str">
        <f>VLOOKUP(sales_tab[[#This Row],[Customer ID]],customer_tab[],6,FALSE)</f>
        <v>East</v>
      </c>
      <c r="G705" t="str">
        <f>VLOOKUP(sales_tab[[#This Row],[Customer ID]],customer_tab[],7,FALSE)</f>
        <v>Married</v>
      </c>
      <c r="H705" s="1">
        <v>45185</v>
      </c>
      <c r="I705" s="1" t="str">
        <f>TEXT(sales_tab[[#This Row],[Order Date]],"YYYY")</f>
        <v>2023</v>
      </c>
      <c r="J705" s="1" t="str">
        <f>TEXT(sales_tab[[#This Row],[Order Date]],"MMM")</f>
        <v>Sep</v>
      </c>
      <c r="K705">
        <v>8348</v>
      </c>
      <c r="L705" t="str">
        <f>VLOOKUP(sales_tab[[#This Row],[Product ID]],product_tab[],2,FALSE)</f>
        <v>Laptop</v>
      </c>
      <c r="M705" t="str">
        <f>VLOOKUP(sales_tab[[#This Row],[Product ID]],product_tab[],4,FALSE)</f>
        <v>Jackson, Stewart and Jenkins</v>
      </c>
      <c r="N705" t="s">
        <v>19</v>
      </c>
      <c r="O705">
        <v>234.13439999999997</v>
      </c>
      <c r="P705">
        <v>193.63</v>
      </c>
      <c r="Q705">
        <v>2</v>
      </c>
      <c r="R705">
        <v>0.06</v>
      </c>
      <c r="S705">
        <f>sales_tab[[#This Row],[Unit Price]]*sales_tab[[#This Row],[Quantity]]</f>
        <v>387.26</v>
      </c>
      <c r="T705">
        <f>sales_tab[[#This Row],[Sales Amount]]-sales_tab[[#This Row],[Cost Price]]</f>
        <v>153.12560000000002</v>
      </c>
    </row>
    <row r="706" spans="1:20" x14ac:dyDescent="0.45">
      <c r="A706">
        <v>857858</v>
      </c>
      <c r="B706">
        <v>590762</v>
      </c>
      <c r="C706" t="str">
        <f>VLOOKUP(sales_tab[[#This Row],[Customer ID]],customer_tab[],2,FALSE)</f>
        <v>Alison Henderson</v>
      </c>
      <c r="D706" t="str">
        <f>VLOOKUP(sales_tab[[#This Row],[Customer ID]],customer_tab[],9,FALSE)</f>
        <v>Non-Binary</v>
      </c>
      <c r="E706" t="str">
        <f>VLOOKUP(sales_tab[[#This Row],[Customer ID]],customer_tab[],5,FALSE)</f>
        <v>Indiana</v>
      </c>
      <c r="F706" t="str">
        <f>VLOOKUP(sales_tab[[#This Row],[Customer ID]],customer_tab[],6,FALSE)</f>
        <v>Central</v>
      </c>
      <c r="G706" t="str">
        <f>VLOOKUP(sales_tab[[#This Row],[Customer ID]],customer_tab[],7,FALSE)</f>
        <v>Widowed</v>
      </c>
      <c r="H706" s="1">
        <v>45363</v>
      </c>
      <c r="I706" s="1" t="str">
        <f>TEXT(sales_tab[[#This Row],[Order Date]],"YYYY")</f>
        <v>2024</v>
      </c>
      <c r="J706" s="1" t="str">
        <f>TEXT(sales_tab[[#This Row],[Order Date]],"MMM")</f>
        <v>Mar</v>
      </c>
      <c r="K706">
        <v>3592</v>
      </c>
      <c r="L706" t="str">
        <f>VLOOKUP(sales_tab[[#This Row],[Product ID]],product_tab[],2,FALSE)</f>
        <v>Shoes</v>
      </c>
      <c r="M706" t="str">
        <f>VLOOKUP(sales_tab[[#This Row],[Product ID]],product_tab[],4,FALSE)</f>
        <v>Hamilton, Kirby and Taylor</v>
      </c>
      <c r="N706" t="s">
        <v>15</v>
      </c>
      <c r="O706">
        <v>286.01480000000004</v>
      </c>
      <c r="P706">
        <v>243.78</v>
      </c>
      <c r="Q706">
        <v>2</v>
      </c>
      <c r="R706">
        <v>0.17</v>
      </c>
      <c r="S706">
        <f>sales_tab[[#This Row],[Unit Price]]*sales_tab[[#This Row],[Quantity]]</f>
        <v>487.56</v>
      </c>
      <c r="T706">
        <f>sales_tab[[#This Row],[Sales Amount]]-sales_tab[[#This Row],[Cost Price]]</f>
        <v>201.54519999999997</v>
      </c>
    </row>
    <row r="707" spans="1:20" x14ac:dyDescent="0.45">
      <c r="A707">
        <v>979791</v>
      </c>
      <c r="B707">
        <v>275234</v>
      </c>
      <c r="C707" t="str">
        <f>VLOOKUP(sales_tab[[#This Row],[Customer ID]],customer_tab[],2,FALSE)</f>
        <v>Nathan Aguilar</v>
      </c>
      <c r="D707" t="str">
        <f>VLOOKUP(sales_tab[[#This Row],[Customer ID]],customer_tab[],9,FALSE)</f>
        <v>Non-Binary</v>
      </c>
      <c r="E707" t="str">
        <f>VLOOKUP(sales_tab[[#This Row],[Customer ID]],customer_tab[],5,FALSE)</f>
        <v>Michigan</v>
      </c>
      <c r="F707" t="str">
        <f>VLOOKUP(sales_tab[[#This Row],[Customer ID]],customer_tab[],6,FALSE)</f>
        <v>Central</v>
      </c>
      <c r="G707" t="str">
        <f>VLOOKUP(sales_tab[[#This Row],[Customer ID]],customer_tab[],7,FALSE)</f>
        <v>Married</v>
      </c>
      <c r="H707" s="1">
        <v>45221</v>
      </c>
      <c r="I707" s="1" t="str">
        <f>TEXT(sales_tab[[#This Row],[Order Date]],"YYYY")</f>
        <v>2023</v>
      </c>
      <c r="J707" s="1" t="str">
        <f>TEXT(sales_tab[[#This Row],[Order Date]],"MMM")</f>
        <v>Oct</v>
      </c>
      <c r="K707">
        <v>4971</v>
      </c>
      <c r="L707" t="str">
        <f>VLOOKUP(sales_tab[[#This Row],[Product ID]],product_tab[],2,FALSE)</f>
        <v>Marker</v>
      </c>
      <c r="M707" t="str">
        <f>VLOOKUP(sales_tab[[#This Row],[Product ID]],product_tab[],4,FALSE)</f>
        <v>Perez LLC</v>
      </c>
      <c r="N707" t="s">
        <v>17</v>
      </c>
      <c r="O707">
        <v>16.498199999999997</v>
      </c>
      <c r="P707">
        <v>63.66</v>
      </c>
      <c r="Q707">
        <v>1</v>
      </c>
      <c r="R707">
        <v>0.23</v>
      </c>
      <c r="S707">
        <f>sales_tab[[#This Row],[Unit Price]]*sales_tab[[#This Row],[Quantity]]</f>
        <v>63.66</v>
      </c>
      <c r="T707">
        <f>sales_tab[[#This Row],[Sales Amount]]-sales_tab[[#This Row],[Cost Price]]</f>
        <v>47.161799999999999</v>
      </c>
    </row>
    <row r="708" spans="1:20" x14ac:dyDescent="0.45">
      <c r="A708">
        <v>558812</v>
      </c>
      <c r="B708">
        <v>521778</v>
      </c>
      <c r="C708" t="str">
        <f>VLOOKUP(sales_tab[[#This Row],[Customer ID]],customer_tab[],2,FALSE)</f>
        <v>Vanessa Dudley</v>
      </c>
      <c r="D708" t="str">
        <f>VLOOKUP(sales_tab[[#This Row],[Customer ID]],customer_tab[],9,FALSE)</f>
        <v>Male</v>
      </c>
      <c r="E708" t="str">
        <f>VLOOKUP(sales_tab[[#This Row],[Customer ID]],customer_tab[],5,FALSE)</f>
        <v>New York</v>
      </c>
      <c r="F708" t="str">
        <f>VLOOKUP(sales_tab[[#This Row],[Customer ID]],customer_tab[],6,FALSE)</f>
        <v>East</v>
      </c>
      <c r="G708" t="str">
        <f>VLOOKUP(sales_tab[[#This Row],[Customer ID]],customer_tab[],7,FALSE)</f>
        <v>Single</v>
      </c>
      <c r="H708" s="1">
        <v>45395</v>
      </c>
      <c r="I708" s="1" t="str">
        <f>TEXT(sales_tab[[#This Row],[Order Date]],"YYYY")</f>
        <v>2024</v>
      </c>
      <c r="J708" s="1" t="str">
        <f>TEXT(sales_tab[[#This Row],[Order Date]],"MMM")</f>
        <v>Apr</v>
      </c>
      <c r="K708">
        <v>5035</v>
      </c>
      <c r="L708" t="str">
        <f>VLOOKUP(sales_tab[[#This Row],[Product ID]],product_tab[],2,FALSE)</f>
        <v>Paper</v>
      </c>
      <c r="M708" t="str">
        <f>VLOOKUP(sales_tab[[#This Row],[Product ID]],product_tab[],4,FALSE)</f>
        <v>Clayton, Robertson and Wolfe</v>
      </c>
      <c r="N708" t="s">
        <v>17</v>
      </c>
      <c r="O708">
        <v>499.04239999999993</v>
      </c>
      <c r="P708">
        <v>196.72</v>
      </c>
      <c r="Q708">
        <v>4</v>
      </c>
      <c r="R708">
        <v>0.02</v>
      </c>
      <c r="S708">
        <f>sales_tab[[#This Row],[Unit Price]]*sales_tab[[#This Row],[Quantity]]</f>
        <v>786.88</v>
      </c>
      <c r="T708">
        <f>sales_tab[[#This Row],[Sales Amount]]-sales_tab[[#This Row],[Cost Price]]</f>
        <v>287.83760000000007</v>
      </c>
    </row>
    <row r="709" spans="1:20" x14ac:dyDescent="0.45">
      <c r="A709">
        <v>709851</v>
      </c>
      <c r="B709">
        <v>147659</v>
      </c>
      <c r="C709" t="str">
        <f>VLOOKUP(sales_tab[[#This Row],[Customer ID]],customer_tab[],2,FALSE)</f>
        <v>Tracie Baker</v>
      </c>
      <c r="D709" t="str">
        <f>VLOOKUP(sales_tab[[#This Row],[Customer ID]],customer_tab[],9,FALSE)</f>
        <v>Non-Binary</v>
      </c>
      <c r="E709" t="str">
        <f>VLOOKUP(sales_tab[[#This Row],[Customer ID]],customer_tab[],5,FALSE)</f>
        <v>Texas</v>
      </c>
      <c r="F709" t="str">
        <f>VLOOKUP(sales_tab[[#This Row],[Customer ID]],customer_tab[],6,FALSE)</f>
        <v>Central</v>
      </c>
      <c r="G709" t="str">
        <f>VLOOKUP(sales_tab[[#This Row],[Customer ID]],customer_tab[],7,FALSE)</f>
        <v>Divorced</v>
      </c>
      <c r="H709" s="1">
        <v>45276</v>
      </c>
      <c r="I709" s="1" t="str">
        <f>TEXT(sales_tab[[#This Row],[Order Date]],"YYYY")</f>
        <v>2023</v>
      </c>
      <c r="J709" s="1" t="str">
        <f>TEXT(sales_tab[[#This Row],[Order Date]],"MMM")</f>
        <v>Dec</v>
      </c>
      <c r="K709">
        <v>2117</v>
      </c>
      <c r="L709" t="str">
        <f>VLOOKUP(sales_tab[[#This Row],[Product ID]],product_tab[],2,FALSE)</f>
        <v>Sofa</v>
      </c>
      <c r="M709" t="str">
        <f>VLOOKUP(sales_tab[[#This Row],[Product ID]],product_tab[],4,FALSE)</f>
        <v>Holden Inc</v>
      </c>
      <c r="N709" t="s">
        <v>11</v>
      </c>
      <c r="O709">
        <v>24.973400000000002</v>
      </c>
      <c r="P709">
        <v>13.79</v>
      </c>
      <c r="Q709">
        <v>3</v>
      </c>
      <c r="R709">
        <v>0.18</v>
      </c>
      <c r="S709">
        <f>sales_tab[[#This Row],[Unit Price]]*sales_tab[[#This Row],[Quantity]]</f>
        <v>41.37</v>
      </c>
      <c r="T709">
        <f>sales_tab[[#This Row],[Sales Amount]]-sales_tab[[#This Row],[Cost Price]]</f>
        <v>16.396599999999996</v>
      </c>
    </row>
    <row r="710" spans="1:20" x14ac:dyDescent="0.45">
      <c r="A710">
        <v>212882</v>
      </c>
      <c r="B710">
        <v>598146</v>
      </c>
      <c r="C710" t="str">
        <f>VLOOKUP(sales_tab[[#This Row],[Customer ID]],customer_tab[],2,FALSE)</f>
        <v>David Matthews</v>
      </c>
      <c r="D710" t="str">
        <f>VLOOKUP(sales_tab[[#This Row],[Customer ID]],customer_tab[],9,FALSE)</f>
        <v>Non-Binary</v>
      </c>
      <c r="E710" t="str">
        <f>VLOOKUP(sales_tab[[#This Row],[Customer ID]],customer_tab[],5,FALSE)</f>
        <v>New Jersey</v>
      </c>
      <c r="F710" t="str">
        <f>VLOOKUP(sales_tab[[#This Row],[Customer ID]],customer_tab[],6,FALSE)</f>
        <v>East</v>
      </c>
      <c r="G710" t="str">
        <f>VLOOKUP(sales_tab[[#This Row],[Customer ID]],customer_tab[],7,FALSE)</f>
        <v>Married</v>
      </c>
      <c r="H710" s="1">
        <v>45308</v>
      </c>
      <c r="I710" s="1" t="str">
        <f>TEXT(sales_tab[[#This Row],[Order Date]],"YYYY")</f>
        <v>2024</v>
      </c>
      <c r="J710" s="1" t="str">
        <f>TEXT(sales_tab[[#This Row],[Order Date]],"MMM")</f>
        <v>Jan</v>
      </c>
      <c r="K710">
        <v>9504</v>
      </c>
      <c r="L710" t="str">
        <f>VLOOKUP(sales_tab[[#This Row],[Product ID]],product_tab[],2,FALSE)</f>
        <v>Puzzle</v>
      </c>
      <c r="M710" t="str">
        <f>VLOOKUP(sales_tab[[#This Row],[Product ID]],product_tab[],4,FALSE)</f>
        <v>Bailey, Fowler and Butler</v>
      </c>
      <c r="N710" t="s">
        <v>13</v>
      </c>
      <c r="O710">
        <v>103.21629999999998</v>
      </c>
      <c r="P710">
        <v>50.87</v>
      </c>
      <c r="Q710">
        <v>3</v>
      </c>
      <c r="R710">
        <v>0.17</v>
      </c>
      <c r="S710">
        <f>sales_tab[[#This Row],[Unit Price]]*sales_tab[[#This Row],[Quantity]]</f>
        <v>152.60999999999999</v>
      </c>
      <c r="T710">
        <f>sales_tab[[#This Row],[Sales Amount]]-sales_tab[[#This Row],[Cost Price]]</f>
        <v>49.39370000000001</v>
      </c>
    </row>
    <row r="711" spans="1:20" x14ac:dyDescent="0.45">
      <c r="A711">
        <v>995306</v>
      </c>
      <c r="B711">
        <v>696956</v>
      </c>
      <c r="C711" t="str">
        <f>VLOOKUP(sales_tab[[#This Row],[Customer ID]],customer_tab[],2,FALSE)</f>
        <v>Teresa Johnson</v>
      </c>
      <c r="D711" t="str">
        <f>VLOOKUP(sales_tab[[#This Row],[Customer ID]],customer_tab[],9,FALSE)</f>
        <v>Male</v>
      </c>
      <c r="E711" t="str">
        <f>VLOOKUP(sales_tab[[#This Row],[Customer ID]],customer_tab[],5,FALSE)</f>
        <v>Arizona</v>
      </c>
      <c r="F711" t="str">
        <f>VLOOKUP(sales_tab[[#This Row],[Customer ID]],customer_tab[],6,FALSE)</f>
        <v>West</v>
      </c>
      <c r="G711" t="str">
        <f>VLOOKUP(sales_tab[[#This Row],[Customer ID]],customer_tab[],7,FALSE)</f>
        <v>Single</v>
      </c>
      <c r="H711" s="1">
        <v>45492</v>
      </c>
      <c r="I711" s="1" t="str">
        <f>TEXT(sales_tab[[#This Row],[Order Date]],"YYYY")</f>
        <v>2024</v>
      </c>
      <c r="J711" s="1" t="str">
        <f>TEXT(sales_tab[[#This Row],[Order Date]],"MMM")</f>
        <v>Jul</v>
      </c>
      <c r="K711">
        <v>7085</v>
      </c>
      <c r="L711" t="str">
        <f>VLOOKUP(sales_tab[[#This Row],[Product ID]],product_tab[],2,FALSE)</f>
        <v>Jacket</v>
      </c>
      <c r="M711" t="str">
        <f>VLOOKUP(sales_tab[[#This Row],[Product ID]],product_tab[],4,FALSE)</f>
        <v>Myers-Barber</v>
      </c>
      <c r="N711" t="s">
        <v>15</v>
      </c>
      <c r="O711">
        <v>303.94730000000004</v>
      </c>
      <c r="P711">
        <v>178.83</v>
      </c>
      <c r="Q711">
        <v>3</v>
      </c>
      <c r="R711">
        <v>0.23</v>
      </c>
      <c r="S711">
        <f>sales_tab[[#This Row],[Unit Price]]*sales_tab[[#This Row],[Quantity]]</f>
        <v>536.49</v>
      </c>
      <c r="T711">
        <f>sales_tab[[#This Row],[Sales Amount]]-sales_tab[[#This Row],[Cost Price]]</f>
        <v>232.54269999999997</v>
      </c>
    </row>
    <row r="712" spans="1:20" x14ac:dyDescent="0.45">
      <c r="A712">
        <v>249456</v>
      </c>
      <c r="B712">
        <v>490619</v>
      </c>
      <c r="C712" t="str">
        <f>VLOOKUP(sales_tab[[#This Row],[Customer ID]],customer_tab[],2,FALSE)</f>
        <v>William Evans</v>
      </c>
      <c r="D712" t="str">
        <f>VLOOKUP(sales_tab[[#This Row],[Customer ID]],customer_tab[],9,FALSE)</f>
        <v>Non-Binary</v>
      </c>
      <c r="E712" t="str">
        <f>VLOOKUP(sales_tab[[#This Row],[Customer ID]],customer_tab[],5,FALSE)</f>
        <v>New York</v>
      </c>
      <c r="F712" t="str">
        <f>VLOOKUP(sales_tab[[#This Row],[Customer ID]],customer_tab[],6,FALSE)</f>
        <v>East</v>
      </c>
      <c r="G712" t="str">
        <f>VLOOKUP(sales_tab[[#This Row],[Customer ID]],customer_tab[],7,FALSE)</f>
        <v>Married</v>
      </c>
      <c r="H712" s="1">
        <v>45428</v>
      </c>
      <c r="I712" s="1" t="str">
        <f>TEXT(sales_tab[[#This Row],[Order Date]],"YYYY")</f>
        <v>2024</v>
      </c>
      <c r="J712" s="1" t="str">
        <f>TEXT(sales_tab[[#This Row],[Order Date]],"MMM")</f>
        <v>May</v>
      </c>
      <c r="K712">
        <v>5039</v>
      </c>
      <c r="L712" t="str">
        <f>VLOOKUP(sales_tab[[#This Row],[Product ID]],product_tab[],2,FALSE)</f>
        <v>Jeans</v>
      </c>
      <c r="M712" t="str">
        <f>VLOOKUP(sales_tab[[#This Row],[Product ID]],product_tab[],4,FALSE)</f>
        <v>Sanchez, Medina and Golden</v>
      </c>
      <c r="N712" t="s">
        <v>15</v>
      </c>
      <c r="O712">
        <v>147.89079999999998</v>
      </c>
      <c r="P712">
        <v>70.03</v>
      </c>
      <c r="Q712">
        <v>4</v>
      </c>
      <c r="R712">
        <v>0.16</v>
      </c>
      <c r="S712">
        <f>sales_tab[[#This Row],[Unit Price]]*sales_tab[[#This Row],[Quantity]]</f>
        <v>280.12</v>
      </c>
      <c r="T712">
        <f>sales_tab[[#This Row],[Sales Amount]]-sales_tab[[#This Row],[Cost Price]]</f>
        <v>132.22920000000002</v>
      </c>
    </row>
    <row r="713" spans="1:20" x14ac:dyDescent="0.45">
      <c r="A713">
        <v>812163</v>
      </c>
      <c r="B713">
        <v>457366</v>
      </c>
      <c r="C713" t="str">
        <f>VLOOKUP(sales_tab[[#This Row],[Customer ID]],customer_tab[],2,FALSE)</f>
        <v>Todd Wise</v>
      </c>
      <c r="D713" t="str">
        <f>VLOOKUP(sales_tab[[#This Row],[Customer ID]],customer_tab[],9,FALSE)</f>
        <v>Non-Binary</v>
      </c>
      <c r="E713" t="str">
        <f>VLOOKUP(sales_tab[[#This Row],[Customer ID]],customer_tab[],5,FALSE)</f>
        <v>New York</v>
      </c>
      <c r="F713" t="str">
        <f>VLOOKUP(sales_tab[[#This Row],[Customer ID]],customer_tab[],6,FALSE)</f>
        <v>East</v>
      </c>
      <c r="G713" t="str">
        <f>VLOOKUP(sales_tab[[#This Row],[Customer ID]],customer_tab[],7,FALSE)</f>
        <v>Divorced</v>
      </c>
      <c r="H713" s="1">
        <v>45274</v>
      </c>
      <c r="I713" s="1" t="str">
        <f>TEXT(sales_tab[[#This Row],[Order Date]],"YYYY")</f>
        <v>2023</v>
      </c>
      <c r="J713" s="1" t="str">
        <f>TEXT(sales_tab[[#This Row],[Order Date]],"MMM")</f>
        <v>Dec</v>
      </c>
      <c r="K713">
        <v>1794</v>
      </c>
      <c r="L713" t="str">
        <f>VLOOKUP(sales_tab[[#This Row],[Product ID]],product_tab[],2,FALSE)</f>
        <v>Board Game</v>
      </c>
      <c r="M713" t="str">
        <f>VLOOKUP(sales_tab[[#This Row],[Product ID]],product_tab[],4,FALSE)</f>
        <v>Reese LLC</v>
      </c>
      <c r="N713" t="s">
        <v>13</v>
      </c>
      <c r="O713">
        <v>300.09899999999999</v>
      </c>
      <c r="P713">
        <v>210.95</v>
      </c>
      <c r="Q713">
        <v>2</v>
      </c>
      <c r="R713">
        <v>0.09</v>
      </c>
      <c r="S713">
        <f>sales_tab[[#This Row],[Unit Price]]*sales_tab[[#This Row],[Quantity]]</f>
        <v>421.9</v>
      </c>
      <c r="T713">
        <f>sales_tab[[#This Row],[Sales Amount]]-sales_tab[[#This Row],[Cost Price]]</f>
        <v>121.80099999999999</v>
      </c>
    </row>
    <row r="714" spans="1:20" x14ac:dyDescent="0.45">
      <c r="A714">
        <v>408706</v>
      </c>
      <c r="B714">
        <v>800423</v>
      </c>
      <c r="C714" t="str">
        <f>VLOOKUP(sales_tab[[#This Row],[Customer ID]],customer_tab[],2,FALSE)</f>
        <v>Michelle James</v>
      </c>
      <c r="D714" t="str">
        <f>VLOOKUP(sales_tab[[#This Row],[Customer ID]],customer_tab[],9,FALSE)</f>
        <v>Male</v>
      </c>
      <c r="E714" t="str">
        <f>VLOOKUP(sales_tab[[#This Row],[Customer ID]],customer_tab[],5,FALSE)</f>
        <v>New York</v>
      </c>
      <c r="F714" t="str">
        <f>VLOOKUP(sales_tab[[#This Row],[Customer ID]],customer_tab[],6,FALSE)</f>
        <v>East</v>
      </c>
      <c r="G714" t="str">
        <f>VLOOKUP(sales_tab[[#This Row],[Customer ID]],customer_tab[],7,FALSE)</f>
        <v>Single</v>
      </c>
      <c r="H714" s="1">
        <v>45252</v>
      </c>
      <c r="I714" s="1" t="str">
        <f>TEXT(sales_tab[[#This Row],[Order Date]],"YYYY")</f>
        <v>2023</v>
      </c>
      <c r="J714" s="1" t="str">
        <f>TEXT(sales_tab[[#This Row],[Order Date]],"MMM")</f>
        <v>Nov</v>
      </c>
      <c r="K714">
        <v>6681</v>
      </c>
      <c r="L714" t="str">
        <f>VLOOKUP(sales_tab[[#This Row],[Product ID]],product_tab[],2,FALSE)</f>
        <v>Desk</v>
      </c>
      <c r="M714" t="str">
        <f>VLOOKUP(sales_tab[[#This Row],[Product ID]],product_tab[],4,FALSE)</f>
        <v>Fernandez, Willis and Potter</v>
      </c>
      <c r="N714" t="s">
        <v>11</v>
      </c>
      <c r="O714">
        <v>490.59840000000003</v>
      </c>
      <c r="P714">
        <v>204.63</v>
      </c>
      <c r="Q714">
        <v>4</v>
      </c>
      <c r="R714">
        <v>0.08</v>
      </c>
      <c r="S714">
        <f>sales_tab[[#This Row],[Unit Price]]*sales_tab[[#This Row],[Quantity]]</f>
        <v>818.52</v>
      </c>
      <c r="T714">
        <f>sales_tab[[#This Row],[Sales Amount]]-sales_tab[[#This Row],[Cost Price]]</f>
        <v>327.92159999999996</v>
      </c>
    </row>
    <row r="715" spans="1:20" x14ac:dyDescent="0.45">
      <c r="A715">
        <v>500375</v>
      </c>
      <c r="B715">
        <v>405165</v>
      </c>
      <c r="C715" t="str">
        <f>VLOOKUP(sales_tab[[#This Row],[Customer ID]],customer_tab[],2,FALSE)</f>
        <v>Katherine Moore</v>
      </c>
      <c r="D715" t="str">
        <f>VLOOKUP(sales_tab[[#This Row],[Customer ID]],customer_tab[],9,FALSE)</f>
        <v>Female</v>
      </c>
      <c r="E715" t="str">
        <f>VLOOKUP(sales_tab[[#This Row],[Customer ID]],customer_tab[],5,FALSE)</f>
        <v>Texas</v>
      </c>
      <c r="F715" t="str">
        <f>VLOOKUP(sales_tab[[#This Row],[Customer ID]],customer_tab[],6,FALSE)</f>
        <v>Central</v>
      </c>
      <c r="G715" t="str">
        <f>VLOOKUP(sales_tab[[#This Row],[Customer ID]],customer_tab[],7,FALSE)</f>
        <v>Divorced</v>
      </c>
      <c r="H715" s="1">
        <v>45410</v>
      </c>
      <c r="I715" s="1" t="str">
        <f>TEXT(sales_tab[[#This Row],[Order Date]],"YYYY")</f>
        <v>2024</v>
      </c>
      <c r="J715" s="1" t="str">
        <f>TEXT(sales_tab[[#This Row],[Order Date]],"MMM")</f>
        <v>Apr</v>
      </c>
      <c r="K715">
        <v>1440</v>
      </c>
      <c r="L715" t="str">
        <f>VLOOKUP(sales_tab[[#This Row],[Product ID]],product_tab[],2,FALSE)</f>
        <v>Action Figure</v>
      </c>
      <c r="M715" t="str">
        <f>VLOOKUP(sales_tab[[#This Row],[Product ID]],product_tab[],4,FALSE)</f>
        <v>Barker-Baker</v>
      </c>
      <c r="N715" t="s">
        <v>13</v>
      </c>
      <c r="O715">
        <v>591.87080000000003</v>
      </c>
      <c r="P715">
        <v>242.72</v>
      </c>
      <c r="Q715">
        <v>4</v>
      </c>
      <c r="R715">
        <v>0.09</v>
      </c>
      <c r="S715">
        <f>sales_tab[[#This Row],[Unit Price]]*sales_tab[[#This Row],[Quantity]]</f>
        <v>970.88</v>
      </c>
      <c r="T715">
        <f>sales_tab[[#This Row],[Sales Amount]]-sales_tab[[#This Row],[Cost Price]]</f>
        <v>379.00919999999996</v>
      </c>
    </row>
    <row r="716" spans="1:20" x14ac:dyDescent="0.45">
      <c r="A716">
        <v>595416</v>
      </c>
      <c r="B716">
        <v>609829</v>
      </c>
      <c r="C716" t="str">
        <f>VLOOKUP(sales_tab[[#This Row],[Customer ID]],customer_tab[],2,FALSE)</f>
        <v>Seth Mccoy</v>
      </c>
      <c r="D716" t="str">
        <f>VLOOKUP(sales_tab[[#This Row],[Customer ID]],customer_tab[],9,FALSE)</f>
        <v>Male</v>
      </c>
      <c r="E716" t="str">
        <f>VLOOKUP(sales_tab[[#This Row],[Customer ID]],customer_tab[],5,FALSE)</f>
        <v>Delaware</v>
      </c>
      <c r="F716" t="str">
        <f>VLOOKUP(sales_tab[[#This Row],[Customer ID]],customer_tab[],6,FALSE)</f>
        <v>East</v>
      </c>
      <c r="G716" t="str">
        <f>VLOOKUP(sales_tab[[#This Row],[Customer ID]],customer_tab[],7,FALSE)</f>
        <v>Single</v>
      </c>
      <c r="H716" s="1">
        <v>45293</v>
      </c>
      <c r="I716" s="1" t="str">
        <f>TEXT(sales_tab[[#This Row],[Order Date]],"YYYY")</f>
        <v>2024</v>
      </c>
      <c r="J716" s="1" t="str">
        <f>TEXT(sales_tab[[#This Row],[Order Date]],"MMM")</f>
        <v>Jan</v>
      </c>
      <c r="K716">
        <v>9961</v>
      </c>
      <c r="L716" t="str">
        <f>VLOOKUP(sales_tab[[#This Row],[Product ID]],product_tab[],2,FALSE)</f>
        <v>Cap</v>
      </c>
      <c r="M716" t="str">
        <f>VLOOKUP(sales_tab[[#This Row],[Product ID]],product_tab[],4,FALSE)</f>
        <v>Rogers and Sons</v>
      </c>
      <c r="N716" t="s">
        <v>15</v>
      </c>
      <c r="O716">
        <v>13.258799999999999</v>
      </c>
      <c r="P716">
        <v>6.92</v>
      </c>
      <c r="Q716">
        <v>3</v>
      </c>
      <c r="R716">
        <v>0.12</v>
      </c>
      <c r="S716">
        <f>sales_tab[[#This Row],[Unit Price]]*sales_tab[[#This Row],[Quantity]]</f>
        <v>20.759999999999998</v>
      </c>
      <c r="T716">
        <f>sales_tab[[#This Row],[Sales Amount]]-sales_tab[[#This Row],[Cost Price]]</f>
        <v>7.501199999999999</v>
      </c>
    </row>
    <row r="717" spans="1:20" x14ac:dyDescent="0.45">
      <c r="A717">
        <v>406428</v>
      </c>
      <c r="B717">
        <v>892712</v>
      </c>
      <c r="C717" t="str">
        <f>VLOOKUP(sales_tab[[#This Row],[Customer ID]],customer_tab[],2,FALSE)</f>
        <v>Troy Smith</v>
      </c>
      <c r="D717" t="str">
        <f>VLOOKUP(sales_tab[[#This Row],[Customer ID]],customer_tab[],9,FALSE)</f>
        <v>Male</v>
      </c>
      <c r="E717" t="str">
        <f>VLOOKUP(sales_tab[[#This Row],[Customer ID]],customer_tab[],5,FALSE)</f>
        <v>Kentucky</v>
      </c>
      <c r="F717" t="str">
        <f>VLOOKUP(sales_tab[[#This Row],[Customer ID]],customer_tab[],6,FALSE)</f>
        <v>South</v>
      </c>
      <c r="G717" t="str">
        <f>VLOOKUP(sales_tab[[#This Row],[Customer ID]],customer_tab[],7,FALSE)</f>
        <v>Divorced</v>
      </c>
      <c r="H717" s="1">
        <v>45173</v>
      </c>
      <c r="I717" s="1" t="str">
        <f>TEXT(sales_tab[[#This Row],[Order Date]],"YYYY")</f>
        <v>2023</v>
      </c>
      <c r="J717" s="1" t="str">
        <f>TEXT(sales_tab[[#This Row],[Order Date]],"MMM")</f>
        <v>Sep</v>
      </c>
      <c r="K717">
        <v>2834</v>
      </c>
      <c r="L717" t="str">
        <f>VLOOKUP(sales_tab[[#This Row],[Product ID]],product_tab[],2,FALSE)</f>
        <v>Tablet</v>
      </c>
      <c r="M717" t="str">
        <f>VLOOKUP(sales_tab[[#This Row],[Product ID]],product_tab[],4,FALSE)</f>
        <v>Anderson-Jackson</v>
      </c>
      <c r="N717" t="s">
        <v>19</v>
      </c>
      <c r="O717">
        <v>436.45659999999992</v>
      </c>
      <c r="P717">
        <v>222.26</v>
      </c>
      <c r="Q717">
        <v>3</v>
      </c>
      <c r="R717">
        <v>0.03</v>
      </c>
      <c r="S717">
        <f>sales_tab[[#This Row],[Unit Price]]*sales_tab[[#This Row],[Quantity]]</f>
        <v>666.78</v>
      </c>
      <c r="T717">
        <f>sales_tab[[#This Row],[Sales Amount]]-sales_tab[[#This Row],[Cost Price]]</f>
        <v>230.32340000000005</v>
      </c>
    </row>
    <row r="718" spans="1:20" x14ac:dyDescent="0.45">
      <c r="A718">
        <v>433978</v>
      </c>
      <c r="B718">
        <v>803027</v>
      </c>
      <c r="C718" t="str">
        <f>VLOOKUP(sales_tab[[#This Row],[Customer ID]],customer_tab[],2,FALSE)</f>
        <v>David Jones</v>
      </c>
      <c r="D718" t="str">
        <f>VLOOKUP(sales_tab[[#This Row],[Customer ID]],customer_tab[],9,FALSE)</f>
        <v>Male</v>
      </c>
      <c r="E718" t="str">
        <f>VLOOKUP(sales_tab[[#This Row],[Customer ID]],customer_tab[],5,FALSE)</f>
        <v>California</v>
      </c>
      <c r="F718" t="str">
        <f>VLOOKUP(sales_tab[[#This Row],[Customer ID]],customer_tab[],6,FALSE)</f>
        <v>West</v>
      </c>
      <c r="G718" t="str">
        <f>VLOOKUP(sales_tab[[#This Row],[Customer ID]],customer_tab[],7,FALSE)</f>
        <v>Divorced</v>
      </c>
      <c r="H718" s="1">
        <v>45368</v>
      </c>
      <c r="I718" s="1" t="str">
        <f>TEXT(sales_tab[[#This Row],[Order Date]],"YYYY")</f>
        <v>2024</v>
      </c>
      <c r="J718" s="1" t="str">
        <f>TEXT(sales_tab[[#This Row],[Order Date]],"MMM")</f>
        <v>Mar</v>
      </c>
      <c r="K718">
        <v>3312</v>
      </c>
      <c r="L718" t="str">
        <f>VLOOKUP(sales_tab[[#This Row],[Product ID]],product_tab[],2,FALSE)</f>
        <v>Toy Car</v>
      </c>
      <c r="M718" t="str">
        <f>VLOOKUP(sales_tab[[#This Row],[Product ID]],product_tab[],4,FALSE)</f>
        <v>West LLC</v>
      </c>
      <c r="N718" t="s">
        <v>13</v>
      </c>
      <c r="O718">
        <v>185.3802</v>
      </c>
      <c r="P718">
        <v>287.38</v>
      </c>
      <c r="Q718">
        <v>1</v>
      </c>
      <c r="R718">
        <v>0.21</v>
      </c>
      <c r="S718">
        <f>sales_tab[[#This Row],[Unit Price]]*sales_tab[[#This Row],[Quantity]]</f>
        <v>287.38</v>
      </c>
      <c r="T718">
        <f>sales_tab[[#This Row],[Sales Amount]]-sales_tab[[#This Row],[Cost Price]]</f>
        <v>101.99979999999999</v>
      </c>
    </row>
    <row r="719" spans="1:20" x14ac:dyDescent="0.45">
      <c r="A719">
        <v>737760</v>
      </c>
      <c r="B719">
        <v>756539</v>
      </c>
      <c r="C719" t="str">
        <f>VLOOKUP(sales_tab[[#This Row],[Customer ID]],customer_tab[],2,FALSE)</f>
        <v>Denise Collins</v>
      </c>
      <c r="D719" t="str">
        <f>VLOOKUP(sales_tab[[#This Row],[Customer ID]],customer_tab[],9,FALSE)</f>
        <v>Male</v>
      </c>
      <c r="E719" t="str">
        <f>VLOOKUP(sales_tab[[#This Row],[Customer ID]],customer_tab[],5,FALSE)</f>
        <v>California</v>
      </c>
      <c r="F719" t="str">
        <f>VLOOKUP(sales_tab[[#This Row],[Customer ID]],customer_tab[],6,FALSE)</f>
        <v>West</v>
      </c>
      <c r="G719" t="str">
        <f>VLOOKUP(sales_tab[[#This Row],[Customer ID]],customer_tab[],7,FALSE)</f>
        <v>Married</v>
      </c>
      <c r="H719" s="1">
        <v>45521</v>
      </c>
      <c r="I719" s="1" t="str">
        <f>TEXT(sales_tab[[#This Row],[Order Date]],"YYYY")</f>
        <v>2024</v>
      </c>
      <c r="J719" s="1" t="str">
        <f>TEXT(sales_tab[[#This Row],[Order Date]],"MMM")</f>
        <v>Aug</v>
      </c>
      <c r="K719">
        <v>9251</v>
      </c>
      <c r="L719" t="str">
        <f>VLOOKUP(sales_tab[[#This Row],[Product ID]],product_tab[],2,FALSE)</f>
        <v>Headphones</v>
      </c>
      <c r="M719" t="str">
        <f>VLOOKUP(sales_tab[[#This Row],[Product ID]],product_tab[],4,FALSE)</f>
        <v>Yates Group</v>
      </c>
      <c r="N719" t="s">
        <v>19</v>
      </c>
      <c r="O719">
        <v>235.85299999999998</v>
      </c>
      <c r="P719">
        <v>86.13</v>
      </c>
      <c r="Q719">
        <v>5</v>
      </c>
      <c r="R719">
        <v>0.18</v>
      </c>
      <c r="S719">
        <f>sales_tab[[#This Row],[Unit Price]]*sales_tab[[#This Row],[Quantity]]</f>
        <v>430.65</v>
      </c>
      <c r="T719">
        <f>sales_tab[[#This Row],[Sales Amount]]-sales_tab[[#This Row],[Cost Price]]</f>
        <v>194.797</v>
      </c>
    </row>
    <row r="720" spans="1:20" x14ac:dyDescent="0.45">
      <c r="A720">
        <v>968613</v>
      </c>
      <c r="B720">
        <v>924240</v>
      </c>
      <c r="C720" t="str">
        <f>VLOOKUP(sales_tab[[#This Row],[Customer ID]],customer_tab[],2,FALSE)</f>
        <v>Lance Wong</v>
      </c>
      <c r="D720" t="str">
        <f>VLOOKUP(sales_tab[[#This Row],[Customer ID]],customer_tab[],9,FALSE)</f>
        <v>Male</v>
      </c>
      <c r="E720" t="str">
        <f>VLOOKUP(sales_tab[[#This Row],[Customer ID]],customer_tab[],5,FALSE)</f>
        <v>California</v>
      </c>
      <c r="F720" t="str">
        <f>VLOOKUP(sales_tab[[#This Row],[Customer ID]],customer_tab[],6,FALSE)</f>
        <v>West</v>
      </c>
      <c r="G720" t="str">
        <f>VLOOKUP(sales_tab[[#This Row],[Customer ID]],customer_tab[],7,FALSE)</f>
        <v>Divorced</v>
      </c>
      <c r="H720" s="1">
        <v>45455</v>
      </c>
      <c r="I720" s="1" t="str">
        <f>TEXT(sales_tab[[#This Row],[Order Date]],"YYYY")</f>
        <v>2024</v>
      </c>
      <c r="J720" s="1" t="str">
        <f>TEXT(sales_tab[[#This Row],[Order Date]],"MMM")</f>
        <v>Jun</v>
      </c>
      <c r="K720">
        <v>2117</v>
      </c>
      <c r="L720" t="str">
        <f>VLOOKUP(sales_tab[[#This Row],[Product ID]],product_tab[],2,FALSE)</f>
        <v>Sofa</v>
      </c>
      <c r="M720" t="str">
        <f>VLOOKUP(sales_tab[[#This Row],[Product ID]],product_tab[],4,FALSE)</f>
        <v>Holden Inc</v>
      </c>
      <c r="N720" t="s">
        <v>11</v>
      </c>
      <c r="O720">
        <v>5.9140999999999995</v>
      </c>
      <c r="P720">
        <v>13.79</v>
      </c>
      <c r="Q720">
        <v>1</v>
      </c>
      <c r="R720">
        <v>0.21</v>
      </c>
      <c r="S720">
        <f>sales_tab[[#This Row],[Unit Price]]*sales_tab[[#This Row],[Quantity]]</f>
        <v>13.79</v>
      </c>
      <c r="T720">
        <f>sales_tab[[#This Row],[Sales Amount]]-sales_tab[[#This Row],[Cost Price]]</f>
        <v>7.8758999999999997</v>
      </c>
    </row>
    <row r="721" spans="1:20" x14ac:dyDescent="0.45">
      <c r="A721">
        <v>573223</v>
      </c>
      <c r="B721">
        <v>902879</v>
      </c>
      <c r="C721" t="str">
        <f>VLOOKUP(sales_tab[[#This Row],[Customer ID]],customer_tab[],2,FALSE)</f>
        <v>Matthew Gregory</v>
      </c>
      <c r="D721" t="str">
        <f>VLOOKUP(sales_tab[[#This Row],[Customer ID]],customer_tab[],9,FALSE)</f>
        <v>Male</v>
      </c>
      <c r="E721" t="str">
        <f>VLOOKUP(sales_tab[[#This Row],[Customer ID]],customer_tab[],5,FALSE)</f>
        <v>New York</v>
      </c>
      <c r="F721" t="str">
        <f>VLOOKUP(sales_tab[[#This Row],[Customer ID]],customer_tab[],6,FALSE)</f>
        <v>East</v>
      </c>
      <c r="G721" t="str">
        <f>VLOOKUP(sales_tab[[#This Row],[Customer ID]],customer_tab[],7,FALSE)</f>
        <v>Widowed</v>
      </c>
      <c r="H721" s="1">
        <v>45222</v>
      </c>
      <c r="I721" s="1" t="str">
        <f>TEXT(sales_tab[[#This Row],[Order Date]],"YYYY")</f>
        <v>2023</v>
      </c>
      <c r="J721" s="1" t="str">
        <f>TEXT(sales_tab[[#This Row],[Order Date]],"MMM")</f>
        <v>Oct</v>
      </c>
      <c r="K721">
        <v>6681</v>
      </c>
      <c r="L721" t="str">
        <f>VLOOKUP(sales_tab[[#This Row],[Product ID]],product_tab[],2,FALSE)</f>
        <v>Desk</v>
      </c>
      <c r="M721" t="str">
        <f>VLOOKUP(sales_tab[[#This Row],[Product ID]],product_tab[],4,FALSE)</f>
        <v>Fernandez, Willis and Potter</v>
      </c>
      <c r="N721" t="s">
        <v>11</v>
      </c>
      <c r="O721">
        <v>665.38150000000007</v>
      </c>
      <c r="P721">
        <v>204.63</v>
      </c>
      <c r="Q721">
        <v>5</v>
      </c>
      <c r="R721">
        <v>0.19</v>
      </c>
      <c r="S721">
        <f>sales_tab[[#This Row],[Unit Price]]*sales_tab[[#This Row],[Quantity]]</f>
        <v>1023.15</v>
      </c>
      <c r="T721">
        <f>sales_tab[[#This Row],[Sales Amount]]-sales_tab[[#This Row],[Cost Price]]</f>
        <v>357.7684999999999</v>
      </c>
    </row>
    <row r="722" spans="1:20" x14ac:dyDescent="0.45">
      <c r="A722">
        <v>862509</v>
      </c>
      <c r="B722">
        <v>258456</v>
      </c>
      <c r="C722" t="str">
        <f>VLOOKUP(sales_tab[[#This Row],[Customer ID]],customer_tab[],2,FALSE)</f>
        <v>Jason Walker</v>
      </c>
      <c r="D722" t="str">
        <f>VLOOKUP(sales_tab[[#This Row],[Customer ID]],customer_tab[],9,FALSE)</f>
        <v>Non-Binary</v>
      </c>
      <c r="E722" t="str">
        <f>VLOOKUP(sales_tab[[#This Row],[Customer ID]],customer_tab[],5,FALSE)</f>
        <v>Texas</v>
      </c>
      <c r="F722" t="str">
        <f>VLOOKUP(sales_tab[[#This Row],[Customer ID]],customer_tab[],6,FALSE)</f>
        <v>Central</v>
      </c>
      <c r="G722" t="str">
        <f>VLOOKUP(sales_tab[[#This Row],[Customer ID]],customer_tab[],7,FALSE)</f>
        <v>Single</v>
      </c>
      <c r="H722" s="1">
        <v>45362</v>
      </c>
      <c r="I722" s="1" t="str">
        <f>TEXT(sales_tab[[#This Row],[Order Date]],"YYYY")</f>
        <v>2024</v>
      </c>
      <c r="J722" s="1" t="str">
        <f>TEXT(sales_tab[[#This Row],[Order Date]],"MMM")</f>
        <v>Mar</v>
      </c>
      <c r="K722">
        <v>5842</v>
      </c>
      <c r="L722" t="str">
        <f>VLOOKUP(sales_tab[[#This Row],[Product ID]],product_tab[],2,FALSE)</f>
        <v>Chair</v>
      </c>
      <c r="M722" t="str">
        <f>VLOOKUP(sales_tab[[#This Row],[Product ID]],product_tab[],4,FALSE)</f>
        <v>Cook, Hall and Miller</v>
      </c>
      <c r="N722" t="s">
        <v>11</v>
      </c>
      <c r="O722">
        <v>107.59339999999999</v>
      </c>
      <c r="P722">
        <v>268.19</v>
      </c>
      <c r="Q722">
        <v>1</v>
      </c>
      <c r="R722">
        <v>0.14000000000000001</v>
      </c>
      <c r="S722">
        <f>sales_tab[[#This Row],[Unit Price]]*sales_tab[[#This Row],[Quantity]]</f>
        <v>268.19</v>
      </c>
      <c r="T722">
        <f>sales_tab[[#This Row],[Sales Amount]]-sales_tab[[#This Row],[Cost Price]]</f>
        <v>160.59660000000002</v>
      </c>
    </row>
    <row r="723" spans="1:20" x14ac:dyDescent="0.45">
      <c r="A723">
        <v>455725</v>
      </c>
      <c r="B723">
        <v>817058</v>
      </c>
      <c r="C723" t="str">
        <f>VLOOKUP(sales_tab[[#This Row],[Customer ID]],customer_tab[],2,FALSE)</f>
        <v>Bridget Mills</v>
      </c>
      <c r="D723" t="str">
        <f>VLOOKUP(sales_tab[[#This Row],[Customer ID]],customer_tab[],9,FALSE)</f>
        <v>Female</v>
      </c>
      <c r="E723" t="str">
        <f>VLOOKUP(sales_tab[[#This Row],[Customer ID]],customer_tab[],5,FALSE)</f>
        <v>Texas</v>
      </c>
      <c r="F723" t="str">
        <f>VLOOKUP(sales_tab[[#This Row],[Customer ID]],customer_tab[],6,FALSE)</f>
        <v>Central</v>
      </c>
      <c r="G723" t="str">
        <f>VLOOKUP(sales_tab[[#This Row],[Customer ID]],customer_tab[],7,FALSE)</f>
        <v>Single</v>
      </c>
      <c r="H723" s="1">
        <v>45502</v>
      </c>
      <c r="I723" s="1" t="str">
        <f>TEXT(sales_tab[[#This Row],[Order Date]],"YYYY")</f>
        <v>2024</v>
      </c>
      <c r="J723" s="1" t="str">
        <f>TEXT(sales_tab[[#This Row],[Order Date]],"MMM")</f>
        <v>Jul</v>
      </c>
      <c r="K723">
        <v>1794</v>
      </c>
      <c r="L723" t="str">
        <f>VLOOKUP(sales_tab[[#This Row],[Product ID]],product_tab[],2,FALSE)</f>
        <v>Board Game</v>
      </c>
      <c r="M723" t="str">
        <f>VLOOKUP(sales_tab[[#This Row],[Product ID]],product_tab[],4,FALSE)</f>
        <v>Reese LLC</v>
      </c>
      <c r="N723" t="s">
        <v>13</v>
      </c>
      <c r="O723">
        <v>611.02799999999991</v>
      </c>
      <c r="P723">
        <v>210.95</v>
      </c>
      <c r="Q723">
        <v>4</v>
      </c>
      <c r="R723">
        <v>0.04</v>
      </c>
      <c r="S723">
        <f>sales_tab[[#This Row],[Unit Price]]*sales_tab[[#This Row],[Quantity]]</f>
        <v>843.8</v>
      </c>
      <c r="T723">
        <f>sales_tab[[#This Row],[Sales Amount]]-sales_tab[[#This Row],[Cost Price]]</f>
        <v>232.77200000000005</v>
      </c>
    </row>
    <row r="724" spans="1:20" x14ac:dyDescent="0.45">
      <c r="A724">
        <v>492975</v>
      </c>
      <c r="B724">
        <v>123984</v>
      </c>
      <c r="C724" t="str">
        <f>VLOOKUP(sales_tab[[#This Row],[Customer ID]],customer_tab[],2,FALSE)</f>
        <v>Robert Floyd</v>
      </c>
      <c r="D724" t="str">
        <f>VLOOKUP(sales_tab[[#This Row],[Customer ID]],customer_tab[],9,FALSE)</f>
        <v>Male</v>
      </c>
      <c r="E724" t="str">
        <f>VLOOKUP(sales_tab[[#This Row],[Customer ID]],customer_tab[],5,FALSE)</f>
        <v>New Jersey</v>
      </c>
      <c r="F724" t="str">
        <f>VLOOKUP(sales_tab[[#This Row],[Customer ID]],customer_tab[],6,FALSE)</f>
        <v>East</v>
      </c>
      <c r="G724" t="str">
        <f>VLOOKUP(sales_tab[[#This Row],[Customer ID]],customer_tab[],7,FALSE)</f>
        <v>Widowed</v>
      </c>
      <c r="H724" s="1">
        <v>45524</v>
      </c>
      <c r="I724" s="1" t="str">
        <f>TEXT(sales_tab[[#This Row],[Order Date]],"YYYY")</f>
        <v>2024</v>
      </c>
      <c r="J724" s="1" t="str">
        <f>TEXT(sales_tab[[#This Row],[Order Date]],"MMM")</f>
        <v>Aug</v>
      </c>
      <c r="K724">
        <v>2117</v>
      </c>
      <c r="L724" t="str">
        <f>VLOOKUP(sales_tab[[#This Row],[Product ID]],product_tab[],2,FALSE)</f>
        <v>Sofa</v>
      </c>
      <c r="M724" t="str">
        <f>VLOOKUP(sales_tab[[#This Row],[Product ID]],product_tab[],4,FALSE)</f>
        <v>Holden Inc</v>
      </c>
      <c r="N724" t="s">
        <v>11</v>
      </c>
      <c r="O724">
        <v>45.333499999999979</v>
      </c>
      <c r="P724">
        <v>13.79</v>
      </c>
      <c r="Q724">
        <v>5</v>
      </c>
      <c r="R724">
        <v>7.0000000000000007E-2</v>
      </c>
      <c r="S724">
        <f>sales_tab[[#This Row],[Unit Price]]*sales_tab[[#This Row],[Quantity]]</f>
        <v>68.949999999999989</v>
      </c>
      <c r="T724">
        <f>sales_tab[[#This Row],[Sales Amount]]-sales_tab[[#This Row],[Cost Price]]</f>
        <v>23.616500000000009</v>
      </c>
    </row>
    <row r="725" spans="1:20" x14ac:dyDescent="0.45">
      <c r="A725">
        <v>353068</v>
      </c>
      <c r="B725">
        <v>345178</v>
      </c>
      <c r="C725" t="str">
        <f>VLOOKUP(sales_tab[[#This Row],[Customer ID]],customer_tab[],2,FALSE)</f>
        <v>Sherry Mays</v>
      </c>
      <c r="D725" t="str">
        <f>VLOOKUP(sales_tab[[#This Row],[Customer ID]],customer_tab[],9,FALSE)</f>
        <v>Male</v>
      </c>
      <c r="E725" t="str">
        <f>VLOOKUP(sales_tab[[#This Row],[Customer ID]],customer_tab[],5,FALSE)</f>
        <v>Pennsylvania</v>
      </c>
      <c r="F725" t="str">
        <f>VLOOKUP(sales_tab[[#This Row],[Customer ID]],customer_tab[],6,FALSE)</f>
        <v>East</v>
      </c>
      <c r="G725" t="str">
        <f>VLOOKUP(sales_tab[[#This Row],[Customer ID]],customer_tab[],7,FALSE)</f>
        <v>Widowed</v>
      </c>
      <c r="H725" s="1">
        <v>45259</v>
      </c>
      <c r="I725" s="1" t="str">
        <f>TEXT(sales_tab[[#This Row],[Order Date]],"YYYY")</f>
        <v>2023</v>
      </c>
      <c r="J725" s="1" t="str">
        <f>TEXT(sales_tab[[#This Row],[Order Date]],"MMM")</f>
        <v>Nov</v>
      </c>
      <c r="K725">
        <v>4541</v>
      </c>
      <c r="L725" t="str">
        <f>VLOOKUP(sales_tab[[#This Row],[Product ID]],product_tab[],2,FALSE)</f>
        <v>Pen</v>
      </c>
      <c r="M725" t="str">
        <f>VLOOKUP(sales_tab[[#This Row],[Product ID]],product_tab[],4,FALSE)</f>
        <v>Mccall Inc</v>
      </c>
      <c r="N725" t="s">
        <v>17</v>
      </c>
      <c r="O725">
        <v>293.27500000000003</v>
      </c>
      <c r="P725">
        <v>69.5</v>
      </c>
      <c r="Q725">
        <v>5</v>
      </c>
      <c r="R725">
        <v>0.09</v>
      </c>
      <c r="S725">
        <f>sales_tab[[#This Row],[Unit Price]]*sales_tab[[#This Row],[Quantity]]</f>
        <v>347.5</v>
      </c>
      <c r="T725">
        <f>sales_tab[[#This Row],[Sales Amount]]-sales_tab[[#This Row],[Cost Price]]</f>
        <v>54.224999999999966</v>
      </c>
    </row>
    <row r="726" spans="1:20" x14ac:dyDescent="0.45">
      <c r="A726">
        <v>621738</v>
      </c>
      <c r="B726">
        <v>834744</v>
      </c>
      <c r="C726" t="str">
        <f>VLOOKUP(sales_tab[[#This Row],[Customer ID]],customer_tab[],2,FALSE)</f>
        <v>Mary Bates</v>
      </c>
      <c r="D726" t="str">
        <f>VLOOKUP(sales_tab[[#This Row],[Customer ID]],customer_tab[],9,FALSE)</f>
        <v>Male</v>
      </c>
      <c r="E726" t="str">
        <f>VLOOKUP(sales_tab[[#This Row],[Customer ID]],customer_tab[],5,FALSE)</f>
        <v>Ohio</v>
      </c>
      <c r="F726" t="str">
        <f>VLOOKUP(sales_tab[[#This Row],[Customer ID]],customer_tab[],6,FALSE)</f>
        <v>East</v>
      </c>
      <c r="G726" t="str">
        <f>VLOOKUP(sales_tab[[#This Row],[Customer ID]],customer_tab[],7,FALSE)</f>
        <v>Married</v>
      </c>
      <c r="H726" s="1">
        <v>45367</v>
      </c>
      <c r="I726" s="1" t="str">
        <f>TEXT(sales_tab[[#This Row],[Order Date]],"YYYY")</f>
        <v>2024</v>
      </c>
      <c r="J726" s="1" t="str">
        <f>TEXT(sales_tab[[#This Row],[Order Date]],"MMM")</f>
        <v>Mar</v>
      </c>
      <c r="K726">
        <v>2834</v>
      </c>
      <c r="L726" t="str">
        <f>VLOOKUP(sales_tab[[#This Row],[Product ID]],product_tab[],2,FALSE)</f>
        <v>Tablet</v>
      </c>
      <c r="M726" t="str">
        <f>VLOOKUP(sales_tab[[#This Row],[Product ID]],product_tab[],4,FALSE)</f>
        <v>Anderson-Jackson</v>
      </c>
      <c r="N726" t="s">
        <v>19</v>
      </c>
      <c r="O726">
        <v>201.03599999999997</v>
      </c>
      <c r="P726">
        <v>222.26</v>
      </c>
      <c r="Q726">
        <v>2</v>
      </c>
      <c r="R726">
        <v>0.2</v>
      </c>
      <c r="S726">
        <f>sales_tab[[#This Row],[Unit Price]]*sales_tab[[#This Row],[Quantity]]</f>
        <v>444.52</v>
      </c>
      <c r="T726">
        <f>sales_tab[[#This Row],[Sales Amount]]-sales_tab[[#This Row],[Cost Price]]</f>
        <v>243.48400000000001</v>
      </c>
    </row>
    <row r="727" spans="1:20" x14ac:dyDescent="0.45">
      <c r="A727">
        <v>257102</v>
      </c>
      <c r="B727">
        <v>755579</v>
      </c>
      <c r="C727" t="str">
        <f>VLOOKUP(sales_tab[[#This Row],[Customer ID]],customer_tab[],2,FALSE)</f>
        <v>Michael Rasmussen</v>
      </c>
      <c r="D727" t="str">
        <f>VLOOKUP(sales_tab[[#This Row],[Customer ID]],customer_tab[],9,FALSE)</f>
        <v>Male</v>
      </c>
      <c r="E727" t="str">
        <f>VLOOKUP(sales_tab[[#This Row],[Customer ID]],customer_tab[],5,FALSE)</f>
        <v>New York</v>
      </c>
      <c r="F727" t="str">
        <f>VLOOKUP(sales_tab[[#This Row],[Customer ID]],customer_tab[],6,FALSE)</f>
        <v>East</v>
      </c>
      <c r="G727" t="str">
        <f>VLOOKUP(sales_tab[[#This Row],[Customer ID]],customer_tab[],7,FALSE)</f>
        <v>Married</v>
      </c>
      <c r="H727" s="1">
        <v>45470</v>
      </c>
      <c r="I727" s="1" t="str">
        <f>TEXT(sales_tab[[#This Row],[Order Date]],"YYYY")</f>
        <v>2024</v>
      </c>
      <c r="J727" s="1" t="str">
        <f>TEXT(sales_tab[[#This Row],[Order Date]],"MMM")</f>
        <v>Jun</v>
      </c>
      <c r="K727">
        <v>8348</v>
      </c>
      <c r="L727" t="str">
        <f>VLOOKUP(sales_tab[[#This Row],[Product ID]],product_tab[],2,FALSE)</f>
        <v>Laptop</v>
      </c>
      <c r="M727" t="str">
        <f>VLOOKUP(sales_tab[[#This Row],[Product ID]],product_tab[],4,FALSE)</f>
        <v>Jackson, Stewart and Jenkins</v>
      </c>
      <c r="N727" t="s">
        <v>19</v>
      </c>
      <c r="O727">
        <v>314.2396</v>
      </c>
      <c r="P727">
        <v>193.63</v>
      </c>
      <c r="Q727">
        <v>2</v>
      </c>
      <c r="R727">
        <v>0.04</v>
      </c>
      <c r="S727">
        <f>sales_tab[[#This Row],[Unit Price]]*sales_tab[[#This Row],[Quantity]]</f>
        <v>387.26</v>
      </c>
      <c r="T727">
        <f>sales_tab[[#This Row],[Sales Amount]]-sales_tab[[#This Row],[Cost Price]]</f>
        <v>73.020399999999995</v>
      </c>
    </row>
    <row r="728" spans="1:20" x14ac:dyDescent="0.45">
      <c r="A728">
        <v>147337</v>
      </c>
      <c r="B728">
        <v>812154</v>
      </c>
      <c r="C728" t="str">
        <f>VLOOKUP(sales_tab[[#This Row],[Customer ID]],customer_tab[],2,FALSE)</f>
        <v>Ronald Murphy</v>
      </c>
      <c r="D728" t="str">
        <f>VLOOKUP(sales_tab[[#This Row],[Customer ID]],customer_tab[],9,FALSE)</f>
        <v>Male</v>
      </c>
      <c r="E728" t="str">
        <f>VLOOKUP(sales_tab[[#This Row],[Customer ID]],customer_tab[],5,FALSE)</f>
        <v>Minnesota</v>
      </c>
      <c r="F728" t="str">
        <f>VLOOKUP(sales_tab[[#This Row],[Customer ID]],customer_tab[],6,FALSE)</f>
        <v>Central</v>
      </c>
      <c r="G728" t="str">
        <f>VLOOKUP(sales_tab[[#This Row],[Customer ID]],customer_tab[],7,FALSE)</f>
        <v>Divorced</v>
      </c>
      <c r="H728" s="1">
        <v>45396</v>
      </c>
      <c r="I728" s="1" t="str">
        <f>TEXT(sales_tab[[#This Row],[Order Date]],"YYYY")</f>
        <v>2024</v>
      </c>
      <c r="J728" s="1" t="str">
        <f>TEXT(sales_tab[[#This Row],[Order Date]],"MMM")</f>
        <v>Apr</v>
      </c>
      <c r="K728">
        <v>3592</v>
      </c>
      <c r="L728" t="str">
        <f>VLOOKUP(sales_tab[[#This Row],[Product ID]],product_tab[],2,FALSE)</f>
        <v>Shoes</v>
      </c>
      <c r="M728" t="str">
        <f>VLOOKUP(sales_tab[[#This Row],[Product ID]],product_tab[],4,FALSE)</f>
        <v>Hamilton, Kirby and Taylor</v>
      </c>
      <c r="N728" t="s">
        <v>15</v>
      </c>
      <c r="O728">
        <v>394.31600000000014</v>
      </c>
      <c r="P728">
        <v>243.78</v>
      </c>
      <c r="Q728">
        <v>5</v>
      </c>
      <c r="R728">
        <v>0.16</v>
      </c>
      <c r="S728">
        <f>sales_tab[[#This Row],[Unit Price]]*sales_tab[[#This Row],[Quantity]]</f>
        <v>1218.9000000000001</v>
      </c>
      <c r="T728">
        <f>sales_tab[[#This Row],[Sales Amount]]-sales_tab[[#This Row],[Cost Price]]</f>
        <v>824.58399999999995</v>
      </c>
    </row>
    <row r="729" spans="1:20" x14ac:dyDescent="0.45">
      <c r="A729">
        <v>462228</v>
      </c>
      <c r="B729">
        <v>527744</v>
      </c>
      <c r="C729" t="str">
        <f>VLOOKUP(sales_tab[[#This Row],[Customer ID]],customer_tab[],2,FALSE)</f>
        <v>Nicholas Miller</v>
      </c>
      <c r="D729" t="str">
        <f>VLOOKUP(sales_tab[[#This Row],[Customer ID]],customer_tab[],9,FALSE)</f>
        <v>Male</v>
      </c>
      <c r="E729" t="str">
        <f>VLOOKUP(sales_tab[[#This Row],[Customer ID]],customer_tab[],5,FALSE)</f>
        <v>New York</v>
      </c>
      <c r="F729" t="str">
        <f>VLOOKUP(sales_tab[[#This Row],[Customer ID]],customer_tab[],6,FALSE)</f>
        <v>East</v>
      </c>
      <c r="G729" t="str">
        <f>VLOOKUP(sales_tab[[#This Row],[Customer ID]],customer_tab[],7,FALSE)</f>
        <v>Single</v>
      </c>
      <c r="H729" s="1">
        <v>45502</v>
      </c>
      <c r="I729" s="1" t="str">
        <f>TEXT(sales_tab[[#This Row],[Order Date]],"YYYY")</f>
        <v>2024</v>
      </c>
      <c r="J729" s="1" t="str">
        <f>TEXT(sales_tab[[#This Row],[Order Date]],"MMM")</f>
        <v>Jul</v>
      </c>
      <c r="K729">
        <v>2914</v>
      </c>
      <c r="L729" t="str">
        <f>VLOOKUP(sales_tab[[#This Row],[Product ID]],product_tab[],2,FALSE)</f>
        <v>Bookshelf</v>
      </c>
      <c r="M729" t="str">
        <f>VLOOKUP(sales_tab[[#This Row],[Product ID]],product_tab[],4,FALSE)</f>
        <v>Davis-Ramirez</v>
      </c>
      <c r="N729" t="s">
        <v>11</v>
      </c>
      <c r="O729">
        <v>69.403999999999996</v>
      </c>
      <c r="P729">
        <v>30.65</v>
      </c>
      <c r="Q729">
        <v>4</v>
      </c>
      <c r="R729">
        <v>0.01</v>
      </c>
      <c r="S729">
        <f>sales_tab[[#This Row],[Unit Price]]*sales_tab[[#This Row],[Quantity]]</f>
        <v>122.6</v>
      </c>
      <c r="T729">
        <f>sales_tab[[#This Row],[Sales Amount]]-sales_tab[[#This Row],[Cost Price]]</f>
        <v>53.195999999999998</v>
      </c>
    </row>
    <row r="730" spans="1:20" x14ac:dyDescent="0.45">
      <c r="A730">
        <v>177843</v>
      </c>
      <c r="B730">
        <v>146798</v>
      </c>
      <c r="C730" t="str">
        <f>VLOOKUP(sales_tab[[#This Row],[Customer ID]],customer_tab[],2,FALSE)</f>
        <v>Robert Castro</v>
      </c>
      <c r="D730" t="str">
        <f>VLOOKUP(sales_tab[[#This Row],[Customer ID]],customer_tab[],9,FALSE)</f>
        <v>Male</v>
      </c>
      <c r="E730" t="str">
        <f>VLOOKUP(sales_tab[[#This Row],[Customer ID]],customer_tab[],5,FALSE)</f>
        <v>New York</v>
      </c>
      <c r="F730" t="str">
        <f>VLOOKUP(sales_tab[[#This Row],[Customer ID]],customer_tab[],6,FALSE)</f>
        <v>East</v>
      </c>
      <c r="G730" t="str">
        <f>VLOOKUP(sales_tab[[#This Row],[Customer ID]],customer_tab[],7,FALSE)</f>
        <v>Married</v>
      </c>
      <c r="H730" s="1">
        <v>45481</v>
      </c>
      <c r="I730" s="1" t="str">
        <f>TEXT(sales_tab[[#This Row],[Order Date]],"YYYY")</f>
        <v>2024</v>
      </c>
      <c r="J730" s="1" t="str">
        <f>TEXT(sales_tab[[#This Row],[Order Date]],"MMM")</f>
        <v>Jul</v>
      </c>
      <c r="K730">
        <v>2117</v>
      </c>
      <c r="L730" t="str">
        <f>VLOOKUP(sales_tab[[#This Row],[Product ID]],product_tab[],2,FALSE)</f>
        <v>Sofa</v>
      </c>
      <c r="M730" t="str">
        <f>VLOOKUP(sales_tab[[#This Row],[Product ID]],product_tab[],4,FALSE)</f>
        <v>Holden Inc</v>
      </c>
      <c r="N730" t="s">
        <v>11</v>
      </c>
      <c r="O730">
        <v>23.027799999999999</v>
      </c>
      <c r="P730">
        <v>13.79</v>
      </c>
      <c r="Q730">
        <v>2</v>
      </c>
      <c r="R730">
        <v>0.09</v>
      </c>
      <c r="S730">
        <f>sales_tab[[#This Row],[Unit Price]]*sales_tab[[#This Row],[Quantity]]</f>
        <v>27.58</v>
      </c>
      <c r="T730">
        <f>sales_tab[[#This Row],[Sales Amount]]-sales_tab[[#This Row],[Cost Price]]</f>
        <v>4.5521999999999991</v>
      </c>
    </row>
    <row r="731" spans="1:20" x14ac:dyDescent="0.45">
      <c r="A731">
        <v>749702</v>
      </c>
      <c r="B731">
        <v>679150</v>
      </c>
      <c r="C731" t="str">
        <f>VLOOKUP(sales_tab[[#This Row],[Customer ID]],customer_tab[],2,FALSE)</f>
        <v>Leslie Grant</v>
      </c>
      <c r="D731" t="str">
        <f>VLOOKUP(sales_tab[[#This Row],[Customer ID]],customer_tab[],9,FALSE)</f>
        <v>Female</v>
      </c>
      <c r="E731" t="str">
        <f>VLOOKUP(sales_tab[[#This Row],[Customer ID]],customer_tab[],5,FALSE)</f>
        <v>New York</v>
      </c>
      <c r="F731" t="str">
        <f>VLOOKUP(sales_tab[[#This Row],[Customer ID]],customer_tab[],6,FALSE)</f>
        <v>East</v>
      </c>
      <c r="G731" t="str">
        <f>VLOOKUP(sales_tab[[#This Row],[Customer ID]],customer_tab[],7,FALSE)</f>
        <v>Divorced</v>
      </c>
      <c r="H731" s="1">
        <v>45384</v>
      </c>
      <c r="I731" s="1" t="str">
        <f>TEXT(sales_tab[[#This Row],[Order Date]],"YYYY")</f>
        <v>2024</v>
      </c>
      <c r="J731" s="1" t="str">
        <f>TEXT(sales_tab[[#This Row],[Order Date]],"MMM")</f>
        <v>Apr</v>
      </c>
      <c r="K731">
        <v>9240</v>
      </c>
      <c r="L731" t="str">
        <f>VLOOKUP(sales_tab[[#This Row],[Product ID]],product_tab[],2,FALSE)</f>
        <v>Doll</v>
      </c>
      <c r="M731" t="str">
        <f>VLOOKUP(sales_tab[[#This Row],[Product ID]],product_tab[],4,FALSE)</f>
        <v>Clark, Scott and Miller</v>
      </c>
      <c r="N731" t="s">
        <v>13</v>
      </c>
      <c r="O731">
        <v>121.78200000000001</v>
      </c>
      <c r="P731">
        <v>105.37</v>
      </c>
      <c r="Q731">
        <v>2</v>
      </c>
      <c r="R731">
        <v>0.2</v>
      </c>
      <c r="S731">
        <f>sales_tab[[#This Row],[Unit Price]]*sales_tab[[#This Row],[Quantity]]</f>
        <v>210.74</v>
      </c>
      <c r="T731">
        <f>sales_tab[[#This Row],[Sales Amount]]-sales_tab[[#This Row],[Cost Price]]</f>
        <v>88.957999999999998</v>
      </c>
    </row>
    <row r="732" spans="1:20" x14ac:dyDescent="0.45">
      <c r="A732">
        <v>490193</v>
      </c>
      <c r="B732">
        <v>484235</v>
      </c>
      <c r="C732" t="str">
        <f>VLOOKUP(sales_tab[[#This Row],[Customer ID]],customer_tab[],2,FALSE)</f>
        <v>Jeffrey Hawkins</v>
      </c>
      <c r="D732" t="str">
        <f>VLOOKUP(sales_tab[[#This Row],[Customer ID]],customer_tab[],9,FALSE)</f>
        <v>Female</v>
      </c>
      <c r="E732" t="str">
        <f>VLOOKUP(sales_tab[[#This Row],[Customer ID]],customer_tab[],5,FALSE)</f>
        <v>Colorado</v>
      </c>
      <c r="F732" t="str">
        <f>VLOOKUP(sales_tab[[#This Row],[Customer ID]],customer_tab[],6,FALSE)</f>
        <v>West</v>
      </c>
      <c r="G732" t="str">
        <f>VLOOKUP(sales_tab[[#This Row],[Customer ID]],customer_tab[],7,FALSE)</f>
        <v>Single</v>
      </c>
      <c r="H732" s="1">
        <v>45194</v>
      </c>
      <c r="I732" s="1" t="str">
        <f>TEXT(sales_tab[[#This Row],[Order Date]],"YYYY")</f>
        <v>2023</v>
      </c>
      <c r="J732" s="1" t="str">
        <f>TEXT(sales_tab[[#This Row],[Order Date]],"MMM")</f>
        <v>Sep</v>
      </c>
      <c r="K732">
        <v>3312</v>
      </c>
      <c r="L732" t="str">
        <f>VLOOKUP(sales_tab[[#This Row],[Product ID]],product_tab[],2,FALSE)</f>
        <v>Toy Car</v>
      </c>
      <c r="M732" t="str">
        <f>VLOOKUP(sales_tab[[#This Row],[Product ID]],product_tab[],4,FALSE)</f>
        <v>West LLC</v>
      </c>
      <c r="N732" t="s">
        <v>13</v>
      </c>
      <c r="O732">
        <v>716.42479999999989</v>
      </c>
      <c r="P732">
        <v>287.38</v>
      </c>
      <c r="Q732">
        <v>4</v>
      </c>
      <c r="R732">
        <v>0.01</v>
      </c>
      <c r="S732">
        <f>sales_tab[[#This Row],[Unit Price]]*sales_tab[[#This Row],[Quantity]]</f>
        <v>1149.52</v>
      </c>
      <c r="T732">
        <f>sales_tab[[#This Row],[Sales Amount]]-sales_tab[[#This Row],[Cost Price]]</f>
        <v>433.09520000000009</v>
      </c>
    </row>
    <row r="733" spans="1:20" x14ac:dyDescent="0.45">
      <c r="A733">
        <v>171958</v>
      </c>
      <c r="B733">
        <v>972854</v>
      </c>
      <c r="C733" t="str">
        <f>VLOOKUP(sales_tab[[#This Row],[Customer ID]],customer_tab[],2,FALSE)</f>
        <v>Tina Fisher</v>
      </c>
      <c r="D733" t="str">
        <f>VLOOKUP(sales_tab[[#This Row],[Customer ID]],customer_tab[],9,FALSE)</f>
        <v>Non-Binary</v>
      </c>
      <c r="E733" t="str">
        <f>VLOOKUP(sales_tab[[#This Row],[Customer ID]],customer_tab[],5,FALSE)</f>
        <v>Delaware</v>
      </c>
      <c r="F733" t="str">
        <f>VLOOKUP(sales_tab[[#This Row],[Customer ID]],customer_tab[],6,FALSE)</f>
        <v>East</v>
      </c>
      <c r="G733" t="str">
        <f>VLOOKUP(sales_tab[[#This Row],[Customer ID]],customer_tab[],7,FALSE)</f>
        <v>Divorced</v>
      </c>
      <c r="H733" s="1">
        <v>45257</v>
      </c>
      <c r="I733" s="1" t="str">
        <f>TEXT(sales_tab[[#This Row],[Order Date]],"YYYY")</f>
        <v>2023</v>
      </c>
      <c r="J733" s="1" t="str">
        <f>TEXT(sales_tab[[#This Row],[Order Date]],"MMM")</f>
        <v>Nov</v>
      </c>
      <c r="K733">
        <v>9614</v>
      </c>
      <c r="L733" t="str">
        <f>VLOOKUP(sales_tab[[#This Row],[Product ID]],product_tab[],2,FALSE)</f>
        <v>Table</v>
      </c>
      <c r="M733" t="str">
        <f>VLOOKUP(sales_tab[[#This Row],[Product ID]],product_tab[],4,FALSE)</f>
        <v>Peters Ltd</v>
      </c>
      <c r="N733" t="s">
        <v>11</v>
      </c>
      <c r="O733">
        <v>58.57889999999999</v>
      </c>
      <c r="P733">
        <v>129.47</v>
      </c>
      <c r="Q733">
        <v>1</v>
      </c>
      <c r="R733">
        <v>0.13</v>
      </c>
      <c r="S733">
        <f>sales_tab[[#This Row],[Unit Price]]*sales_tab[[#This Row],[Quantity]]</f>
        <v>129.47</v>
      </c>
      <c r="T733">
        <f>sales_tab[[#This Row],[Sales Amount]]-sales_tab[[#This Row],[Cost Price]]</f>
        <v>70.891100000000009</v>
      </c>
    </row>
    <row r="734" spans="1:20" x14ac:dyDescent="0.45">
      <c r="A734">
        <v>172339</v>
      </c>
      <c r="B734">
        <v>484235</v>
      </c>
      <c r="C734" t="str">
        <f>VLOOKUP(sales_tab[[#This Row],[Customer ID]],customer_tab[],2,FALSE)</f>
        <v>Jeffrey Hawkins</v>
      </c>
      <c r="D734" t="str">
        <f>VLOOKUP(sales_tab[[#This Row],[Customer ID]],customer_tab[],9,FALSE)</f>
        <v>Female</v>
      </c>
      <c r="E734" t="str">
        <f>VLOOKUP(sales_tab[[#This Row],[Customer ID]],customer_tab[],5,FALSE)</f>
        <v>Colorado</v>
      </c>
      <c r="F734" t="str">
        <f>VLOOKUP(sales_tab[[#This Row],[Customer ID]],customer_tab[],6,FALSE)</f>
        <v>West</v>
      </c>
      <c r="G734" t="str">
        <f>VLOOKUP(sales_tab[[#This Row],[Customer ID]],customer_tab[],7,FALSE)</f>
        <v>Single</v>
      </c>
      <c r="H734" s="1">
        <v>45448</v>
      </c>
      <c r="I734" s="1" t="str">
        <f>TEXT(sales_tab[[#This Row],[Order Date]],"YYYY")</f>
        <v>2024</v>
      </c>
      <c r="J734" s="1" t="str">
        <f>TEXT(sales_tab[[#This Row],[Order Date]],"MMM")</f>
        <v>Jun</v>
      </c>
      <c r="K734">
        <v>5035</v>
      </c>
      <c r="L734" t="str">
        <f>VLOOKUP(sales_tab[[#This Row],[Product ID]],product_tab[],2,FALSE)</f>
        <v>Paper</v>
      </c>
      <c r="M734" t="str">
        <f>VLOOKUP(sales_tab[[#This Row],[Product ID]],product_tab[],4,FALSE)</f>
        <v>Clayton, Robertson and Wolfe</v>
      </c>
      <c r="N734" t="s">
        <v>17</v>
      </c>
      <c r="O734">
        <v>375.90759999999995</v>
      </c>
      <c r="P734">
        <v>196.72</v>
      </c>
      <c r="Q734">
        <v>3</v>
      </c>
      <c r="R734">
        <v>0.14000000000000001</v>
      </c>
      <c r="S734">
        <f>sales_tab[[#This Row],[Unit Price]]*sales_tab[[#This Row],[Quantity]]</f>
        <v>590.16</v>
      </c>
      <c r="T734">
        <f>sales_tab[[#This Row],[Sales Amount]]-sales_tab[[#This Row],[Cost Price]]</f>
        <v>214.25240000000002</v>
      </c>
    </row>
    <row r="735" spans="1:20" x14ac:dyDescent="0.45">
      <c r="A735">
        <v>154897</v>
      </c>
      <c r="B735">
        <v>219789</v>
      </c>
      <c r="C735" t="str">
        <f>VLOOKUP(sales_tab[[#This Row],[Customer ID]],customer_tab[],2,FALSE)</f>
        <v>Deborah Ochoa</v>
      </c>
      <c r="D735" t="str">
        <f>VLOOKUP(sales_tab[[#This Row],[Customer ID]],customer_tab[],9,FALSE)</f>
        <v>Male</v>
      </c>
      <c r="E735" t="str">
        <f>VLOOKUP(sales_tab[[#This Row],[Customer ID]],customer_tab[],5,FALSE)</f>
        <v>Texas</v>
      </c>
      <c r="F735" t="str">
        <f>VLOOKUP(sales_tab[[#This Row],[Customer ID]],customer_tab[],6,FALSE)</f>
        <v>Central</v>
      </c>
      <c r="G735" t="str">
        <f>VLOOKUP(sales_tab[[#This Row],[Customer ID]],customer_tab[],7,FALSE)</f>
        <v>Widowed</v>
      </c>
      <c r="H735" s="1">
        <v>45285</v>
      </c>
      <c r="I735" s="1" t="str">
        <f>TEXT(sales_tab[[#This Row],[Order Date]],"YYYY")</f>
        <v>2023</v>
      </c>
      <c r="J735" s="1" t="str">
        <f>TEXT(sales_tab[[#This Row],[Order Date]],"MMM")</f>
        <v>Dec</v>
      </c>
      <c r="K735">
        <v>3592</v>
      </c>
      <c r="L735" t="str">
        <f>VLOOKUP(sales_tab[[#This Row],[Product ID]],product_tab[],2,FALSE)</f>
        <v>Shoes</v>
      </c>
      <c r="M735" t="str">
        <f>VLOOKUP(sales_tab[[#This Row],[Product ID]],product_tab[],4,FALSE)</f>
        <v>Hamilton, Kirby and Taylor</v>
      </c>
      <c r="N735" t="s">
        <v>15</v>
      </c>
      <c r="O735">
        <v>460.86079999999993</v>
      </c>
      <c r="P735">
        <v>243.78</v>
      </c>
      <c r="Q735">
        <v>4</v>
      </c>
      <c r="R735">
        <v>0.16</v>
      </c>
      <c r="S735">
        <f>sales_tab[[#This Row],[Unit Price]]*sales_tab[[#This Row],[Quantity]]</f>
        <v>975.12</v>
      </c>
      <c r="T735">
        <f>sales_tab[[#This Row],[Sales Amount]]-sales_tab[[#This Row],[Cost Price]]</f>
        <v>514.25920000000008</v>
      </c>
    </row>
    <row r="736" spans="1:20" x14ac:dyDescent="0.45">
      <c r="A736">
        <v>451290</v>
      </c>
      <c r="B736">
        <v>776371</v>
      </c>
      <c r="C736" t="str">
        <f>VLOOKUP(sales_tab[[#This Row],[Customer ID]],customer_tab[],2,FALSE)</f>
        <v>Sarah Brown</v>
      </c>
      <c r="D736" t="str">
        <f>VLOOKUP(sales_tab[[#This Row],[Customer ID]],customer_tab[],9,FALSE)</f>
        <v>Male</v>
      </c>
      <c r="E736" t="str">
        <f>VLOOKUP(sales_tab[[#This Row],[Customer ID]],customer_tab[],5,FALSE)</f>
        <v>Washington</v>
      </c>
      <c r="F736" t="str">
        <f>VLOOKUP(sales_tab[[#This Row],[Customer ID]],customer_tab[],6,FALSE)</f>
        <v>West</v>
      </c>
      <c r="G736" t="str">
        <f>VLOOKUP(sales_tab[[#This Row],[Customer ID]],customer_tab[],7,FALSE)</f>
        <v>Widowed</v>
      </c>
      <c r="H736" s="1">
        <v>45284</v>
      </c>
      <c r="I736" s="1" t="str">
        <f>TEXT(sales_tab[[#This Row],[Order Date]],"YYYY")</f>
        <v>2023</v>
      </c>
      <c r="J736" s="1" t="str">
        <f>TEXT(sales_tab[[#This Row],[Order Date]],"MMM")</f>
        <v>Dec</v>
      </c>
      <c r="K736">
        <v>2034</v>
      </c>
      <c r="L736" t="str">
        <f>VLOOKUP(sales_tab[[#This Row],[Product ID]],product_tab[],2,FALSE)</f>
        <v>Camera</v>
      </c>
      <c r="M736" t="str">
        <f>VLOOKUP(sales_tab[[#This Row],[Product ID]],product_tab[],4,FALSE)</f>
        <v>Johns and Sons</v>
      </c>
      <c r="N736" t="s">
        <v>19</v>
      </c>
      <c r="O736">
        <v>218.63000000000002</v>
      </c>
      <c r="P736">
        <v>70.849999999999994</v>
      </c>
      <c r="Q736">
        <v>5</v>
      </c>
      <c r="R736">
        <v>0.24</v>
      </c>
      <c r="S736">
        <f>sales_tab[[#This Row],[Unit Price]]*sales_tab[[#This Row],[Quantity]]</f>
        <v>354.25</v>
      </c>
      <c r="T736">
        <f>sales_tab[[#This Row],[Sales Amount]]-sales_tab[[#This Row],[Cost Price]]</f>
        <v>135.61999999999998</v>
      </c>
    </row>
    <row r="737" spans="1:20" x14ac:dyDescent="0.45">
      <c r="A737">
        <v>881551</v>
      </c>
      <c r="B737">
        <v>483254</v>
      </c>
      <c r="C737" t="str">
        <f>VLOOKUP(sales_tab[[#This Row],[Customer ID]],customer_tab[],2,FALSE)</f>
        <v>Tyler Taylor</v>
      </c>
      <c r="D737" t="str">
        <f>VLOOKUP(sales_tab[[#This Row],[Customer ID]],customer_tab[],9,FALSE)</f>
        <v>Male</v>
      </c>
      <c r="E737" t="str">
        <f>VLOOKUP(sales_tab[[#This Row],[Customer ID]],customer_tab[],5,FALSE)</f>
        <v>Minnesota</v>
      </c>
      <c r="F737" t="str">
        <f>VLOOKUP(sales_tab[[#This Row],[Customer ID]],customer_tab[],6,FALSE)</f>
        <v>Central</v>
      </c>
      <c r="G737" t="str">
        <f>VLOOKUP(sales_tab[[#This Row],[Customer ID]],customer_tab[],7,FALSE)</f>
        <v>Widowed</v>
      </c>
      <c r="H737" s="1">
        <v>45249</v>
      </c>
      <c r="I737" s="1" t="str">
        <f>TEXT(sales_tab[[#This Row],[Order Date]],"YYYY")</f>
        <v>2023</v>
      </c>
      <c r="J737" s="1" t="str">
        <f>TEXT(sales_tab[[#This Row],[Order Date]],"MMM")</f>
        <v>Nov</v>
      </c>
      <c r="K737">
        <v>4541</v>
      </c>
      <c r="L737" t="str">
        <f>VLOOKUP(sales_tab[[#This Row],[Product ID]],product_tab[],2,FALSE)</f>
        <v>Pen</v>
      </c>
      <c r="M737" t="str">
        <f>VLOOKUP(sales_tab[[#This Row],[Product ID]],product_tab[],4,FALSE)</f>
        <v>Mccall Inc</v>
      </c>
      <c r="N737" t="s">
        <v>17</v>
      </c>
      <c r="O737">
        <v>149.44999999999999</v>
      </c>
      <c r="P737">
        <v>69.5</v>
      </c>
      <c r="Q737">
        <v>4</v>
      </c>
      <c r="R737">
        <v>0.22</v>
      </c>
      <c r="S737">
        <f>sales_tab[[#This Row],[Unit Price]]*sales_tab[[#This Row],[Quantity]]</f>
        <v>278</v>
      </c>
      <c r="T737">
        <f>sales_tab[[#This Row],[Sales Amount]]-sales_tab[[#This Row],[Cost Price]]</f>
        <v>128.55000000000001</v>
      </c>
    </row>
    <row r="738" spans="1:20" x14ac:dyDescent="0.45">
      <c r="A738">
        <v>573449</v>
      </c>
      <c r="B738">
        <v>473152</v>
      </c>
      <c r="C738" t="str">
        <f>VLOOKUP(sales_tab[[#This Row],[Customer ID]],customer_tab[],2,FALSE)</f>
        <v>Sabrina Bishop</v>
      </c>
      <c r="D738" t="str">
        <f>VLOOKUP(sales_tab[[#This Row],[Customer ID]],customer_tab[],9,FALSE)</f>
        <v>Non-Binary</v>
      </c>
      <c r="E738" t="str">
        <f>VLOOKUP(sales_tab[[#This Row],[Customer ID]],customer_tab[],5,FALSE)</f>
        <v>New York</v>
      </c>
      <c r="F738" t="str">
        <f>VLOOKUP(sales_tab[[#This Row],[Customer ID]],customer_tab[],6,FALSE)</f>
        <v>East</v>
      </c>
      <c r="G738" t="str">
        <f>VLOOKUP(sales_tab[[#This Row],[Customer ID]],customer_tab[],7,FALSE)</f>
        <v>Divorced</v>
      </c>
      <c r="H738" s="1">
        <v>45326</v>
      </c>
      <c r="I738" s="1" t="str">
        <f>TEXT(sales_tab[[#This Row],[Order Date]],"YYYY")</f>
        <v>2024</v>
      </c>
      <c r="J738" s="1" t="str">
        <f>TEXT(sales_tab[[#This Row],[Order Date]],"MMM")</f>
        <v>Feb</v>
      </c>
      <c r="K738">
        <v>4541</v>
      </c>
      <c r="L738" t="str">
        <f>VLOOKUP(sales_tab[[#This Row],[Product ID]],product_tab[],2,FALSE)</f>
        <v>Pen</v>
      </c>
      <c r="M738" t="str">
        <f>VLOOKUP(sales_tab[[#This Row],[Product ID]],product_tab[],4,FALSE)</f>
        <v>Mccall Inc</v>
      </c>
      <c r="N738" t="s">
        <v>17</v>
      </c>
      <c r="O738">
        <v>147.72999999999999</v>
      </c>
      <c r="P738">
        <v>69.5</v>
      </c>
      <c r="Q738">
        <v>4</v>
      </c>
      <c r="R738">
        <v>0</v>
      </c>
      <c r="S738">
        <f>sales_tab[[#This Row],[Unit Price]]*sales_tab[[#This Row],[Quantity]]</f>
        <v>278</v>
      </c>
      <c r="T738">
        <f>sales_tab[[#This Row],[Sales Amount]]-sales_tab[[#This Row],[Cost Price]]</f>
        <v>130.27000000000001</v>
      </c>
    </row>
    <row r="739" spans="1:20" x14ac:dyDescent="0.45">
      <c r="A739">
        <v>634059</v>
      </c>
      <c r="B739">
        <v>383458</v>
      </c>
      <c r="C739" t="str">
        <f>VLOOKUP(sales_tab[[#This Row],[Customer ID]],customer_tab[],2,FALSE)</f>
        <v>Robin Jones</v>
      </c>
      <c r="D739" t="str">
        <f>VLOOKUP(sales_tab[[#This Row],[Customer ID]],customer_tab[],9,FALSE)</f>
        <v>Non-Binary</v>
      </c>
      <c r="E739" t="str">
        <f>VLOOKUP(sales_tab[[#This Row],[Customer ID]],customer_tab[],5,FALSE)</f>
        <v>Pennsylvania</v>
      </c>
      <c r="F739" t="str">
        <f>VLOOKUP(sales_tab[[#This Row],[Customer ID]],customer_tab[],6,FALSE)</f>
        <v>East</v>
      </c>
      <c r="G739" t="str">
        <f>VLOOKUP(sales_tab[[#This Row],[Customer ID]],customer_tab[],7,FALSE)</f>
        <v>Divorced</v>
      </c>
      <c r="H739" s="1">
        <v>45307</v>
      </c>
      <c r="I739" s="1" t="str">
        <f>TEXT(sales_tab[[#This Row],[Order Date]],"YYYY")</f>
        <v>2024</v>
      </c>
      <c r="J739" s="1" t="str">
        <f>TEXT(sales_tab[[#This Row],[Order Date]],"MMM")</f>
        <v>Jan</v>
      </c>
      <c r="K739">
        <v>5035</v>
      </c>
      <c r="L739" t="str">
        <f>VLOOKUP(sales_tab[[#This Row],[Product ID]],product_tab[],2,FALSE)</f>
        <v>Paper</v>
      </c>
      <c r="M739" t="str">
        <f>VLOOKUP(sales_tab[[#This Row],[Product ID]],product_tab[],4,FALSE)</f>
        <v>Clayton, Robertson and Wolfe</v>
      </c>
      <c r="N739" t="s">
        <v>17</v>
      </c>
      <c r="O739">
        <v>555.54239999999993</v>
      </c>
      <c r="P739">
        <v>196.72</v>
      </c>
      <c r="Q739">
        <v>4</v>
      </c>
      <c r="R739">
        <v>0.02</v>
      </c>
      <c r="S739">
        <f>sales_tab[[#This Row],[Unit Price]]*sales_tab[[#This Row],[Quantity]]</f>
        <v>786.88</v>
      </c>
      <c r="T739">
        <f>sales_tab[[#This Row],[Sales Amount]]-sales_tab[[#This Row],[Cost Price]]</f>
        <v>231.33760000000007</v>
      </c>
    </row>
    <row r="740" spans="1:20" x14ac:dyDescent="0.45">
      <c r="A740">
        <v>679570</v>
      </c>
      <c r="B740">
        <v>712113</v>
      </c>
      <c r="C740" t="str">
        <f>VLOOKUP(sales_tab[[#This Row],[Customer ID]],customer_tab[],2,FALSE)</f>
        <v>Lisa Richmond</v>
      </c>
      <c r="D740" t="str">
        <f>VLOOKUP(sales_tab[[#This Row],[Customer ID]],customer_tab[],9,FALSE)</f>
        <v>Male</v>
      </c>
      <c r="E740" t="str">
        <f>VLOOKUP(sales_tab[[#This Row],[Customer ID]],customer_tab[],5,FALSE)</f>
        <v>Illinois</v>
      </c>
      <c r="F740" t="str">
        <f>VLOOKUP(sales_tab[[#This Row],[Customer ID]],customer_tab[],6,FALSE)</f>
        <v>Central</v>
      </c>
      <c r="G740" t="str">
        <f>VLOOKUP(sales_tab[[#This Row],[Customer ID]],customer_tab[],7,FALSE)</f>
        <v>Widowed</v>
      </c>
      <c r="H740" s="1">
        <v>45335</v>
      </c>
      <c r="I740" s="1" t="str">
        <f>TEXT(sales_tab[[#This Row],[Order Date]],"YYYY")</f>
        <v>2024</v>
      </c>
      <c r="J740" s="1" t="str">
        <f>TEXT(sales_tab[[#This Row],[Order Date]],"MMM")</f>
        <v>Feb</v>
      </c>
      <c r="K740">
        <v>4541</v>
      </c>
      <c r="L740" t="str">
        <f>VLOOKUP(sales_tab[[#This Row],[Product ID]],product_tab[],2,FALSE)</f>
        <v>Pen</v>
      </c>
      <c r="M740" t="str">
        <f>VLOOKUP(sales_tab[[#This Row],[Product ID]],product_tab[],4,FALSE)</f>
        <v>Mccall Inc</v>
      </c>
      <c r="N740" t="s">
        <v>17</v>
      </c>
      <c r="O740">
        <v>97.47999999999999</v>
      </c>
      <c r="P740">
        <v>69.5</v>
      </c>
      <c r="Q740">
        <v>2</v>
      </c>
      <c r="R740">
        <v>0.04</v>
      </c>
      <c r="S740">
        <f>sales_tab[[#This Row],[Unit Price]]*sales_tab[[#This Row],[Quantity]]</f>
        <v>139</v>
      </c>
      <c r="T740">
        <f>sales_tab[[#This Row],[Sales Amount]]-sales_tab[[#This Row],[Cost Price]]</f>
        <v>41.52000000000001</v>
      </c>
    </row>
    <row r="741" spans="1:20" x14ac:dyDescent="0.45">
      <c r="A741">
        <v>652920</v>
      </c>
      <c r="B741">
        <v>294591</v>
      </c>
      <c r="C741" t="str">
        <f>VLOOKUP(sales_tab[[#This Row],[Customer ID]],customer_tab[],2,FALSE)</f>
        <v>Jacqueline Ho</v>
      </c>
      <c r="D741" t="str">
        <f>VLOOKUP(sales_tab[[#This Row],[Customer ID]],customer_tab[],9,FALSE)</f>
        <v>Male</v>
      </c>
      <c r="E741" t="str">
        <f>VLOOKUP(sales_tab[[#This Row],[Customer ID]],customer_tab[],5,FALSE)</f>
        <v>Ohio</v>
      </c>
      <c r="F741" t="str">
        <f>VLOOKUP(sales_tab[[#This Row],[Customer ID]],customer_tab[],6,FALSE)</f>
        <v>East</v>
      </c>
      <c r="G741" t="str">
        <f>VLOOKUP(sales_tab[[#This Row],[Customer ID]],customer_tab[],7,FALSE)</f>
        <v>Married</v>
      </c>
      <c r="H741" s="1">
        <v>45321</v>
      </c>
      <c r="I741" s="1" t="str">
        <f>TEXT(sales_tab[[#This Row],[Order Date]],"YYYY")</f>
        <v>2024</v>
      </c>
      <c r="J741" s="1" t="str">
        <f>TEXT(sales_tab[[#This Row],[Order Date]],"MMM")</f>
        <v>Jan</v>
      </c>
      <c r="K741">
        <v>1440</v>
      </c>
      <c r="L741" t="str">
        <f>VLOOKUP(sales_tab[[#This Row],[Product ID]],product_tab[],2,FALSE)</f>
        <v>Action Figure</v>
      </c>
      <c r="M741" t="str">
        <f>VLOOKUP(sales_tab[[#This Row],[Product ID]],product_tab[],4,FALSE)</f>
        <v>Barker-Baker</v>
      </c>
      <c r="N741" t="s">
        <v>13</v>
      </c>
      <c r="O741">
        <v>167.078</v>
      </c>
      <c r="P741">
        <v>242.72</v>
      </c>
      <c r="Q741">
        <v>1</v>
      </c>
      <c r="R741">
        <v>0.1</v>
      </c>
      <c r="S741">
        <f>sales_tab[[#This Row],[Unit Price]]*sales_tab[[#This Row],[Quantity]]</f>
        <v>242.72</v>
      </c>
      <c r="T741">
        <f>sales_tab[[#This Row],[Sales Amount]]-sales_tab[[#This Row],[Cost Price]]</f>
        <v>75.641999999999996</v>
      </c>
    </row>
    <row r="742" spans="1:20" x14ac:dyDescent="0.45">
      <c r="A742">
        <v>689443</v>
      </c>
      <c r="B742">
        <v>110888</v>
      </c>
      <c r="C742" t="str">
        <f>VLOOKUP(sales_tab[[#This Row],[Customer ID]],customer_tab[],2,FALSE)</f>
        <v>Perry Wells</v>
      </c>
      <c r="D742" t="str">
        <f>VLOOKUP(sales_tab[[#This Row],[Customer ID]],customer_tab[],9,FALSE)</f>
        <v>Male</v>
      </c>
      <c r="E742" t="str">
        <f>VLOOKUP(sales_tab[[#This Row],[Customer ID]],customer_tab[],5,FALSE)</f>
        <v>California</v>
      </c>
      <c r="F742" t="str">
        <f>VLOOKUP(sales_tab[[#This Row],[Customer ID]],customer_tab[],6,FALSE)</f>
        <v>West</v>
      </c>
      <c r="G742" t="str">
        <f>VLOOKUP(sales_tab[[#This Row],[Customer ID]],customer_tab[],7,FALSE)</f>
        <v>Widowed</v>
      </c>
      <c r="H742" s="1">
        <v>45396</v>
      </c>
      <c r="I742" s="1" t="str">
        <f>TEXT(sales_tab[[#This Row],[Order Date]],"YYYY")</f>
        <v>2024</v>
      </c>
      <c r="J742" s="1" t="str">
        <f>TEXT(sales_tab[[#This Row],[Order Date]],"MMM")</f>
        <v>Apr</v>
      </c>
      <c r="K742">
        <v>9504</v>
      </c>
      <c r="L742" t="str">
        <f>VLOOKUP(sales_tab[[#This Row],[Product ID]],product_tab[],2,FALSE)</f>
        <v>Puzzle</v>
      </c>
      <c r="M742" t="str">
        <f>VLOOKUP(sales_tab[[#This Row],[Product ID]],product_tab[],4,FALSE)</f>
        <v>Bailey, Fowler and Butler</v>
      </c>
      <c r="N742" t="s">
        <v>13</v>
      </c>
      <c r="O742">
        <v>36.985599999999998</v>
      </c>
      <c r="P742">
        <v>50.87</v>
      </c>
      <c r="Q742">
        <v>1</v>
      </c>
      <c r="R742">
        <v>0.12</v>
      </c>
      <c r="S742">
        <f>sales_tab[[#This Row],[Unit Price]]*sales_tab[[#This Row],[Quantity]]</f>
        <v>50.87</v>
      </c>
      <c r="T742">
        <f>sales_tab[[#This Row],[Sales Amount]]-sales_tab[[#This Row],[Cost Price]]</f>
        <v>13.884399999999999</v>
      </c>
    </row>
    <row r="743" spans="1:20" x14ac:dyDescent="0.45">
      <c r="A743">
        <v>974753</v>
      </c>
      <c r="B743">
        <v>989547</v>
      </c>
      <c r="C743" t="str">
        <f>VLOOKUP(sales_tab[[#This Row],[Customer ID]],customer_tab[],2,FALSE)</f>
        <v>Danielle Gates</v>
      </c>
      <c r="D743" t="str">
        <f>VLOOKUP(sales_tab[[#This Row],[Customer ID]],customer_tab[],9,FALSE)</f>
        <v>Non-Binary</v>
      </c>
      <c r="E743" t="str">
        <f>VLOOKUP(sales_tab[[#This Row],[Customer ID]],customer_tab[],5,FALSE)</f>
        <v>Wisconsin</v>
      </c>
      <c r="F743" t="str">
        <f>VLOOKUP(sales_tab[[#This Row],[Customer ID]],customer_tab[],6,FALSE)</f>
        <v>Central</v>
      </c>
      <c r="G743" t="str">
        <f>VLOOKUP(sales_tab[[#This Row],[Customer ID]],customer_tab[],7,FALSE)</f>
        <v>Widowed</v>
      </c>
      <c r="H743" s="1">
        <v>45520</v>
      </c>
      <c r="I743" s="1" t="str">
        <f>TEXT(sales_tab[[#This Row],[Order Date]],"YYYY")</f>
        <v>2024</v>
      </c>
      <c r="J743" s="1" t="str">
        <f>TEXT(sales_tab[[#This Row],[Order Date]],"MMM")</f>
        <v>Aug</v>
      </c>
      <c r="K743">
        <v>9240</v>
      </c>
      <c r="L743" t="str">
        <f>VLOOKUP(sales_tab[[#This Row],[Product ID]],product_tab[],2,FALSE)</f>
        <v>Doll</v>
      </c>
      <c r="M743" t="str">
        <f>VLOOKUP(sales_tab[[#This Row],[Product ID]],product_tab[],4,FALSE)</f>
        <v>Clark, Scott and Miller</v>
      </c>
      <c r="N743" t="s">
        <v>13</v>
      </c>
      <c r="O743">
        <v>152.53600000000003</v>
      </c>
      <c r="P743">
        <v>105.37</v>
      </c>
      <c r="Q743">
        <v>2</v>
      </c>
      <c r="R743">
        <v>0.1</v>
      </c>
      <c r="S743">
        <f>sales_tab[[#This Row],[Unit Price]]*sales_tab[[#This Row],[Quantity]]</f>
        <v>210.74</v>
      </c>
      <c r="T743">
        <f>sales_tab[[#This Row],[Sales Amount]]-sales_tab[[#This Row],[Cost Price]]</f>
        <v>58.203999999999979</v>
      </c>
    </row>
    <row r="744" spans="1:20" x14ac:dyDescent="0.45">
      <c r="A744">
        <v>493451</v>
      </c>
      <c r="B744">
        <v>166885</v>
      </c>
      <c r="C744" t="str">
        <f>VLOOKUP(sales_tab[[#This Row],[Customer ID]],customer_tab[],2,FALSE)</f>
        <v>James Price</v>
      </c>
      <c r="D744" t="str">
        <f>VLOOKUP(sales_tab[[#This Row],[Customer ID]],customer_tab[],9,FALSE)</f>
        <v>Non-Binary</v>
      </c>
      <c r="E744" t="str">
        <f>VLOOKUP(sales_tab[[#This Row],[Customer ID]],customer_tab[],5,FALSE)</f>
        <v>Washington</v>
      </c>
      <c r="F744" t="str">
        <f>VLOOKUP(sales_tab[[#This Row],[Customer ID]],customer_tab[],6,FALSE)</f>
        <v>West</v>
      </c>
      <c r="G744" t="str">
        <f>VLOOKUP(sales_tab[[#This Row],[Customer ID]],customer_tab[],7,FALSE)</f>
        <v>Widowed</v>
      </c>
      <c r="H744" s="1">
        <v>45521</v>
      </c>
      <c r="I744" s="1" t="str">
        <f>TEXT(sales_tab[[#This Row],[Order Date]],"YYYY")</f>
        <v>2024</v>
      </c>
      <c r="J744" s="1" t="str">
        <f>TEXT(sales_tab[[#This Row],[Order Date]],"MMM")</f>
        <v>Aug</v>
      </c>
      <c r="K744">
        <v>4541</v>
      </c>
      <c r="L744" t="str">
        <f>VLOOKUP(sales_tab[[#This Row],[Product ID]],product_tab[],2,FALSE)</f>
        <v>Pen</v>
      </c>
      <c r="M744" t="str">
        <f>VLOOKUP(sales_tab[[#This Row],[Product ID]],product_tab[],4,FALSE)</f>
        <v>Mccall Inc</v>
      </c>
      <c r="N744" t="s">
        <v>17</v>
      </c>
      <c r="O744">
        <v>88.93</v>
      </c>
      <c r="P744">
        <v>69.5</v>
      </c>
      <c r="Q744">
        <v>2</v>
      </c>
      <c r="R744">
        <v>0.04</v>
      </c>
      <c r="S744">
        <f>sales_tab[[#This Row],[Unit Price]]*sales_tab[[#This Row],[Quantity]]</f>
        <v>139</v>
      </c>
      <c r="T744">
        <f>sales_tab[[#This Row],[Sales Amount]]-sales_tab[[#This Row],[Cost Price]]</f>
        <v>50.069999999999993</v>
      </c>
    </row>
    <row r="745" spans="1:20" x14ac:dyDescent="0.45">
      <c r="A745">
        <v>595474</v>
      </c>
      <c r="B745">
        <v>711817</v>
      </c>
      <c r="C745" t="str">
        <f>VLOOKUP(sales_tab[[#This Row],[Customer ID]],customer_tab[],2,FALSE)</f>
        <v>George Lopez</v>
      </c>
      <c r="D745" t="str">
        <f>VLOOKUP(sales_tab[[#This Row],[Customer ID]],customer_tab[],9,FALSE)</f>
        <v>Non-Binary</v>
      </c>
      <c r="E745" t="str">
        <f>VLOOKUP(sales_tab[[#This Row],[Customer ID]],customer_tab[],5,FALSE)</f>
        <v>Minnesota</v>
      </c>
      <c r="F745" t="str">
        <f>VLOOKUP(sales_tab[[#This Row],[Customer ID]],customer_tab[],6,FALSE)</f>
        <v>Central</v>
      </c>
      <c r="G745" t="str">
        <f>VLOOKUP(sales_tab[[#This Row],[Customer ID]],customer_tab[],7,FALSE)</f>
        <v>Divorced</v>
      </c>
      <c r="H745" s="1">
        <v>45301</v>
      </c>
      <c r="I745" s="1" t="str">
        <f>TEXT(sales_tab[[#This Row],[Order Date]],"YYYY")</f>
        <v>2024</v>
      </c>
      <c r="J745" s="1" t="str">
        <f>TEXT(sales_tab[[#This Row],[Order Date]],"MMM")</f>
        <v>Jan</v>
      </c>
      <c r="K745">
        <v>4889</v>
      </c>
      <c r="L745" t="str">
        <f>VLOOKUP(sales_tab[[#This Row],[Product ID]],product_tab[],2,FALSE)</f>
        <v>T-shirt</v>
      </c>
      <c r="M745" t="str">
        <f>VLOOKUP(sales_tab[[#This Row],[Product ID]],product_tab[],4,FALSE)</f>
        <v>Davis Group</v>
      </c>
      <c r="N745" t="s">
        <v>15</v>
      </c>
      <c r="O745">
        <v>132.7996</v>
      </c>
      <c r="P745">
        <v>165.76</v>
      </c>
      <c r="Q745">
        <v>1</v>
      </c>
      <c r="R745">
        <v>0.04</v>
      </c>
      <c r="S745">
        <f>sales_tab[[#This Row],[Unit Price]]*sales_tab[[#This Row],[Quantity]]</f>
        <v>165.76</v>
      </c>
      <c r="T745">
        <f>sales_tab[[#This Row],[Sales Amount]]-sales_tab[[#This Row],[Cost Price]]</f>
        <v>32.960399999999993</v>
      </c>
    </row>
    <row r="746" spans="1:20" x14ac:dyDescent="0.45">
      <c r="A746">
        <v>306653</v>
      </c>
      <c r="B746">
        <v>155191</v>
      </c>
      <c r="C746" t="str">
        <f>VLOOKUP(sales_tab[[#This Row],[Customer ID]],customer_tab[],2,FALSE)</f>
        <v>David Williams</v>
      </c>
      <c r="D746" t="str">
        <f>VLOOKUP(sales_tab[[#This Row],[Customer ID]],customer_tab[],9,FALSE)</f>
        <v>Non-Binary</v>
      </c>
      <c r="E746" t="str">
        <f>VLOOKUP(sales_tab[[#This Row],[Customer ID]],customer_tab[],5,FALSE)</f>
        <v>California</v>
      </c>
      <c r="F746" t="str">
        <f>VLOOKUP(sales_tab[[#This Row],[Customer ID]],customer_tab[],6,FALSE)</f>
        <v>West</v>
      </c>
      <c r="G746" t="str">
        <f>VLOOKUP(sales_tab[[#This Row],[Customer ID]],customer_tab[],7,FALSE)</f>
        <v>Widowed</v>
      </c>
      <c r="H746" s="1">
        <v>45374</v>
      </c>
      <c r="I746" s="1" t="str">
        <f>TEXT(sales_tab[[#This Row],[Order Date]],"YYYY")</f>
        <v>2024</v>
      </c>
      <c r="J746" s="1" t="str">
        <f>TEXT(sales_tab[[#This Row],[Order Date]],"MMM")</f>
        <v>Mar</v>
      </c>
      <c r="K746">
        <v>9251</v>
      </c>
      <c r="L746" t="str">
        <f>VLOOKUP(sales_tab[[#This Row],[Product ID]],product_tab[],2,FALSE)</f>
        <v>Headphones</v>
      </c>
      <c r="M746" t="str">
        <f>VLOOKUP(sales_tab[[#This Row],[Product ID]],product_tab[],4,FALSE)</f>
        <v>Yates Group</v>
      </c>
      <c r="N746" t="s">
        <v>19</v>
      </c>
      <c r="O746">
        <v>79.003999999999991</v>
      </c>
      <c r="P746">
        <v>86.13</v>
      </c>
      <c r="Q746">
        <v>2</v>
      </c>
      <c r="R746">
        <v>0.1</v>
      </c>
      <c r="S746">
        <f>sales_tab[[#This Row],[Unit Price]]*sales_tab[[#This Row],[Quantity]]</f>
        <v>172.26</v>
      </c>
      <c r="T746">
        <f>sales_tab[[#This Row],[Sales Amount]]-sales_tab[[#This Row],[Cost Price]]</f>
        <v>93.256</v>
      </c>
    </row>
    <row r="747" spans="1:20" x14ac:dyDescent="0.45">
      <c r="A747">
        <v>109968</v>
      </c>
      <c r="B747">
        <v>648991</v>
      </c>
      <c r="C747" t="str">
        <f>VLOOKUP(sales_tab[[#This Row],[Customer ID]],customer_tab[],2,FALSE)</f>
        <v>Kimberly Alvarez</v>
      </c>
      <c r="D747" t="str">
        <f>VLOOKUP(sales_tab[[#This Row],[Customer ID]],customer_tab[],9,FALSE)</f>
        <v>Female</v>
      </c>
      <c r="E747" t="str">
        <f>VLOOKUP(sales_tab[[#This Row],[Customer ID]],customer_tab[],5,FALSE)</f>
        <v>New York</v>
      </c>
      <c r="F747" t="str">
        <f>VLOOKUP(sales_tab[[#This Row],[Customer ID]],customer_tab[],6,FALSE)</f>
        <v>East</v>
      </c>
      <c r="G747" t="str">
        <f>VLOOKUP(sales_tab[[#This Row],[Customer ID]],customer_tab[],7,FALSE)</f>
        <v>Single</v>
      </c>
      <c r="H747" s="1">
        <v>45476</v>
      </c>
      <c r="I747" s="1" t="str">
        <f>TEXT(sales_tab[[#This Row],[Order Date]],"YYYY")</f>
        <v>2024</v>
      </c>
      <c r="J747" s="1" t="str">
        <f>TEXT(sales_tab[[#This Row],[Order Date]],"MMM")</f>
        <v>Jul</v>
      </c>
      <c r="K747">
        <v>8522</v>
      </c>
      <c r="L747" t="str">
        <f>VLOOKUP(sales_tab[[#This Row],[Product ID]],product_tab[],2,FALSE)</f>
        <v>Notebook</v>
      </c>
      <c r="M747" t="str">
        <f>VLOOKUP(sales_tab[[#This Row],[Product ID]],product_tab[],4,FALSE)</f>
        <v>Estrada LLC</v>
      </c>
      <c r="N747" t="s">
        <v>17</v>
      </c>
      <c r="O747">
        <v>58.405600000000021</v>
      </c>
      <c r="P747">
        <v>154.08000000000001</v>
      </c>
      <c r="Q747">
        <v>1</v>
      </c>
      <c r="R747">
        <v>0.18</v>
      </c>
      <c r="S747">
        <f>sales_tab[[#This Row],[Unit Price]]*sales_tab[[#This Row],[Quantity]]</f>
        <v>154.08000000000001</v>
      </c>
      <c r="T747">
        <f>sales_tab[[#This Row],[Sales Amount]]-sales_tab[[#This Row],[Cost Price]]</f>
        <v>95.674399999999991</v>
      </c>
    </row>
    <row r="748" spans="1:20" x14ac:dyDescent="0.45">
      <c r="A748">
        <v>358462</v>
      </c>
      <c r="B748">
        <v>374050</v>
      </c>
      <c r="C748" t="str">
        <f>VLOOKUP(sales_tab[[#This Row],[Customer ID]],customer_tab[],2,FALSE)</f>
        <v>Brenda Park</v>
      </c>
      <c r="D748" t="str">
        <f>VLOOKUP(sales_tab[[#This Row],[Customer ID]],customer_tab[],9,FALSE)</f>
        <v>Male</v>
      </c>
      <c r="E748" t="str">
        <f>VLOOKUP(sales_tab[[#This Row],[Customer ID]],customer_tab[],5,FALSE)</f>
        <v>Illinois</v>
      </c>
      <c r="F748" t="str">
        <f>VLOOKUP(sales_tab[[#This Row],[Customer ID]],customer_tab[],6,FALSE)</f>
        <v>Central</v>
      </c>
      <c r="G748" t="str">
        <f>VLOOKUP(sales_tab[[#This Row],[Customer ID]],customer_tab[],7,FALSE)</f>
        <v>Married</v>
      </c>
      <c r="H748" s="1">
        <v>45299</v>
      </c>
      <c r="I748" s="1" t="str">
        <f>TEXT(sales_tab[[#This Row],[Order Date]],"YYYY")</f>
        <v>2024</v>
      </c>
      <c r="J748" s="1" t="str">
        <f>TEXT(sales_tab[[#This Row],[Order Date]],"MMM")</f>
        <v>Jan</v>
      </c>
      <c r="K748">
        <v>3312</v>
      </c>
      <c r="L748" t="str">
        <f>VLOOKUP(sales_tab[[#This Row],[Product ID]],product_tab[],2,FALSE)</f>
        <v>Toy Car</v>
      </c>
      <c r="M748" t="str">
        <f>VLOOKUP(sales_tab[[#This Row],[Product ID]],product_tab[],4,FALSE)</f>
        <v>West LLC</v>
      </c>
      <c r="N748" t="s">
        <v>13</v>
      </c>
      <c r="O748">
        <v>180.12299999999999</v>
      </c>
      <c r="P748">
        <v>287.38</v>
      </c>
      <c r="Q748">
        <v>1</v>
      </c>
      <c r="R748">
        <v>0.15</v>
      </c>
      <c r="S748">
        <f>sales_tab[[#This Row],[Unit Price]]*sales_tab[[#This Row],[Quantity]]</f>
        <v>287.38</v>
      </c>
      <c r="T748">
        <f>sales_tab[[#This Row],[Sales Amount]]-sales_tab[[#This Row],[Cost Price]]</f>
        <v>107.25700000000001</v>
      </c>
    </row>
    <row r="749" spans="1:20" x14ac:dyDescent="0.45">
      <c r="A749">
        <v>485047</v>
      </c>
      <c r="B749">
        <v>504795</v>
      </c>
      <c r="C749" t="str">
        <f>VLOOKUP(sales_tab[[#This Row],[Customer ID]],customer_tab[],2,FALSE)</f>
        <v>Jared Bailey</v>
      </c>
      <c r="D749" t="str">
        <f>VLOOKUP(sales_tab[[#This Row],[Customer ID]],customer_tab[],9,FALSE)</f>
        <v>Female</v>
      </c>
      <c r="E749" t="str">
        <f>VLOOKUP(sales_tab[[#This Row],[Customer ID]],customer_tab[],5,FALSE)</f>
        <v>Michigan</v>
      </c>
      <c r="F749" t="str">
        <f>VLOOKUP(sales_tab[[#This Row],[Customer ID]],customer_tab[],6,FALSE)</f>
        <v>Central</v>
      </c>
      <c r="G749" t="str">
        <f>VLOOKUP(sales_tab[[#This Row],[Customer ID]],customer_tab[],7,FALSE)</f>
        <v>Single</v>
      </c>
      <c r="H749" s="1">
        <v>45428</v>
      </c>
      <c r="I749" s="1" t="str">
        <f>TEXT(sales_tab[[#This Row],[Order Date]],"YYYY")</f>
        <v>2024</v>
      </c>
      <c r="J749" s="1" t="str">
        <f>TEXT(sales_tab[[#This Row],[Order Date]],"MMM")</f>
        <v>May</v>
      </c>
      <c r="K749">
        <v>4541</v>
      </c>
      <c r="L749" t="str">
        <f>VLOOKUP(sales_tab[[#This Row],[Product ID]],product_tab[],2,FALSE)</f>
        <v>Pen</v>
      </c>
      <c r="M749" t="str">
        <f>VLOOKUP(sales_tab[[#This Row],[Product ID]],product_tab[],4,FALSE)</f>
        <v>Mccall Inc</v>
      </c>
      <c r="N749" t="s">
        <v>17</v>
      </c>
      <c r="O749">
        <v>147.13</v>
      </c>
      <c r="P749">
        <v>69.5</v>
      </c>
      <c r="Q749">
        <v>4</v>
      </c>
      <c r="R749">
        <v>0.21</v>
      </c>
      <c r="S749">
        <f>sales_tab[[#This Row],[Unit Price]]*sales_tab[[#This Row],[Quantity]]</f>
        <v>278</v>
      </c>
      <c r="T749">
        <f>sales_tab[[#This Row],[Sales Amount]]-sales_tab[[#This Row],[Cost Price]]</f>
        <v>130.87</v>
      </c>
    </row>
    <row r="750" spans="1:20" x14ac:dyDescent="0.45">
      <c r="A750">
        <v>783554</v>
      </c>
      <c r="B750">
        <v>789232</v>
      </c>
      <c r="C750" t="str">
        <f>VLOOKUP(sales_tab[[#This Row],[Customer ID]],customer_tab[],2,FALSE)</f>
        <v>Steven Riggs</v>
      </c>
      <c r="D750" t="str">
        <f>VLOOKUP(sales_tab[[#This Row],[Customer ID]],customer_tab[],9,FALSE)</f>
        <v>Non-Binary</v>
      </c>
      <c r="E750" t="str">
        <f>VLOOKUP(sales_tab[[#This Row],[Customer ID]],customer_tab[],5,FALSE)</f>
        <v>Michigan</v>
      </c>
      <c r="F750" t="str">
        <f>VLOOKUP(sales_tab[[#This Row],[Customer ID]],customer_tab[],6,FALSE)</f>
        <v>Central</v>
      </c>
      <c r="G750" t="str">
        <f>VLOOKUP(sales_tab[[#This Row],[Customer ID]],customer_tab[],7,FALSE)</f>
        <v>Married</v>
      </c>
      <c r="H750" s="1">
        <v>45298</v>
      </c>
      <c r="I750" s="1" t="str">
        <f>TEXT(sales_tab[[#This Row],[Order Date]],"YYYY")</f>
        <v>2024</v>
      </c>
      <c r="J750" s="1" t="str">
        <f>TEXT(sales_tab[[#This Row],[Order Date]],"MMM")</f>
        <v>Jan</v>
      </c>
      <c r="K750">
        <v>5039</v>
      </c>
      <c r="L750" t="str">
        <f>VLOOKUP(sales_tab[[#This Row],[Product ID]],product_tab[],2,FALSE)</f>
        <v>Jeans</v>
      </c>
      <c r="M750" t="str">
        <f>VLOOKUP(sales_tab[[#This Row],[Product ID]],product_tab[],4,FALSE)</f>
        <v>Sanchez, Medina and Golden</v>
      </c>
      <c r="N750" t="s">
        <v>15</v>
      </c>
      <c r="O750">
        <v>205.29249999999999</v>
      </c>
      <c r="P750">
        <v>70.03</v>
      </c>
      <c r="Q750">
        <v>5</v>
      </c>
      <c r="R750">
        <v>0.05</v>
      </c>
      <c r="S750">
        <f>sales_tab[[#This Row],[Unit Price]]*sales_tab[[#This Row],[Quantity]]</f>
        <v>350.15</v>
      </c>
      <c r="T750">
        <f>sales_tab[[#This Row],[Sales Amount]]-sales_tab[[#This Row],[Cost Price]]</f>
        <v>144.85749999999999</v>
      </c>
    </row>
    <row r="751" spans="1:20" x14ac:dyDescent="0.45">
      <c r="A751">
        <v>732857</v>
      </c>
      <c r="B751">
        <v>496552</v>
      </c>
      <c r="C751" t="str">
        <f>VLOOKUP(sales_tab[[#This Row],[Customer ID]],customer_tab[],2,FALSE)</f>
        <v>Robin Herrera</v>
      </c>
      <c r="D751" t="str">
        <f>VLOOKUP(sales_tab[[#This Row],[Customer ID]],customer_tab[],9,FALSE)</f>
        <v>Male</v>
      </c>
      <c r="E751" t="str">
        <f>VLOOKUP(sales_tab[[#This Row],[Customer ID]],customer_tab[],5,FALSE)</f>
        <v>Wisconsin</v>
      </c>
      <c r="F751" t="str">
        <f>VLOOKUP(sales_tab[[#This Row],[Customer ID]],customer_tab[],6,FALSE)</f>
        <v>Central</v>
      </c>
      <c r="G751" t="str">
        <f>VLOOKUP(sales_tab[[#This Row],[Customer ID]],customer_tab[],7,FALSE)</f>
        <v>Divorced</v>
      </c>
      <c r="H751" s="1">
        <v>45432</v>
      </c>
      <c r="I751" s="1" t="str">
        <f>TEXT(sales_tab[[#This Row],[Order Date]],"YYYY")</f>
        <v>2024</v>
      </c>
      <c r="J751" s="1" t="str">
        <f>TEXT(sales_tab[[#This Row],[Order Date]],"MMM")</f>
        <v>May</v>
      </c>
      <c r="K751">
        <v>5842</v>
      </c>
      <c r="L751" t="str">
        <f>VLOOKUP(sales_tab[[#This Row],[Product ID]],product_tab[],2,FALSE)</f>
        <v>Chair</v>
      </c>
      <c r="M751" t="str">
        <f>VLOOKUP(sales_tab[[#This Row],[Product ID]],product_tab[],4,FALSE)</f>
        <v>Cook, Hall and Miller</v>
      </c>
      <c r="N751" t="s">
        <v>11</v>
      </c>
      <c r="O751">
        <v>374.17309999999986</v>
      </c>
      <c r="P751">
        <v>268.19</v>
      </c>
      <c r="Q751">
        <v>3</v>
      </c>
      <c r="R751">
        <v>0.17</v>
      </c>
      <c r="S751">
        <f>sales_tab[[#This Row],[Unit Price]]*sales_tab[[#This Row],[Quantity]]</f>
        <v>804.56999999999994</v>
      </c>
      <c r="T751">
        <f>sales_tab[[#This Row],[Sales Amount]]-sales_tab[[#This Row],[Cost Price]]</f>
        <v>430.39690000000007</v>
      </c>
    </row>
    <row r="752" spans="1:20" x14ac:dyDescent="0.45">
      <c r="A752">
        <v>590279</v>
      </c>
      <c r="B752">
        <v>855515</v>
      </c>
      <c r="C752" t="str">
        <f>VLOOKUP(sales_tab[[#This Row],[Customer ID]],customer_tab[],2,FALSE)</f>
        <v>Anna Wilson</v>
      </c>
      <c r="D752" t="str">
        <f>VLOOKUP(sales_tab[[#This Row],[Customer ID]],customer_tab[],9,FALSE)</f>
        <v>Female</v>
      </c>
      <c r="E752" t="str">
        <f>VLOOKUP(sales_tab[[#This Row],[Customer ID]],customer_tab[],5,FALSE)</f>
        <v>New York</v>
      </c>
      <c r="F752" t="str">
        <f>VLOOKUP(sales_tab[[#This Row],[Customer ID]],customer_tab[],6,FALSE)</f>
        <v>East</v>
      </c>
      <c r="G752" t="str">
        <f>VLOOKUP(sales_tab[[#This Row],[Customer ID]],customer_tab[],7,FALSE)</f>
        <v>Widowed</v>
      </c>
      <c r="H752" s="1">
        <v>45411</v>
      </c>
      <c r="I752" s="1" t="str">
        <f>TEXT(sales_tab[[#This Row],[Order Date]],"YYYY")</f>
        <v>2024</v>
      </c>
      <c r="J752" s="1" t="str">
        <f>TEXT(sales_tab[[#This Row],[Order Date]],"MMM")</f>
        <v>Apr</v>
      </c>
      <c r="K752">
        <v>8348</v>
      </c>
      <c r="L752" t="str">
        <f>VLOOKUP(sales_tab[[#This Row],[Product ID]],product_tab[],2,FALSE)</f>
        <v>Laptop</v>
      </c>
      <c r="M752" t="str">
        <f>VLOOKUP(sales_tab[[#This Row],[Product ID]],product_tab[],4,FALSE)</f>
        <v>Jackson, Stewart and Jenkins</v>
      </c>
      <c r="N752" t="s">
        <v>19</v>
      </c>
      <c r="O752">
        <v>689.80099999999993</v>
      </c>
      <c r="P752">
        <v>193.63</v>
      </c>
      <c r="Q752">
        <v>5</v>
      </c>
      <c r="R752">
        <v>0.06</v>
      </c>
      <c r="S752">
        <f>sales_tab[[#This Row],[Unit Price]]*sales_tab[[#This Row],[Quantity]]</f>
        <v>968.15</v>
      </c>
      <c r="T752">
        <f>sales_tab[[#This Row],[Sales Amount]]-sales_tab[[#This Row],[Cost Price]]</f>
        <v>278.34900000000005</v>
      </c>
    </row>
    <row r="753" spans="1:20" x14ac:dyDescent="0.45">
      <c r="A753">
        <v>352132</v>
      </c>
      <c r="B753">
        <v>273836</v>
      </c>
      <c r="C753" t="str">
        <f>VLOOKUP(sales_tab[[#This Row],[Customer ID]],customer_tab[],2,FALSE)</f>
        <v>Shane Haynes</v>
      </c>
      <c r="D753" t="str">
        <f>VLOOKUP(sales_tab[[#This Row],[Customer ID]],customer_tab[],9,FALSE)</f>
        <v>Female</v>
      </c>
      <c r="E753" t="str">
        <f>VLOOKUP(sales_tab[[#This Row],[Customer ID]],customer_tab[],5,FALSE)</f>
        <v>California</v>
      </c>
      <c r="F753" t="str">
        <f>VLOOKUP(sales_tab[[#This Row],[Customer ID]],customer_tab[],6,FALSE)</f>
        <v>West</v>
      </c>
      <c r="G753" t="str">
        <f>VLOOKUP(sales_tab[[#This Row],[Customer ID]],customer_tab[],7,FALSE)</f>
        <v>Married</v>
      </c>
      <c r="H753" s="1">
        <v>45475</v>
      </c>
      <c r="I753" s="1" t="str">
        <f>TEXT(sales_tab[[#This Row],[Order Date]],"YYYY")</f>
        <v>2024</v>
      </c>
      <c r="J753" s="1" t="str">
        <f>TEXT(sales_tab[[#This Row],[Order Date]],"MMM")</f>
        <v>Jul</v>
      </c>
      <c r="K753">
        <v>4889</v>
      </c>
      <c r="L753" t="str">
        <f>VLOOKUP(sales_tab[[#This Row],[Product ID]],product_tab[],2,FALSE)</f>
        <v>T-shirt</v>
      </c>
      <c r="M753" t="str">
        <f>VLOOKUP(sales_tab[[#This Row],[Product ID]],product_tab[],4,FALSE)</f>
        <v>Davis Group</v>
      </c>
      <c r="N753" t="s">
        <v>15</v>
      </c>
      <c r="O753">
        <v>88.591199999999986</v>
      </c>
      <c r="P753">
        <v>165.76</v>
      </c>
      <c r="Q753">
        <v>1</v>
      </c>
      <c r="R753">
        <v>0.13</v>
      </c>
      <c r="S753">
        <f>sales_tab[[#This Row],[Unit Price]]*sales_tab[[#This Row],[Quantity]]</f>
        <v>165.76</v>
      </c>
      <c r="T753">
        <f>sales_tab[[#This Row],[Sales Amount]]-sales_tab[[#This Row],[Cost Price]]</f>
        <v>77.168800000000005</v>
      </c>
    </row>
    <row r="754" spans="1:20" x14ac:dyDescent="0.45">
      <c r="A754">
        <v>684444</v>
      </c>
      <c r="B754">
        <v>520584</v>
      </c>
      <c r="C754" t="str">
        <f>VLOOKUP(sales_tab[[#This Row],[Customer ID]],customer_tab[],2,FALSE)</f>
        <v>Ronnie Allen</v>
      </c>
      <c r="D754" t="str">
        <f>VLOOKUP(sales_tab[[#This Row],[Customer ID]],customer_tab[],9,FALSE)</f>
        <v>Non-Binary</v>
      </c>
      <c r="E754" t="str">
        <f>VLOOKUP(sales_tab[[#This Row],[Customer ID]],customer_tab[],5,FALSE)</f>
        <v>Indiana</v>
      </c>
      <c r="F754" t="str">
        <f>VLOOKUP(sales_tab[[#This Row],[Customer ID]],customer_tab[],6,FALSE)</f>
        <v>Central</v>
      </c>
      <c r="G754" t="str">
        <f>VLOOKUP(sales_tab[[#This Row],[Customer ID]],customer_tab[],7,FALSE)</f>
        <v>Divorced</v>
      </c>
      <c r="H754" s="1">
        <v>45325</v>
      </c>
      <c r="I754" s="1" t="str">
        <f>TEXT(sales_tab[[#This Row],[Order Date]],"YYYY")</f>
        <v>2024</v>
      </c>
      <c r="J754" s="1" t="str">
        <f>TEXT(sales_tab[[#This Row],[Order Date]],"MMM")</f>
        <v>Feb</v>
      </c>
      <c r="K754">
        <v>3312</v>
      </c>
      <c r="L754" t="str">
        <f>VLOOKUP(sales_tab[[#This Row],[Product ID]],product_tab[],2,FALSE)</f>
        <v>Toy Car</v>
      </c>
      <c r="M754" t="str">
        <f>VLOOKUP(sales_tab[[#This Row],[Product ID]],product_tab[],4,FALSE)</f>
        <v>West LLC</v>
      </c>
      <c r="N754" t="s">
        <v>13</v>
      </c>
      <c r="O754">
        <v>793.15200000000004</v>
      </c>
      <c r="P754">
        <v>287.38</v>
      </c>
      <c r="Q754">
        <v>4</v>
      </c>
      <c r="R754">
        <v>0.15</v>
      </c>
      <c r="S754">
        <f>sales_tab[[#This Row],[Unit Price]]*sales_tab[[#This Row],[Quantity]]</f>
        <v>1149.52</v>
      </c>
      <c r="T754">
        <f>sales_tab[[#This Row],[Sales Amount]]-sales_tab[[#This Row],[Cost Price]]</f>
        <v>356.36799999999994</v>
      </c>
    </row>
    <row r="755" spans="1:20" x14ac:dyDescent="0.45">
      <c r="A755">
        <v>327570</v>
      </c>
      <c r="B755">
        <v>550914</v>
      </c>
      <c r="C755" t="str">
        <f>VLOOKUP(sales_tab[[#This Row],[Customer ID]],customer_tab[],2,FALSE)</f>
        <v>Lisa Rice</v>
      </c>
      <c r="D755" t="str">
        <f>VLOOKUP(sales_tab[[#This Row],[Customer ID]],customer_tab[],9,FALSE)</f>
        <v>Female</v>
      </c>
      <c r="E755" t="str">
        <f>VLOOKUP(sales_tab[[#This Row],[Customer ID]],customer_tab[],5,FALSE)</f>
        <v>Texas</v>
      </c>
      <c r="F755" t="str">
        <f>VLOOKUP(sales_tab[[#This Row],[Customer ID]],customer_tab[],6,FALSE)</f>
        <v>Central</v>
      </c>
      <c r="G755" t="str">
        <f>VLOOKUP(sales_tab[[#This Row],[Customer ID]],customer_tab[],7,FALSE)</f>
        <v>Widowed</v>
      </c>
      <c r="H755" s="1">
        <v>45383</v>
      </c>
      <c r="I755" s="1" t="str">
        <f>TEXT(sales_tab[[#This Row],[Order Date]],"YYYY")</f>
        <v>2024</v>
      </c>
      <c r="J755" s="1" t="str">
        <f>TEXT(sales_tab[[#This Row],[Order Date]],"MMM")</f>
        <v>Apr</v>
      </c>
      <c r="K755">
        <v>2117</v>
      </c>
      <c r="L755" t="str">
        <f>VLOOKUP(sales_tab[[#This Row],[Product ID]],product_tab[],2,FALSE)</f>
        <v>Sofa</v>
      </c>
      <c r="M755" t="str">
        <f>VLOOKUP(sales_tab[[#This Row],[Product ID]],product_tab[],4,FALSE)</f>
        <v>Holden Inc</v>
      </c>
      <c r="N755" t="s">
        <v>11</v>
      </c>
      <c r="O755">
        <v>34.11099999999999</v>
      </c>
      <c r="P755">
        <v>13.79</v>
      </c>
      <c r="Q755">
        <v>5</v>
      </c>
      <c r="R755">
        <v>0.22</v>
      </c>
      <c r="S755">
        <f>sales_tab[[#This Row],[Unit Price]]*sales_tab[[#This Row],[Quantity]]</f>
        <v>68.949999999999989</v>
      </c>
      <c r="T755">
        <f>sales_tab[[#This Row],[Sales Amount]]-sales_tab[[#This Row],[Cost Price]]</f>
        <v>34.838999999999999</v>
      </c>
    </row>
    <row r="756" spans="1:20" x14ac:dyDescent="0.45">
      <c r="A756">
        <v>225219</v>
      </c>
      <c r="B756">
        <v>525540</v>
      </c>
      <c r="C756" t="str">
        <f>VLOOKUP(sales_tab[[#This Row],[Customer ID]],customer_tab[],2,FALSE)</f>
        <v>Tara West</v>
      </c>
      <c r="D756" t="str">
        <f>VLOOKUP(sales_tab[[#This Row],[Customer ID]],customer_tab[],9,FALSE)</f>
        <v>Male</v>
      </c>
      <c r="E756" t="str">
        <f>VLOOKUP(sales_tab[[#This Row],[Customer ID]],customer_tab[],5,FALSE)</f>
        <v>Washington</v>
      </c>
      <c r="F756" t="str">
        <f>VLOOKUP(sales_tab[[#This Row],[Customer ID]],customer_tab[],6,FALSE)</f>
        <v>West</v>
      </c>
      <c r="G756" t="str">
        <f>VLOOKUP(sales_tab[[#This Row],[Customer ID]],customer_tab[],7,FALSE)</f>
        <v>Divorced</v>
      </c>
      <c r="H756" s="1">
        <v>45251</v>
      </c>
      <c r="I756" s="1" t="str">
        <f>TEXT(sales_tab[[#This Row],[Order Date]],"YYYY")</f>
        <v>2023</v>
      </c>
      <c r="J756" s="1" t="str">
        <f>TEXT(sales_tab[[#This Row],[Order Date]],"MMM")</f>
        <v>Nov</v>
      </c>
      <c r="K756">
        <v>4541</v>
      </c>
      <c r="L756" t="str">
        <f>VLOOKUP(sales_tab[[#This Row],[Product ID]],product_tab[],2,FALSE)</f>
        <v>Pen</v>
      </c>
      <c r="M756" t="str">
        <f>VLOOKUP(sales_tab[[#This Row],[Product ID]],product_tab[],4,FALSE)</f>
        <v>Mccall Inc</v>
      </c>
      <c r="N756" t="s">
        <v>17</v>
      </c>
      <c r="O756">
        <v>34.33</v>
      </c>
      <c r="P756">
        <v>69.5</v>
      </c>
      <c r="Q756">
        <v>1</v>
      </c>
      <c r="R756">
        <v>0.16</v>
      </c>
      <c r="S756">
        <f>sales_tab[[#This Row],[Unit Price]]*sales_tab[[#This Row],[Quantity]]</f>
        <v>69.5</v>
      </c>
      <c r="T756">
        <f>sales_tab[[#This Row],[Sales Amount]]-sales_tab[[#This Row],[Cost Price]]</f>
        <v>35.17</v>
      </c>
    </row>
    <row r="757" spans="1:20" x14ac:dyDescent="0.45">
      <c r="A757">
        <v>720895</v>
      </c>
      <c r="B757">
        <v>493299</v>
      </c>
      <c r="C757" t="str">
        <f>VLOOKUP(sales_tab[[#This Row],[Customer ID]],customer_tab[],2,FALSE)</f>
        <v>Michelle Smith</v>
      </c>
      <c r="D757" t="str">
        <f>VLOOKUP(sales_tab[[#This Row],[Customer ID]],customer_tab[],9,FALSE)</f>
        <v>Male</v>
      </c>
      <c r="E757" t="str">
        <f>VLOOKUP(sales_tab[[#This Row],[Customer ID]],customer_tab[],5,FALSE)</f>
        <v>Michigan</v>
      </c>
      <c r="F757" t="str">
        <f>VLOOKUP(sales_tab[[#This Row],[Customer ID]],customer_tab[],6,FALSE)</f>
        <v>Central</v>
      </c>
      <c r="G757" t="str">
        <f>VLOOKUP(sales_tab[[#This Row],[Customer ID]],customer_tab[],7,FALSE)</f>
        <v>Single</v>
      </c>
      <c r="H757" s="1">
        <v>45184</v>
      </c>
      <c r="I757" s="1" t="str">
        <f>TEXT(sales_tab[[#This Row],[Order Date]],"YYYY")</f>
        <v>2023</v>
      </c>
      <c r="J757" s="1" t="str">
        <f>TEXT(sales_tab[[#This Row],[Order Date]],"MMM")</f>
        <v>Sep</v>
      </c>
      <c r="K757">
        <v>5842</v>
      </c>
      <c r="L757" t="str">
        <f>VLOOKUP(sales_tab[[#This Row],[Product ID]],product_tab[],2,FALSE)</f>
        <v>Chair</v>
      </c>
      <c r="M757" t="str">
        <f>VLOOKUP(sales_tab[[#This Row],[Product ID]],product_tab[],4,FALSE)</f>
        <v>Cook, Hall and Miller</v>
      </c>
      <c r="N757" t="s">
        <v>11</v>
      </c>
      <c r="O757">
        <v>491.50099999999998</v>
      </c>
      <c r="P757">
        <v>268.19</v>
      </c>
      <c r="Q757">
        <v>5</v>
      </c>
      <c r="R757">
        <v>0.22</v>
      </c>
      <c r="S757">
        <f>sales_tab[[#This Row],[Unit Price]]*sales_tab[[#This Row],[Quantity]]</f>
        <v>1340.95</v>
      </c>
      <c r="T757">
        <f>sales_tab[[#This Row],[Sales Amount]]-sales_tab[[#This Row],[Cost Price]]</f>
        <v>849.44900000000007</v>
      </c>
    </row>
    <row r="758" spans="1:20" x14ac:dyDescent="0.45">
      <c r="A758">
        <v>602700</v>
      </c>
      <c r="B758">
        <v>371560</v>
      </c>
      <c r="C758" t="str">
        <f>VLOOKUP(sales_tab[[#This Row],[Customer ID]],customer_tab[],2,FALSE)</f>
        <v>Morgan Manning</v>
      </c>
      <c r="D758" t="str">
        <f>VLOOKUP(sales_tab[[#This Row],[Customer ID]],customer_tab[],9,FALSE)</f>
        <v>Non-Binary</v>
      </c>
      <c r="E758" t="str">
        <f>VLOOKUP(sales_tab[[#This Row],[Customer ID]],customer_tab[],5,FALSE)</f>
        <v>Arizona</v>
      </c>
      <c r="F758" t="str">
        <f>VLOOKUP(sales_tab[[#This Row],[Customer ID]],customer_tab[],6,FALSE)</f>
        <v>West</v>
      </c>
      <c r="G758" t="str">
        <f>VLOOKUP(sales_tab[[#This Row],[Customer ID]],customer_tab[],7,FALSE)</f>
        <v>Widowed</v>
      </c>
      <c r="H758" s="1">
        <v>45474</v>
      </c>
      <c r="I758" s="1" t="str">
        <f>TEXT(sales_tab[[#This Row],[Order Date]],"YYYY")</f>
        <v>2024</v>
      </c>
      <c r="J758" s="1" t="str">
        <f>TEXT(sales_tab[[#This Row],[Order Date]],"MMM")</f>
        <v>Jul</v>
      </c>
      <c r="K758">
        <v>2034</v>
      </c>
      <c r="L758" t="str">
        <f>VLOOKUP(sales_tab[[#This Row],[Product ID]],product_tab[],2,FALSE)</f>
        <v>Camera</v>
      </c>
      <c r="M758" t="str">
        <f>VLOOKUP(sales_tab[[#This Row],[Product ID]],product_tab[],4,FALSE)</f>
        <v>Johns and Sons</v>
      </c>
      <c r="N758" t="s">
        <v>19</v>
      </c>
      <c r="O758">
        <v>231.79400000000001</v>
      </c>
      <c r="P758">
        <v>70.849999999999994</v>
      </c>
      <c r="Q758">
        <v>4</v>
      </c>
      <c r="R758">
        <v>0.09</v>
      </c>
      <c r="S758">
        <f>sales_tab[[#This Row],[Unit Price]]*sales_tab[[#This Row],[Quantity]]</f>
        <v>283.39999999999998</v>
      </c>
      <c r="T758">
        <f>sales_tab[[#This Row],[Sales Amount]]-sales_tab[[#This Row],[Cost Price]]</f>
        <v>51.605999999999966</v>
      </c>
    </row>
    <row r="759" spans="1:20" x14ac:dyDescent="0.45">
      <c r="A759">
        <v>607198</v>
      </c>
      <c r="B759">
        <v>789562</v>
      </c>
      <c r="C759" t="str">
        <f>VLOOKUP(sales_tab[[#This Row],[Customer ID]],customer_tab[],2,FALSE)</f>
        <v>Paul Craig</v>
      </c>
      <c r="D759" t="str">
        <f>VLOOKUP(sales_tab[[#This Row],[Customer ID]],customer_tab[],9,FALSE)</f>
        <v>Non-Binary</v>
      </c>
      <c r="E759" t="str">
        <f>VLOOKUP(sales_tab[[#This Row],[Customer ID]],customer_tab[],5,FALSE)</f>
        <v>Rhode Island</v>
      </c>
      <c r="F759" t="str">
        <f>VLOOKUP(sales_tab[[#This Row],[Customer ID]],customer_tab[],6,FALSE)</f>
        <v>East</v>
      </c>
      <c r="G759" t="str">
        <f>VLOOKUP(sales_tab[[#This Row],[Customer ID]],customer_tab[],7,FALSE)</f>
        <v>Widowed</v>
      </c>
      <c r="H759" s="1">
        <v>45225</v>
      </c>
      <c r="I759" s="1" t="str">
        <f>TEXT(sales_tab[[#This Row],[Order Date]],"YYYY")</f>
        <v>2023</v>
      </c>
      <c r="J759" s="1" t="str">
        <f>TEXT(sales_tab[[#This Row],[Order Date]],"MMM")</f>
        <v>Oct</v>
      </c>
      <c r="K759">
        <v>4971</v>
      </c>
      <c r="L759" t="str">
        <f>VLOOKUP(sales_tab[[#This Row],[Product ID]],product_tab[],2,FALSE)</f>
        <v>Marker</v>
      </c>
      <c r="M759" t="str">
        <f>VLOOKUP(sales_tab[[#This Row],[Product ID]],product_tab[],4,FALSE)</f>
        <v>Perez LLC</v>
      </c>
      <c r="N759" t="s">
        <v>17</v>
      </c>
      <c r="O759">
        <v>165.98099999999999</v>
      </c>
      <c r="P759">
        <v>63.66</v>
      </c>
      <c r="Q759">
        <v>5</v>
      </c>
      <c r="R759">
        <v>0.23</v>
      </c>
      <c r="S759">
        <f>sales_tab[[#This Row],[Unit Price]]*sales_tab[[#This Row],[Quantity]]</f>
        <v>318.29999999999995</v>
      </c>
      <c r="T759">
        <f>sales_tab[[#This Row],[Sales Amount]]-sales_tab[[#This Row],[Cost Price]]</f>
        <v>152.31899999999996</v>
      </c>
    </row>
    <row r="760" spans="1:20" x14ac:dyDescent="0.45">
      <c r="A760">
        <v>991825</v>
      </c>
      <c r="B760">
        <v>973891</v>
      </c>
      <c r="C760" t="str">
        <f>VLOOKUP(sales_tab[[#This Row],[Customer ID]],customer_tab[],2,FALSE)</f>
        <v>Alex Parker</v>
      </c>
      <c r="D760" t="str">
        <f>VLOOKUP(sales_tab[[#This Row],[Customer ID]],customer_tab[],9,FALSE)</f>
        <v>Female</v>
      </c>
      <c r="E760" t="str">
        <f>VLOOKUP(sales_tab[[#This Row],[Customer ID]],customer_tab[],5,FALSE)</f>
        <v>California</v>
      </c>
      <c r="F760" t="str">
        <f>VLOOKUP(sales_tab[[#This Row],[Customer ID]],customer_tab[],6,FALSE)</f>
        <v>West</v>
      </c>
      <c r="G760" t="str">
        <f>VLOOKUP(sales_tab[[#This Row],[Customer ID]],customer_tab[],7,FALSE)</f>
        <v>Single</v>
      </c>
      <c r="H760" s="1">
        <v>45418</v>
      </c>
      <c r="I760" s="1" t="str">
        <f>TEXT(sales_tab[[#This Row],[Order Date]],"YYYY")</f>
        <v>2024</v>
      </c>
      <c r="J760" s="1" t="str">
        <f>TEXT(sales_tab[[#This Row],[Order Date]],"MMM")</f>
        <v>May</v>
      </c>
      <c r="K760">
        <v>9961</v>
      </c>
      <c r="L760" t="str">
        <f>VLOOKUP(sales_tab[[#This Row],[Product ID]],product_tab[],2,FALSE)</f>
        <v>Cap</v>
      </c>
      <c r="M760" t="str">
        <f>VLOOKUP(sales_tab[[#This Row],[Product ID]],product_tab[],4,FALSE)</f>
        <v>Rogers and Sons</v>
      </c>
      <c r="N760" t="s">
        <v>15</v>
      </c>
      <c r="O760">
        <v>11.334000000000001</v>
      </c>
      <c r="P760">
        <v>6.92</v>
      </c>
      <c r="Q760">
        <v>4</v>
      </c>
      <c r="R760">
        <v>0.2</v>
      </c>
      <c r="S760">
        <f>sales_tab[[#This Row],[Unit Price]]*sales_tab[[#This Row],[Quantity]]</f>
        <v>27.68</v>
      </c>
      <c r="T760">
        <f>sales_tab[[#This Row],[Sales Amount]]-sales_tab[[#This Row],[Cost Price]]</f>
        <v>16.345999999999997</v>
      </c>
    </row>
    <row r="761" spans="1:20" x14ac:dyDescent="0.45">
      <c r="A761">
        <v>622593</v>
      </c>
      <c r="B761">
        <v>890100</v>
      </c>
      <c r="C761" t="str">
        <f>VLOOKUP(sales_tab[[#This Row],[Customer ID]],customer_tab[],2,FALSE)</f>
        <v>Gregory Turner</v>
      </c>
      <c r="D761" t="str">
        <f>VLOOKUP(sales_tab[[#This Row],[Customer ID]],customer_tab[],9,FALSE)</f>
        <v>Female</v>
      </c>
      <c r="E761" t="str">
        <f>VLOOKUP(sales_tab[[#This Row],[Customer ID]],customer_tab[],5,FALSE)</f>
        <v>Georgia</v>
      </c>
      <c r="F761" t="str">
        <f>VLOOKUP(sales_tab[[#This Row],[Customer ID]],customer_tab[],6,FALSE)</f>
        <v>South</v>
      </c>
      <c r="G761" t="str">
        <f>VLOOKUP(sales_tab[[#This Row],[Customer ID]],customer_tab[],7,FALSE)</f>
        <v>Divorced</v>
      </c>
      <c r="H761" s="1">
        <v>45387</v>
      </c>
      <c r="I761" s="1" t="str">
        <f>TEXT(sales_tab[[#This Row],[Order Date]],"YYYY")</f>
        <v>2024</v>
      </c>
      <c r="J761" s="1" t="str">
        <f>TEXT(sales_tab[[#This Row],[Order Date]],"MMM")</f>
        <v>Apr</v>
      </c>
      <c r="K761">
        <v>2914</v>
      </c>
      <c r="L761" t="str">
        <f>VLOOKUP(sales_tab[[#This Row],[Product ID]],product_tab[],2,FALSE)</f>
        <v>Bookshelf</v>
      </c>
      <c r="M761" t="str">
        <f>VLOOKUP(sales_tab[[#This Row],[Product ID]],product_tab[],4,FALSE)</f>
        <v>Davis-Ramirez</v>
      </c>
      <c r="N761" t="s">
        <v>11</v>
      </c>
      <c r="O761">
        <v>116.0025</v>
      </c>
      <c r="P761">
        <v>30.65</v>
      </c>
      <c r="Q761">
        <v>5</v>
      </c>
      <c r="R761">
        <v>0.03</v>
      </c>
      <c r="S761">
        <f>sales_tab[[#This Row],[Unit Price]]*sales_tab[[#This Row],[Quantity]]</f>
        <v>153.25</v>
      </c>
      <c r="T761">
        <f>sales_tab[[#This Row],[Sales Amount]]-sales_tab[[#This Row],[Cost Price]]</f>
        <v>37.247500000000002</v>
      </c>
    </row>
    <row r="762" spans="1:20" x14ac:dyDescent="0.45">
      <c r="A762">
        <v>788743</v>
      </c>
      <c r="B762">
        <v>628598</v>
      </c>
      <c r="C762" t="str">
        <f>VLOOKUP(sales_tab[[#This Row],[Customer ID]],customer_tab[],2,FALSE)</f>
        <v>Amanda Skinner</v>
      </c>
      <c r="D762" t="str">
        <f>VLOOKUP(sales_tab[[#This Row],[Customer ID]],customer_tab[],9,FALSE)</f>
        <v>Female</v>
      </c>
      <c r="E762" t="str">
        <f>VLOOKUP(sales_tab[[#This Row],[Customer ID]],customer_tab[],5,FALSE)</f>
        <v>Pennsylvania</v>
      </c>
      <c r="F762" t="str">
        <f>VLOOKUP(sales_tab[[#This Row],[Customer ID]],customer_tab[],6,FALSE)</f>
        <v>East</v>
      </c>
      <c r="G762" t="str">
        <f>VLOOKUP(sales_tab[[#This Row],[Customer ID]],customer_tab[],7,FALSE)</f>
        <v>Divorced</v>
      </c>
      <c r="H762" s="1">
        <v>45267</v>
      </c>
      <c r="I762" s="1" t="str">
        <f>TEXT(sales_tab[[#This Row],[Order Date]],"YYYY")</f>
        <v>2023</v>
      </c>
      <c r="J762" s="1" t="str">
        <f>TEXT(sales_tab[[#This Row],[Order Date]],"MMM")</f>
        <v>Dec</v>
      </c>
      <c r="K762">
        <v>5039</v>
      </c>
      <c r="L762" t="str">
        <f>VLOOKUP(sales_tab[[#This Row],[Product ID]],product_tab[],2,FALSE)</f>
        <v>Jeans</v>
      </c>
      <c r="M762" t="str">
        <f>VLOOKUP(sales_tab[[#This Row],[Product ID]],product_tab[],4,FALSE)</f>
        <v>Sanchez, Medina and Golden</v>
      </c>
      <c r="N762" t="s">
        <v>15</v>
      </c>
      <c r="O762">
        <v>88.448800000000006</v>
      </c>
      <c r="P762">
        <v>70.03</v>
      </c>
      <c r="Q762">
        <v>2</v>
      </c>
      <c r="R762">
        <v>0.02</v>
      </c>
      <c r="S762">
        <f>sales_tab[[#This Row],[Unit Price]]*sales_tab[[#This Row],[Quantity]]</f>
        <v>140.06</v>
      </c>
      <c r="T762">
        <f>sales_tab[[#This Row],[Sales Amount]]-sales_tab[[#This Row],[Cost Price]]</f>
        <v>51.611199999999997</v>
      </c>
    </row>
    <row r="763" spans="1:20" x14ac:dyDescent="0.45">
      <c r="A763">
        <v>759585</v>
      </c>
      <c r="B763">
        <v>520584</v>
      </c>
      <c r="C763" t="str">
        <f>VLOOKUP(sales_tab[[#This Row],[Customer ID]],customer_tab[],2,FALSE)</f>
        <v>Ronnie Allen</v>
      </c>
      <c r="D763" t="str">
        <f>VLOOKUP(sales_tab[[#This Row],[Customer ID]],customer_tab[],9,FALSE)</f>
        <v>Non-Binary</v>
      </c>
      <c r="E763" t="str">
        <f>VLOOKUP(sales_tab[[#This Row],[Customer ID]],customer_tab[],5,FALSE)</f>
        <v>Indiana</v>
      </c>
      <c r="F763" t="str">
        <f>VLOOKUP(sales_tab[[#This Row],[Customer ID]],customer_tab[],6,FALSE)</f>
        <v>Central</v>
      </c>
      <c r="G763" t="str">
        <f>VLOOKUP(sales_tab[[#This Row],[Customer ID]],customer_tab[],7,FALSE)</f>
        <v>Divorced</v>
      </c>
      <c r="H763" s="1">
        <v>45323</v>
      </c>
      <c r="I763" s="1" t="str">
        <f>TEXT(sales_tab[[#This Row],[Order Date]],"YYYY")</f>
        <v>2024</v>
      </c>
      <c r="J763" s="1" t="str">
        <f>TEXT(sales_tab[[#This Row],[Order Date]],"MMM")</f>
        <v>Feb</v>
      </c>
      <c r="K763">
        <v>4541</v>
      </c>
      <c r="L763" t="str">
        <f>VLOOKUP(sales_tab[[#This Row],[Product ID]],product_tab[],2,FALSE)</f>
        <v>Pen</v>
      </c>
      <c r="M763" t="str">
        <f>VLOOKUP(sales_tab[[#This Row],[Product ID]],product_tab[],4,FALSE)</f>
        <v>Mccall Inc</v>
      </c>
      <c r="N763" t="s">
        <v>17</v>
      </c>
      <c r="O763">
        <v>215.98500000000001</v>
      </c>
      <c r="P763">
        <v>69.5</v>
      </c>
      <c r="Q763">
        <v>5</v>
      </c>
      <c r="R763">
        <v>0.05</v>
      </c>
      <c r="S763">
        <f>sales_tab[[#This Row],[Unit Price]]*sales_tab[[#This Row],[Quantity]]</f>
        <v>347.5</v>
      </c>
      <c r="T763">
        <f>sales_tab[[#This Row],[Sales Amount]]-sales_tab[[#This Row],[Cost Price]]</f>
        <v>131.51499999999999</v>
      </c>
    </row>
    <row r="764" spans="1:20" x14ac:dyDescent="0.45">
      <c r="A764">
        <v>969070</v>
      </c>
      <c r="B764">
        <v>850177</v>
      </c>
      <c r="C764" t="str">
        <f>VLOOKUP(sales_tab[[#This Row],[Customer ID]],customer_tab[],2,FALSE)</f>
        <v>Ashley Williams</v>
      </c>
      <c r="D764" t="str">
        <f>VLOOKUP(sales_tab[[#This Row],[Customer ID]],customer_tab[],9,FALSE)</f>
        <v>Non-Binary</v>
      </c>
      <c r="E764" t="str">
        <f>VLOOKUP(sales_tab[[#This Row],[Customer ID]],customer_tab[],5,FALSE)</f>
        <v>Illinois</v>
      </c>
      <c r="F764" t="str">
        <f>VLOOKUP(sales_tab[[#This Row],[Customer ID]],customer_tab[],6,FALSE)</f>
        <v>Central</v>
      </c>
      <c r="G764" t="str">
        <f>VLOOKUP(sales_tab[[#This Row],[Customer ID]],customer_tab[],7,FALSE)</f>
        <v>Divorced</v>
      </c>
      <c r="H764" s="1">
        <v>45375</v>
      </c>
      <c r="I764" s="1" t="str">
        <f>TEXT(sales_tab[[#This Row],[Order Date]],"YYYY")</f>
        <v>2024</v>
      </c>
      <c r="J764" s="1" t="str">
        <f>TEXT(sales_tab[[#This Row],[Order Date]],"MMM")</f>
        <v>Mar</v>
      </c>
      <c r="K764">
        <v>3592</v>
      </c>
      <c r="L764" t="str">
        <f>VLOOKUP(sales_tab[[#This Row],[Product ID]],product_tab[],2,FALSE)</f>
        <v>Shoes</v>
      </c>
      <c r="M764" t="str">
        <f>VLOOKUP(sales_tab[[#This Row],[Product ID]],product_tab[],4,FALSE)</f>
        <v>Hamilton, Kirby and Taylor</v>
      </c>
      <c r="N764" t="s">
        <v>15</v>
      </c>
      <c r="O764">
        <v>216.9366</v>
      </c>
      <c r="P764">
        <v>243.78</v>
      </c>
      <c r="Q764">
        <v>1</v>
      </c>
      <c r="R764">
        <v>0.03</v>
      </c>
      <c r="S764">
        <f>sales_tab[[#This Row],[Unit Price]]*sales_tab[[#This Row],[Quantity]]</f>
        <v>243.78</v>
      </c>
      <c r="T764">
        <f>sales_tab[[#This Row],[Sales Amount]]-sales_tab[[#This Row],[Cost Price]]</f>
        <v>26.843400000000003</v>
      </c>
    </row>
    <row r="765" spans="1:20" x14ac:dyDescent="0.45">
      <c r="A765">
        <v>647061</v>
      </c>
      <c r="B765">
        <v>793348</v>
      </c>
      <c r="C765" t="str">
        <f>VLOOKUP(sales_tab[[#This Row],[Customer ID]],customer_tab[],2,FALSE)</f>
        <v>Jordan James</v>
      </c>
      <c r="D765" t="str">
        <f>VLOOKUP(sales_tab[[#This Row],[Customer ID]],customer_tab[],9,FALSE)</f>
        <v>Male</v>
      </c>
      <c r="E765" t="str">
        <f>VLOOKUP(sales_tab[[#This Row],[Customer ID]],customer_tab[],5,FALSE)</f>
        <v>Texas</v>
      </c>
      <c r="F765" t="str">
        <f>VLOOKUP(sales_tab[[#This Row],[Customer ID]],customer_tab[],6,FALSE)</f>
        <v>Central</v>
      </c>
      <c r="G765" t="str">
        <f>VLOOKUP(sales_tab[[#This Row],[Customer ID]],customer_tab[],7,FALSE)</f>
        <v>Single</v>
      </c>
      <c r="H765" s="1">
        <v>45252</v>
      </c>
      <c r="I765" s="1" t="str">
        <f>TEXT(sales_tab[[#This Row],[Order Date]],"YYYY")</f>
        <v>2023</v>
      </c>
      <c r="J765" s="1" t="str">
        <f>TEXT(sales_tab[[#This Row],[Order Date]],"MMM")</f>
        <v>Nov</v>
      </c>
      <c r="K765">
        <v>9504</v>
      </c>
      <c r="L765" t="str">
        <f>VLOOKUP(sales_tab[[#This Row],[Product ID]],product_tab[],2,FALSE)</f>
        <v>Puzzle</v>
      </c>
      <c r="M765" t="str">
        <f>VLOOKUP(sales_tab[[#This Row],[Product ID]],product_tab[],4,FALSE)</f>
        <v>Bailey, Fowler and Butler</v>
      </c>
      <c r="N765" t="s">
        <v>13</v>
      </c>
      <c r="O765">
        <v>70.54079999999999</v>
      </c>
      <c r="P765">
        <v>50.87</v>
      </c>
      <c r="Q765">
        <v>2</v>
      </c>
      <c r="R765">
        <v>0.08</v>
      </c>
      <c r="S765">
        <f>sales_tab[[#This Row],[Unit Price]]*sales_tab[[#This Row],[Quantity]]</f>
        <v>101.74</v>
      </c>
      <c r="T765">
        <f>sales_tab[[#This Row],[Sales Amount]]-sales_tab[[#This Row],[Cost Price]]</f>
        <v>31.199200000000005</v>
      </c>
    </row>
    <row r="766" spans="1:20" x14ac:dyDescent="0.45">
      <c r="A766">
        <v>662923</v>
      </c>
      <c r="B766">
        <v>523319</v>
      </c>
      <c r="C766" t="str">
        <f>VLOOKUP(sales_tab[[#This Row],[Customer ID]],customer_tab[],2,FALSE)</f>
        <v>Claudia Ball</v>
      </c>
      <c r="D766" t="str">
        <f>VLOOKUP(sales_tab[[#This Row],[Customer ID]],customer_tab[],9,FALSE)</f>
        <v>Male</v>
      </c>
      <c r="E766" t="str">
        <f>VLOOKUP(sales_tab[[#This Row],[Customer ID]],customer_tab[],5,FALSE)</f>
        <v>California</v>
      </c>
      <c r="F766" t="str">
        <f>VLOOKUP(sales_tab[[#This Row],[Customer ID]],customer_tab[],6,FALSE)</f>
        <v>West</v>
      </c>
      <c r="G766" t="str">
        <f>VLOOKUP(sales_tab[[#This Row],[Customer ID]],customer_tab[],7,FALSE)</f>
        <v>Divorced</v>
      </c>
      <c r="H766" s="1">
        <v>45208</v>
      </c>
      <c r="I766" s="1" t="str">
        <f>TEXT(sales_tab[[#This Row],[Order Date]],"YYYY")</f>
        <v>2023</v>
      </c>
      <c r="J766" s="1" t="str">
        <f>TEXT(sales_tab[[#This Row],[Order Date]],"MMM")</f>
        <v>Oct</v>
      </c>
      <c r="K766">
        <v>8522</v>
      </c>
      <c r="L766" t="str">
        <f>VLOOKUP(sales_tab[[#This Row],[Product ID]],product_tab[],2,FALSE)</f>
        <v>Notebook</v>
      </c>
      <c r="M766" t="str">
        <f>VLOOKUP(sales_tab[[#This Row],[Product ID]],product_tab[],4,FALSE)</f>
        <v>Estrada LLC</v>
      </c>
      <c r="N766" t="s">
        <v>17</v>
      </c>
      <c r="O766">
        <v>210.20600000000005</v>
      </c>
      <c r="P766">
        <v>154.08000000000001</v>
      </c>
      <c r="Q766">
        <v>2</v>
      </c>
      <c r="R766">
        <v>0.15</v>
      </c>
      <c r="S766">
        <f>sales_tab[[#This Row],[Unit Price]]*sales_tab[[#This Row],[Quantity]]</f>
        <v>308.16000000000003</v>
      </c>
      <c r="T766">
        <f>sales_tab[[#This Row],[Sales Amount]]-sales_tab[[#This Row],[Cost Price]]</f>
        <v>97.953999999999979</v>
      </c>
    </row>
    <row r="767" spans="1:20" x14ac:dyDescent="0.45">
      <c r="A767">
        <v>346435</v>
      </c>
      <c r="B767">
        <v>495276</v>
      </c>
      <c r="C767" t="str">
        <f>VLOOKUP(sales_tab[[#This Row],[Customer ID]],customer_tab[],2,FALSE)</f>
        <v>Mallory Ellison</v>
      </c>
      <c r="D767" t="str">
        <f>VLOOKUP(sales_tab[[#This Row],[Customer ID]],customer_tab[],9,FALSE)</f>
        <v>Female</v>
      </c>
      <c r="E767" t="str">
        <f>VLOOKUP(sales_tab[[#This Row],[Customer ID]],customer_tab[],5,FALSE)</f>
        <v>Louisiana</v>
      </c>
      <c r="F767" t="str">
        <f>VLOOKUP(sales_tab[[#This Row],[Customer ID]],customer_tab[],6,FALSE)</f>
        <v>South</v>
      </c>
      <c r="G767" t="str">
        <f>VLOOKUP(sales_tab[[#This Row],[Customer ID]],customer_tab[],7,FALSE)</f>
        <v>Single</v>
      </c>
      <c r="H767" s="1">
        <v>45400</v>
      </c>
      <c r="I767" s="1" t="str">
        <f>TEXT(sales_tab[[#This Row],[Order Date]],"YYYY")</f>
        <v>2024</v>
      </c>
      <c r="J767" s="1" t="str">
        <f>TEXT(sales_tab[[#This Row],[Order Date]],"MMM")</f>
        <v>Apr</v>
      </c>
      <c r="K767">
        <v>9614</v>
      </c>
      <c r="L767" t="str">
        <f>VLOOKUP(sales_tab[[#This Row],[Product ID]],product_tab[],2,FALSE)</f>
        <v>Table</v>
      </c>
      <c r="M767" t="str">
        <f>VLOOKUP(sales_tab[[#This Row],[Product ID]],product_tab[],4,FALSE)</f>
        <v>Peters Ltd</v>
      </c>
      <c r="N767" t="s">
        <v>11</v>
      </c>
      <c r="O767">
        <v>477.16850000000005</v>
      </c>
      <c r="P767">
        <v>129.47</v>
      </c>
      <c r="Q767">
        <v>5</v>
      </c>
      <c r="R767">
        <v>0.09</v>
      </c>
      <c r="S767">
        <f>sales_tab[[#This Row],[Unit Price]]*sales_tab[[#This Row],[Quantity]]</f>
        <v>647.35</v>
      </c>
      <c r="T767">
        <f>sales_tab[[#This Row],[Sales Amount]]-sales_tab[[#This Row],[Cost Price]]</f>
        <v>170.18149999999997</v>
      </c>
    </row>
    <row r="768" spans="1:20" x14ac:dyDescent="0.45">
      <c r="A768">
        <v>157771</v>
      </c>
      <c r="B768">
        <v>388430</v>
      </c>
      <c r="C768" t="str">
        <f>VLOOKUP(sales_tab[[#This Row],[Customer ID]],customer_tab[],2,FALSE)</f>
        <v>Jimmy Estrada</v>
      </c>
      <c r="D768" t="str">
        <f>VLOOKUP(sales_tab[[#This Row],[Customer ID]],customer_tab[],9,FALSE)</f>
        <v>Male</v>
      </c>
      <c r="E768" t="str">
        <f>VLOOKUP(sales_tab[[#This Row],[Customer ID]],customer_tab[],5,FALSE)</f>
        <v>Texas</v>
      </c>
      <c r="F768" t="str">
        <f>VLOOKUP(sales_tab[[#This Row],[Customer ID]],customer_tab[],6,FALSE)</f>
        <v>Central</v>
      </c>
      <c r="G768" t="str">
        <f>VLOOKUP(sales_tab[[#This Row],[Customer ID]],customer_tab[],7,FALSE)</f>
        <v>Widowed</v>
      </c>
      <c r="H768" s="1">
        <v>45260</v>
      </c>
      <c r="I768" s="1" t="str">
        <f>TEXT(sales_tab[[#This Row],[Order Date]],"YYYY")</f>
        <v>2023</v>
      </c>
      <c r="J768" s="1" t="str">
        <f>TEXT(sales_tab[[#This Row],[Order Date]],"MMM")</f>
        <v>Nov</v>
      </c>
      <c r="K768">
        <v>4541</v>
      </c>
      <c r="L768" t="str">
        <f>VLOOKUP(sales_tab[[#This Row],[Product ID]],product_tab[],2,FALSE)</f>
        <v>Pen</v>
      </c>
      <c r="M768" t="str">
        <f>VLOOKUP(sales_tab[[#This Row],[Product ID]],product_tab[],4,FALSE)</f>
        <v>Mccall Inc</v>
      </c>
      <c r="N768" t="s">
        <v>17</v>
      </c>
      <c r="O768">
        <v>137.18</v>
      </c>
      <c r="P768">
        <v>69.5</v>
      </c>
      <c r="Q768">
        <v>4</v>
      </c>
      <c r="R768">
        <v>0.1</v>
      </c>
      <c r="S768">
        <f>sales_tab[[#This Row],[Unit Price]]*sales_tab[[#This Row],[Quantity]]</f>
        <v>278</v>
      </c>
      <c r="T768">
        <f>sales_tab[[#This Row],[Sales Amount]]-sales_tab[[#This Row],[Cost Price]]</f>
        <v>140.82</v>
      </c>
    </row>
    <row r="769" spans="1:20" x14ac:dyDescent="0.45">
      <c r="A769">
        <v>700235</v>
      </c>
      <c r="B769">
        <v>227392</v>
      </c>
      <c r="C769" t="str">
        <f>VLOOKUP(sales_tab[[#This Row],[Customer ID]],customer_tab[],2,FALSE)</f>
        <v>Sandra Lopez</v>
      </c>
      <c r="D769" t="str">
        <f>VLOOKUP(sales_tab[[#This Row],[Customer ID]],customer_tab[],9,FALSE)</f>
        <v>Non-Binary</v>
      </c>
      <c r="E769" t="str">
        <f>VLOOKUP(sales_tab[[#This Row],[Customer ID]],customer_tab[],5,FALSE)</f>
        <v>Florida</v>
      </c>
      <c r="F769" t="str">
        <f>VLOOKUP(sales_tab[[#This Row],[Customer ID]],customer_tab[],6,FALSE)</f>
        <v>South</v>
      </c>
      <c r="G769" t="str">
        <f>VLOOKUP(sales_tab[[#This Row],[Customer ID]],customer_tab[],7,FALSE)</f>
        <v>Single</v>
      </c>
      <c r="H769" s="1">
        <v>45504</v>
      </c>
      <c r="I769" s="1" t="str">
        <f>TEXT(sales_tab[[#This Row],[Order Date]],"YYYY")</f>
        <v>2024</v>
      </c>
      <c r="J769" s="1" t="str">
        <f>TEXT(sales_tab[[#This Row],[Order Date]],"MMM")</f>
        <v>Jul</v>
      </c>
      <c r="K769">
        <v>9504</v>
      </c>
      <c r="L769" t="str">
        <f>VLOOKUP(sales_tab[[#This Row],[Product ID]],product_tab[],2,FALSE)</f>
        <v>Puzzle</v>
      </c>
      <c r="M769" t="str">
        <f>VLOOKUP(sales_tab[[#This Row],[Product ID]],product_tab[],4,FALSE)</f>
        <v>Bailey, Fowler and Butler</v>
      </c>
      <c r="N769" t="s">
        <v>13</v>
      </c>
      <c r="O769">
        <v>129.52279999999999</v>
      </c>
      <c r="P769">
        <v>50.87</v>
      </c>
      <c r="Q769">
        <v>4</v>
      </c>
      <c r="R769">
        <v>0.14000000000000001</v>
      </c>
      <c r="S769">
        <f>sales_tab[[#This Row],[Unit Price]]*sales_tab[[#This Row],[Quantity]]</f>
        <v>203.48</v>
      </c>
      <c r="T769">
        <f>sales_tab[[#This Row],[Sales Amount]]-sales_tab[[#This Row],[Cost Price]]</f>
        <v>73.9572</v>
      </c>
    </row>
    <row r="770" spans="1:20" x14ac:dyDescent="0.45">
      <c r="A770">
        <v>504684</v>
      </c>
      <c r="B770">
        <v>609829</v>
      </c>
      <c r="C770" t="str">
        <f>VLOOKUP(sales_tab[[#This Row],[Customer ID]],customer_tab[],2,FALSE)</f>
        <v>Seth Mccoy</v>
      </c>
      <c r="D770" t="str">
        <f>VLOOKUP(sales_tab[[#This Row],[Customer ID]],customer_tab[],9,FALSE)</f>
        <v>Male</v>
      </c>
      <c r="E770" t="str">
        <f>VLOOKUP(sales_tab[[#This Row],[Customer ID]],customer_tab[],5,FALSE)</f>
        <v>Delaware</v>
      </c>
      <c r="F770" t="str">
        <f>VLOOKUP(sales_tab[[#This Row],[Customer ID]],customer_tab[],6,FALSE)</f>
        <v>East</v>
      </c>
      <c r="G770" t="str">
        <f>VLOOKUP(sales_tab[[#This Row],[Customer ID]],customer_tab[],7,FALSE)</f>
        <v>Single</v>
      </c>
      <c r="H770" s="1">
        <v>45319</v>
      </c>
      <c r="I770" s="1" t="str">
        <f>TEXT(sales_tab[[#This Row],[Order Date]],"YYYY")</f>
        <v>2024</v>
      </c>
      <c r="J770" s="1" t="str">
        <f>TEXT(sales_tab[[#This Row],[Order Date]],"MMM")</f>
        <v>Jan</v>
      </c>
      <c r="K770">
        <v>4971</v>
      </c>
      <c r="L770" t="str">
        <f>VLOOKUP(sales_tab[[#This Row],[Product ID]],product_tab[],2,FALSE)</f>
        <v>Marker</v>
      </c>
      <c r="M770" t="str">
        <f>VLOOKUP(sales_tab[[#This Row],[Product ID]],product_tab[],4,FALSE)</f>
        <v>Perez LLC</v>
      </c>
      <c r="N770" t="s">
        <v>17</v>
      </c>
      <c r="O770">
        <v>110.52380000000001</v>
      </c>
      <c r="P770">
        <v>63.66</v>
      </c>
      <c r="Q770">
        <v>3</v>
      </c>
      <c r="R770">
        <v>0.19</v>
      </c>
      <c r="S770">
        <f>sales_tab[[#This Row],[Unit Price]]*sales_tab[[#This Row],[Quantity]]</f>
        <v>190.98</v>
      </c>
      <c r="T770">
        <f>sales_tab[[#This Row],[Sales Amount]]-sales_tab[[#This Row],[Cost Price]]</f>
        <v>80.456199999999981</v>
      </c>
    </row>
    <row r="771" spans="1:20" x14ac:dyDescent="0.45">
      <c r="A771">
        <v>876438</v>
      </c>
      <c r="B771">
        <v>219789</v>
      </c>
      <c r="C771" t="str">
        <f>VLOOKUP(sales_tab[[#This Row],[Customer ID]],customer_tab[],2,FALSE)</f>
        <v>Deborah Ochoa</v>
      </c>
      <c r="D771" t="str">
        <f>VLOOKUP(sales_tab[[#This Row],[Customer ID]],customer_tab[],9,FALSE)</f>
        <v>Male</v>
      </c>
      <c r="E771" t="str">
        <f>VLOOKUP(sales_tab[[#This Row],[Customer ID]],customer_tab[],5,FALSE)</f>
        <v>Texas</v>
      </c>
      <c r="F771" t="str">
        <f>VLOOKUP(sales_tab[[#This Row],[Customer ID]],customer_tab[],6,FALSE)</f>
        <v>Central</v>
      </c>
      <c r="G771" t="str">
        <f>VLOOKUP(sales_tab[[#This Row],[Customer ID]],customer_tab[],7,FALSE)</f>
        <v>Widowed</v>
      </c>
      <c r="H771" s="1">
        <v>45283</v>
      </c>
      <c r="I771" s="1" t="str">
        <f>TEXT(sales_tab[[#This Row],[Order Date]],"YYYY")</f>
        <v>2023</v>
      </c>
      <c r="J771" s="1" t="str">
        <f>TEXT(sales_tab[[#This Row],[Order Date]],"MMM")</f>
        <v>Dec</v>
      </c>
      <c r="K771">
        <v>2117</v>
      </c>
      <c r="L771" t="str">
        <f>VLOOKUP(sales_tab[[#This Row],[Product ID]],product_tab[],2,FALSE)</f>
        <v>Sofa</v>
      </c>
      <c r="M771" t="str">
        <f>VLOOKUP(sales_tab[[#This Row],[Product ID]],product_tab[],4,FALSE)</f>
        <v>Holden Inc</v>
      </c>
      <c r="N771" t="s">
        <v>11</v>
      </c>
      <c r="O771">
        <v>11.977199999999998</v>
      </c>
      <c r="P771">
        <v>13.79</v>
      </c>
      <c r="Q771">
        <v>2</v>
      </c>
      <c r="R771">
        <v>0.16</v>
      </c>
      <c r="S771">
        <f>sales_tab[[#This Row],[Unit Price]]*sales_tab[[#This Row],[Quantity]]</f>
        <v>27.58</v>
      </c>
      <c r="T771">
        <f>sales_tab[[#This Row],[Sales Amount]]-sales_tab[[#This Row],[Cost Price]]</f>
        <v>15.6028</v>
      </c>
    </row>
    <row r="772" spans="1:20" x14ac:dyDescent="0.45">
      <c r="A772">
        <v>318007</v>
      </c>
      <c r="B772">
        <v>812154</v>
      </c>
      <c r="C772" t="str">
        <f>VLOOKUP(sales_tab[[#This Row],[Customer ID]],customer_tab[],2,FALSE)</f>
        <v>Ronald Murphy</v>
      </c>
      <c r="D772" t="str">
        <f>VLOOKUP(sales_tab[[#This Row],[Customer ID]],customer_tab[],9,FALSE)</f>
        <v>Male</v>
      </c>
      <c r="E772" t="str">
        <f>VLOOKUP(sales_tab[[#This Row],[Customer ID]],customer_tab[],5,FALSE)</f>
        <v>Minnesota</v>
      </c>
      <c r="F772" t="str">
        <f>VLOOKUP(sales_tab[[#This Row],[Customer ID]],customer_tab[],6,FALSE)</f>
        <v>Central</v>
      </c>
      <c r="G772" t="str">
        <f>VLOOKUP(sales_tab[[#This Row],[Customer ID]],customer_tab[],7,FALSE)</f>
        <v>Divorced</v>
      </c>
      <c r="H772" s="1">
        <v>45316</v>
      </c>
      <c r="I772" s="1" t="str">
        <f>TEXT(sales_tab[[#This Row],[Order Date]],"YYYY")</f>
        <v>2024</v>
      </c>
      <c r="J772" s="1" t="str">
        <f>TEXT(sales_tab[[#This Row],[Order Date]],"MMM")</f>
        <v>Jan</v>
      </c>
      <c r="K772">
        <v>5842</v>
      </c>
      <c r="L772" t="str">
        <f>VLOOKUP(sales_tab[[#This Row],[Product ID]],product_tab[],2,FALSE)</f>
        <v>Chair</v>
      </c>
      <c r="M772" t="str">
        <f>VLOOKUP(sales_tab[[#This Row],[Product ID]],product_tab[],4,FALSE)</f>
        <v>Cook, Hall and Miller</v>
      </c>
      <c r="N772" t="s">
        <v>11</v>
      </c>
      <c r="O772">
        <v>680.81759999999997</v>
      </c>
      <c r="P772">
        <v>268.19</v>
      </c>
      <c r="Q772">
        <v>4</v>
      </c>
      <c r="R772">
        <v>0.24</v>
      </c>
      <c r="S772">
        <f>sales_tab[[#This Row],[Unit Price]]*sales_tab[[#This Row],[Quantity]]</f>
        <v>1072.76</v>
      </c>
      <c r="T772">
        <f>sales_tab[[#This Row],[Sales Amount]]-sales_tab[[#This Row],[Cost Price]]</f>
        <v>391.94240000000002</v>
      </c>
    </row>
    <row r="773" spans="1:20" x14ac:dyDescent="0.45">
      <c r="A773">
        <v>937539</v>
      </c>
      <c r="B773">
        <v>944914</v>
      </c>
      <c r="C773" t="str">
        <f>VLOOKUP(sales_tab[[#This Row],[Customer ID]],customer_tab[],2,FALSE)</f>
        <v>Cody James</v>
      </c>
      <c r="D773" t="str">
        <f>VLOOKUP(sales_tab[[#This Row],[Customer ID]],customer_tab[],9,FALSE)</f>
        <v>Non-Binary</v>
      </c>
      <c r="E773" t="str">
        <f>VLOOKUP(sales_tab[[#This Row],[Customer ID]],customer_tab[],5,FALSE)</f>
        <v>Arizona</v>
      </c>
      <c r="F773" t="str">
        <f>VLOOKUP(sales_tab[[#This Row],[Customer ID]],customer_tab[],6,FALSE)</f>
        <v>West</v>
      </c>
      <c r="G773" t="str">
        <f>VLOOKUP(sales_tab[[#This Row],[Customer ID]],customer_tab[],7,FALSE)</f>
        <v>Widowed</v>
      </c>
      <c r="H773" s="1">
        <v>45364</v>
      </c>
      <c r="I773" s="1" t="str">
        <f>TEXT(sales_tab[[#This Row],[Order Date]],"YYYY")</f>
        <v>2024</v>
      </c>
      <c r="J773" s="1" t="str">
        <f>TEXT(sales_tab[[#This Row],[Order Date]],"MMM")</f>
        <v>Mar</v>
      </c>
      <c r="K773">
        <v>9504</v>
      </c>
      <c r="L773" t="str">
        <f>VLOOKUP(sales_tab[[#This Row],[Product ID]],product_tab[],2,FALSE)</f>
        <v>Puzzle</v>
      </c>
      <c r="M773" t="str">
        <f>VLOOKUP(sales_tab[[#This Row],[Product ID]],product_tab[],4,FALSE)</f>
        <v>Bailey, Fowler and Butler</v>
      </c>
      <c r="N773" t="s">
        <v>13</v>
      </c>
      <c r="O773">
        <v>165.262</v>
      </c>
      <c r="P773">
        <v>50.87</v>
      </c>
      <c r="Q773">
        <v>5</v>
      </c>
      <c r="R773">
        <v>0.08</v>
      </c>
      <c r="S773">
        <f>sales_tab[[#This Row],[Unit Price]]*sales_tab[[#This Row],[Quantity]]</f>
        <v>254.35</v>
      </c>
      <c r="T773">
        <f>sales_tab[[#This Row],[Sales Amount]]-sales_tab[[#This Row],[Cost Price]]</f>
        <v>89.087999999999994</v>
      </c>
    </row>
    <row r="774" spans="1:20" x14ac:dyDescent="0.45">
      <c r="A774">
        <v>962363</v>
      </c>
      <c r="B774">
        <v>477560</v>
      </c>
      <c r="C774" t="str">
        <f>VLOOKUP(sales_tab[[#This Row],[Customer ID]],customer_tab[],2,FALSE)</f>
        <v>Tyler Carroll</v>
      </c>
      <c r="D774" t="str">
        <f>VLOOKUP(sales_tab[[#This Row],[Customer ID]],customer_tab[],9,FALSE)</f>
        <v>Non-Binary</v>
      </c>
      <c r="E774" t="str">
        <f>VLOOKUP(sales_tab[[#This Row],[Customer ID]],customer_tab[],5,FALSE)</f>
        <v>Iowa</v>
      </c>
      <c r="F774" t="str">
        <f>VLOOKUP(sales_tab[[#This Row],[Customer ID]],customer_tab[],6,FALSE)</f>
        <v>Central</v>
      </c>
      <c r="G774" t="str">
        <f>VLOOKUP(sales_tab[[#This Row],[Customer ID]],customer_tab[],7,FALSE)</f>
        <v>Divorced</v>
      </c>
      <c r="H774" s="1">
        <v>45519</v>
      </c>
      <c r="I774" s="1" t="str">
        <f>TEXT(sales_tab[[#This Row],[Order Date]],"YYYY")</f>
        <v>2024</v>
      </c>
      <c r="J774" s="1" t="str">
        <f>TEXT(sales_tab[[#This Row],[Order Date]],"MMM")</f>
        <v>Aug</v>
      </c>
      <c r="K774">
        <v>2834</v>
      </c>
      <c r="L774" t="str">
        <f>VLOOKUP(sales_tab[[#This Row],[Product ID]],product_tab[],2,FALSE)</f>
        <v>Tablet</v>
      </c>
      <c r="M774" t="str">
        <f>VLOOKUP(sales_tab[[#This Row],[Product ID]],product_tab[],4,FALSE)</f>
        <v>Anderson-Jackson</v>
      </c>
      <c r="N774" t="s">
        <v>19</v>
      </c>
      <c r="O774">
        <v>154.1276</v>
      </c>
      <c r="P774">
        <v>222.26</v>
      </c>
      <c r="Q774">
        <v>1</v>
      </c>
      <c r="R774">
        <v>0.24</v>
      </c>
      <c r="S774">
        <f>sales_tab[[#This Row],[Unit Price]]*sales_tab[[#This Row],[Quantity]]</f>
        <v>222.26</v>
      </c>
      <c r="T774">
        <f>sales_tab[[#This Row],[Sales Amount]]-sales_tab[[#This Row],[Cost Price]]</f>
        <v>68.13239999999999</v>
      </c>
    </row>
    <row r="775" spans="1:20" x14ac:dyDescent="0.45">
      <c r="A775">
        <v>503917</v>
      </c>
      <c r="B775">
        <v>348188</v>
      </c>
      <c r="C775" t="str">
        <f>VLOOKUP(sales_tab[[#This Row],[Customer ID]],customer_tab[],2,FALSE)</f>
        <v>Jason Green</v>
      </c>
      <c r="D775" t="str">
        <f>VLOOKUP(sales_tab[[#This Row],[Customer ID]],customer_tab[],9,FALSE)</f>
        <v>Non-Binary</v>
      </c>
      <c r="E775" t="str">
        <f>VLOOKUP(sales_tab[[#This Row],[Customer ID]],customer_tab[],5,FALSE)</f>
        <v>California</v>
      </c>
      <c r="F775" t="str">
        <f>VLOOKUP(sales_tab[[#This Row],[Customer ID]],customer_tab[],6,FALSE)</f>
        <v>West</v>
      </c>
      <c r="G775" t="str">
        <f>VLOOKUP(sales_tab[[#This Row],[Customer ID]],customer_tab[],7,FALSE)</f>
        <v>Divorced</v>
      </c>
      <c r="H775" s="1">
        <v>45499</v>
      </c>
      <c r="I775" s="1" t="str">
        <f>TEXT(sales_tab[[#This Row],[Order Date]],"YYYY")</f>
        <v>2024</v>
      </c>
      <c r="J775" s="1" t="str">
        <f>TEXT(sales_tab[[#This Row],[Order Date]],"MMM")</f>
        <v>Jul</v>
      </c>
      <c r="K775">
        <v>1440</v>
      </c>
      <c r="L775" t="str">
        <f>VLOOKUP(sales_tab[[#This Row],[Product ID]],product_tab[],2,FALSE)</f>
        <v>Action Figure</v>
      </c>
      <c r="M775" t="str">
        <f>VLOOKUP(sales_tab[[#This Row],[Product ID]],product_tab[],4,FALSE)</f>
        <v>Barker-Baker</v>
      </c>
      <c r="N775" t="s">
        <v>13</v>
      </c>
      <c r="O775">
        <v>131.33359999999999</v>
      </c>
      <c r="P775">
        <v>242.72</v>
      </c>
      <c r="Q775">
        <v>1</v>
      </c>
      <c r="R775">
        <v>0.12</v>
      </c>
      <c r="S775">
        <f>sales_tab[[#This Row],[Unit Price]]*sales_tab[[#This Row],[Quantity]]</f>
        <v>242.72</v>
      </c>
      <c r="T775">
        <f>sales_tab[[#This Row],[Sales Amount]]-sales_tab[[#This Row],[Cost Price]]</f>
        <v>111.38640000000001</v>
      </c>
    </row>
    <row r="776" spans="1:20" x14ac:dyDescent="0.45">
      <c r="A776">
        <v>586562</v>
      </c>
      <c r="B776">
        <v>500239</v>
      </c>
      <c r="C776" t="str">
        <f>VLOOKUP(sales_tab[[#This Row],[Customer ID]],customer_tab[],2,FALSE)</f>
        <v>Kendra Evans</v>
      </c>
      <c r="D776" t="str">
        <f>VLOOKUP(sales_tab[[#This Row],[Customer ID]],customer_tab[],9,FALSE)</f>
        <v>Non-Binary</v>
      </c>
      <c r="E776" t="str">
        <f>VLOOKUP(sales_tab[[#This Row],[Customer ID]],customer_tab[],5,FALSE)</f>
        <v>New York</v>
      </c>
      <c r="F776" t="str">
        <f>VLOOKUP(sales_tab[[#This Row],[Customer ID]],customer_tab[],6,FALSE)</f>
        <v>East</v>
      </c>
      <c r="G776" t="str">
        <f>VLOOKUP(sales_tab[[#This Row],[Customer ID]],customer_tab[],7,FALSE)</f>
        <v>Widowed</v>
      </c>
      <c r="H776" s="1">
        <v>45358</v>
      </c>
      <c r="I776" s="1" t="str">
        <f>TEXT(sales_tab[[#This Row],[Order Date]],"YYYY")</f>
        <v>2024</v>
      </c>
      <c r="J776" s="1" t="str">
        <f>TEXT(sales_tab[[#This Row],[Order Date]],"MMM")</f>
        <v>Mar</v>
      </c>
      <c r="K776">
        <v>2117</v>
      </c>
      <c r="L776" t="str">
        <f>VLOOKUP(sales_tab[[#This Row],[Product ID]],product_tab[],2,FALSE)</f>
        <v>Sofa</v>
      </c>
      <c r="M776" t="str">
        <f>VLOOKUP(sales_tab[[#This Row],[Product ID]],product_tab[],4,FALSE)</f>
        <v>Holden Inc</v>
      </c>
      <c r="N776" t="s">
        <v>11</v>
      </c>
      <c r="O776">
        <v>11.762599999999999</v>
      </c>
      <c r="P776">
        <v>13.79</v>
      </c>
      <c r="Q776">
        <v>1</v>
      </c>
      <c r="R776">
        <v>0.06</v>
      </c>
      <c r="S776">
        <f>sales_tab[[#This Row],[Unit Price]]*sales_tab[[#This Row],[Quantity]]</f>
        <v>13.79</v>
      </c>
      <c r="T776">
        <f>sales_tab[[#This Row],[Sales Amount]]-sales_tab[[#This Row],[Cost Price]]</f>
        <v>2.0274000000000001</v>
      </c>
    </row>
    <row r="777" spans="1:20" x14ac:dyDescent="0.45">
      <c r="A777">
        <v>946163</v>
      </c>
      <c r="B777">
        <v>344700</v>
      </c>
      <c r="C777" t="str">
        <f>VLOOKUP(sales_tab[[#This Row],[Customer ID]],customer_tab[],2,FALSE)</f>
        <v>Andre Carter</v>
      </c>
      <c r="D777" t="str">
        <f>VLOOKUP(sales_tab[[#This Row],[Customer ID]],customer_tab[],9,FALSE)</f>
        <v>Female</v>
      </c>
      <c r="E777" t="str">
        <f>VLOOKUP(sales_tab[[#This Row],[Customer ID]],customer_tab[],5,FALSE)</f>
        <v>Florida</v>
      </c>
      <c r="F777" t="str">
        <f>VLOOKUP(sales_tab[[#This Row],[Customer ID]],customer_tab[],6,FALSE)</f>
        <v>South</v>
      </c>
      <c r="G777" t="str">
        <f>VLOOKUP(sales_tab[[#This Row],[Customer ID]],customer_tab[],7,FALSE)</f>
        <v>Single</v>
      </c>
      <c r="H777" s="1">
        <v>45184</v>
      </c>
      <c r="I777" s="1" t="str">
        <f>TEXT(sales_tab[[#This Row],[Order Date]],"YYYY")</f>
        <v>2023</v>
      </c>
      <c r="J777" s="1" t="str">
        <f>TEXT(sales_tab[[#This Row],[Order Date]],"MMM")</f>
        <v>Sep</v>
      </c>
      <c r="K777">
        <v>4541</v>
      </c>
      <c r="L777" t="str">
        <f>VLOOKUP(sales_tab[[#This Row],[Product ID]],product_tab[],2,FALSE)</f>
        <v>Pen</v>
      </c>
      <c r="M777" t="str">
        <f>VLOOKUP(sales_tab[[#This Row],[Product ID]],product_tab[],4,FALSE)</f>
        <v>Mccall Inc</v>
      </c>
      <c r="N777" t="s">
        <v>17</v>
      </c>
      <c r="O777">
        <v>36.454999999999998</v>
      </c>
      <c r="P777">
        <v>69.5</v>
      </c>
      <c r="Q777">
        <v>1</v>
      </c>
      <c r="R777">
        <v>0.23</v>
      </c>
      <c r="S777">
        <f>sales_tab[[#This Row],[Unit Price]]*sales_tab[[#This Row],[Quantity]]</f>
        <v>69.5</v>
      </c>
      <c r="T777">
        <f>sales_tab[[#This Row],[Sales Amount]]-sales_tab[[#This Row],[Cost Price]]</f>
        <v>33.045000000000002</v>
      </c>
    </row>
    <row r="778" spans="1:20" x14ac:dyDescent="0.45">
      <c r="A778">
        <v>948081</v>
      </c>
      <c r="B778">
        <v>525540</v>
      </c>
      <c r="C778" t="str">
        <f>VLOOKUP(sales_tab[[#This Row],[Customer ID]],customer_tab[],2,FALSE)</f>
        <v>Tara West</v>
      </c>
      <c r="D778" t="str">
        <f>VLOOKUP(sales_tab[[#This Row],[Customer ID]],customer_tab[],9,FALSE)</f>
        <v>Male</v>
      </c>
      <c r="E778" t="str">
        <f>VLOOKUP(sales_tab[[#This Row],[Customer ID]],customer_tab[],5,FALSE)</f>
        <v>Washington</v>
      </c>
      <c r="F778" t="str">
        <f>VLOOKUP(sales_tab[[#This Row],[Customer ID]],customer_tab[],6,FALSE)</f>
        <v>West</v>
      </c>
      <c r="G778" t="str">
        <f>VLOOKUP(sales_tab[[#This Row],[Customer ID]],customer_tab[],7,FALSE)</f>
        <v>Divorced</v>
      </c>
      <c r="H778" s="1">
        <v>45219</v>
      </c>
      <c r="I778" s="1" t="str">
        <f>TEXT(sales_tab[[#This Row],[Order Date]],"YYYY")</f>
        <v>2023</v>
      </c>
      <c r="J778" s="1" t="str">
        <f>TEXT(sales_tab[[#This Row],[Order Date]],"MMM")</f>
        <v>Oct</v>
      </c>
      <c r="K778">
        <v>2834</v>
      </c>
      <c r="L778" t="str">
        <f>VLOOKUP(sales_tab[[#This Row],[Product ID]],product_tab[],2,FALSE)</f>
        <v>Tablet</v>
      </c>
      <c r="M778" t="str">
        <f>VLOOKUP(sales_tab[[#This Row],[Product ID]],product_tab[],4,FALSE)</f>
        <v>Anderson-Jackson</v>
      </c>
      <c r="N778" t="s">
        <v>19</v>
      </c>
      <c r="O778">
        <v>746.45799999999997</v>
      </c>
      <c r="P778">
        <v>222.26</v>
      </c>
      <c r="Q778">
        <v>5</v>
      </c>
      <c r="R778">
        <v>0.24</v>
      </c>
      <c r="S778">
        <f>sales_tab[[#This Row],[Unit Price]]*sales_tab[[#This Row],[Quantity]]</f>
        <v>1111.3</v>
      </c>
      <c r="T778">
        <f>sales_tab[[#This Row],[Sales Amount]]-sales_tab[[#This Row],[Cost Price]]</f>
        <v>364.84199999999998</v>
      </c>
    </row>
    <row r="779" spans="1:20" x14ac:dyDescent="0.45">
      <c r="A779">
        <v>317564</v>
      </c>
      <c r="B779">
        <v>548130</v>
      </c>
      <c r="C779" t="str">
        <f>VLOOKUP(sales_tab[[#This Row],[Customer ID]],customer_tab[],2,FALSE)</f>
        <v>Sharon Hill</v>
      </c>
      <c r="D779" t="str">
        <f>VLOOKUP(sales_tab[[#This Row],[Customer ID]],customer_tab[],9,FALSE)</f>
        <v>Female</v>
      </c>
      <c r="E779" t="str">
        <f>VLOOKUP(sales_tab[[#This Row],[Customer ID]],customer_tab[],5,FALSE)</f>
        <v>Pennsylvania</v>
      </c>
      <c r="F779" t="str">
        <f>VLOOKUP(sales_tab[[#This Row],[Customer ID]],customer_tab[],6,FALSE)</f>
        <v>East</v>
      </c>
      <c r="G779" t="str">
        <f>VLOOKUP(sales_tab[[#This Row],[Customer ID]],customer_tab[],7,FALSE)</f>
        <v>Widowed</v>
      </c>
      <c r="H779" s="1">
        <v>45528</v>
      </c>
      <c r="I779" s="1" t="str">
        <f>TEXT(sales_tab[[#This Row],[Order Date]],"YYYY")</f>
        <v>2024</v>
      </c>
      <c r="J779" s="1" t="str">
        <f>TEXT(sales_tab[[#This Row],[Order Date]],"MMM")</f>
        <v>Aug</v>
      </c>
      <c r="K779">
        <v>5842</v>
      </c>
      <c r="L779" t="str">
        <f>VLOOKUP(sales_tab[[#This Row],[Product ID]],product_tab[],2,FALSE)</f>
        <v>Chair</v>
      </c>
      <c r="M779" t="str">
        <f>VLOOKUP(sales_tab[[#This Row],[Product ID]],product_tab[],4,FALSE)</f>
        <v>Cook, Hall and Miller</v>
      </c>
      <c r="N779" t="s">
        <v>11</v>
      </c>
      <c r="O779">
        <v>392.04820000000001</v>
      </c>
      <c r="P779">
        <v>268.19</v>
      </c>
      <c r="Q779">
        <v>2</v>
      </c>
      <c r="R779">
        <v>0.11</v>
      </c>
      <c r="S779">
        <f>sales_tab[[#This Row],[Unit Price]]*sales_tab[[#This Row],[Quantity]]</f>
        <v>536.38</v>
      </c>
      <c r="T779">
        <f>sales_tab[[#This Row],[Sales Amount]]-sales_tab[[#This Row],[Cost Price]]</f>
        <v>144.33179999999999</v>
      </c>
    </row>
    <row r="780" spans="1:20" x14ac:dyDescent="0.45">
      <c r="A780">
        <v>975164</v>
      </c>
      <c r="B780">
        <v>282504</v>
      </c>
      <c r="C780" t="str">
        <f>VLOOKUP(sales_tab[[#This Row],[Customer ID]],customer_tab[],2,FALSE)</f>
        <v>Edward Guerrero</v>
      </c>
      <c r="D780" t="str">
        <f>VLOOKUP(sales_tab[[#This Row],[Customer ID]],customer_tab[],9,FALSE)</f>
        <v>Male</v>
      </c>
      <c r="E780" t="str">
        <f>VLOOKUP(sales_tab[[#This Row],[Customer ID]],customer_tab[],5,FALSE)</f>
        <v>Texas</v>
      </c>
      <c r="F780" t="str">
        <f>VLOOKUP(sales_tab[[#This Row],[Customer ID]],customer_tab[],6,FALSE)</f>
        <v>Central</v>
      </c>
      <c r="G780" t="str">
        <f>VLOOKUP(sales_tab[[#This Row],[Customer ID]],customer_tab[],7,FALSE)</f>
        <v>Single</v>
      </c>
      <c r="H780" s="1">
        <v>45314</v>
      </c>
      <c r="I780" s="1" t="str">
        <f>TEXT(sales_tab[[#This Row],[Order Date]],"YYYY")</f>
        <v>2024</v>
      </c>
      <c r="J780" s="1" t="str">
        <f>TEXT(sales_tab[[#This Row],[Order Date]],"MMM")</f>
        <v>Jan</v>
      </c>
      <c r="K780">
        <v>4971</v>
      </c>
      <c r="L780" t="str">
        <f>VLOOKUP(sales_tab[[#This Row],[Product ID]],product_tab[],2,FALSE)</f>
        <v>Marker</v>
      </c>
      <c r="M780" t="str">
        <f>VLOOKUP(sales_tab[[#This Row],[Product ID]],product_tab[],4,FALSE)</f>
        <v>Perez LLC</v>
      </c>
      <c r="N780" t="s">
        <v>17</v>
      </c>
      <c r="O780">
        <v>227.85699999999997</v>
      </c>
      <c r="P780">
        <v>63.66</v>
      </c>
      <c r="Q780">
        <v>5</v>
      </c>
      <c r="R780">
        <v>0.01</v>
      </c>
      <c r="S780">
        <f>sales_tab[[#This Row],[Unit Price]]*sales_tab[[#This Row],[Quantity]]</f>
        <v>318.29999999999995</v>
      </c>
      <c r="T780">
        <f>sales_tab[[#This Row],[Sales Amount]]-sales_tab[[#This Row],[Cost Price]]</f>
        <v>90.442999999999984</v>
      </c>
    </row>
    <row r="781" spans="1:20" x14ac:dyDescent="0.45">
      <c r="A781">
        <v>107473</v>
      </c>
      <c r="B781">
        <v>846647</v>
      </c>
      <c r="C781" t="str">
        <f>VLOOKUP(sales_tab[[#This Row],[Customer ID]],customer_tab[],2,FALSE)</f>
        <v>Stacey Carlson</v>
      </c>
      <c r="D781" t="str">
        <f>VLOOKUP(sales_tab[[#This Row],[Customer ID]],customer_tab[],9,FALSE)</f>
        <v>Female</v>
      </c>
      <c r="E781" t="str">
        <f>VLOOKUP(sales_tab[[#This Row],[Customer ID]],customer_tab[],5,FALSE)</f>
        <v>Colorado</v>
      </c>
      <c r="F781" t="str">
        <f>VLOOKUP(sales_tab[[#This Row],[Customer ID]],customer_tab[],6,FALSE)</f>
        <v>West</v>
      </c>
      <c r="G781" t="str">
        <f>VLOOKUP(sales_tab[[#This Row],[Customer ID]],customer_tab[],7,FALSE)</f>
        <v>Widowed</v>
      </c>
      <c r="H781" s="1">
        <v>45173</v>
      </c>
      <c r="I781" s="1" t="str">
        <f>TEXT(sales_tab[[#This Row],[Order Date]],"YYYY")</f>
        <v>2023</v>
      </c>
      <c r="J781" s="1" t="str">
        <f>TEXT(sales_tab[[#This Row],[Order Date]],"MMM")</f>
        <v>Sep</v>
      </c>
      <c r="K781">
        <v>2034</v>
      </c>
      <c r="L781" t="str">
        <f>VLOOKUP(sales_tab[[#This Row],[Product ID]],product_tab[],2,FALSE)</f>
        <v>Camera</v>
      </c>
      <c r="M781" t="str">
        <f>VLOOKUP(sales_tab[[#This Row],[Product ID]],product_tab[],4,FALSE)</f>
        <v>Johns and Sons</v>
      </c>
      <c r="N781" t="s">
        <v>19</v>
      </c>
      <c r="O781">
        <v>175.78250000000003</v>
      </c>
      <c r="P781">
        <v>70.849999999999994</v>
      </c>
      <c r="Q781">
        <v>5</v>
      </c>
      <c r="R781">
        <v>0.15</v>
      </c>
      <c r="S781">
        <f>sales_tab[[#This Row],[Unit Price]]*sales_tab[[#This Row],[Quantity]]</f>
        <v>354.25</v>
      </c>
      <c r="T781">
        <f>sales_tab[[#This Row],[Sales Amount]]-sales_tab[[#This Row],[Cost Price]]</f>
        <v>178.46749999999997</v>
      </c>
    </row>
    <row r="782" spans="1:20" x14ac:dyDescent="0.45">
      <c r="A782">
        <v>912948</v>
      </c>
      <c r="B782">
        <v>548299</v>
      </c>
      <c r="C782" t="str">
        <f>VLOOKUP(sales_tab[[#This Row],[Customer ID]],customer_tab[],2,FALSE)</f>
        <v>Madison Carr</v>
      </c>
      <c r="D782" t="str">
        <f>VLOOKUP(sales_tab[[#This Row],[Customer ID]],customer_tab[],9,FALSE)</f>
        <v>Non-Binary</v>
      </c>
      <c r="E782" t="str">
        <f>VLOOKUP(sales_tab[[#This Row],[Customer ID]],customer_tab[],5,FALSE)</f>
        <v>Florida</v>
      </c>
      <c r="F782" t="str">
        <f>VLOOKUP(sales_tab[[#This Row],[Customer ID]],customer_tab[],6,FALSE)</f>
        <v>South</v>
      </c>
      <c r="G782" t="str">
        <f>VLOOKUP(sales_tab[[#This Row],[Customer ID]],customer_tab[],7,FALSE)</f>
        <v>Widowed</v>
      </c>
      <c r="H782" s="1">
        <v>45430</v>
      </c>
      <c r="I782" s="1" t="str">
        <f>TEXT(sales_tab[[#This Row],[Order Date]],"YYYY")</f>
        <v>2024</v>
      </c>
      <c r="J782" s="1" t="str">
        <f>TEXT(sales_tab[[#This Row],[Order Date]],"MMM")</f>
        <v>May</v>
      </c>
      <c r="K782">
        <v>2117</v>
      </c>
      <c r="L782" t="str">
        <f>VLOOKUP(sales_tab[[#This Row],[Product ID]],product_tab[],2,FALSE)</f>
        <v>Sofa</v>
      </c>
      <c r="M782" t="str">
        <f>VLOOKUP(sales_tab[[#This Row],[Product ID]],product_tab[],4,FALSE)</f>
        <v>Holden Inc</v>
      </c>
      <c r="N782" t="s">
        <v>11</v>
      </c>
      <c r="O782">
        <v>36.4</v>
      </c>
      <c r="P782">
        <v>13.79</v>
      </c>
      <c r="Q782">
        <v>3</v>
      </c>
      <c r="R782">
        <v>0</v>
      </c>
      <c r="S782">
        <f>sales_tab[[#This Row],[Unit Price]]*sales_tab[[#This Row],[Quantity]]</f>
        <v>41.37</v>
      </c>
      <c r="T782">
        <f>sales_tab[[#This Row],[Sales Amount]]-sales_tab[[#This Row],[Cost Price]]</f>
        <v>4.9699999999999989</v>
      </c>
    </row>
    <row r="783" spans="1:20" x14ac:dyDescent="0.45">
      <c r="A783">
        <v>162053</v>
      </c>
      <c r="B783">
        <v>591960</v>
      </c>
      <c r="C783" t="str">
        <f>VLOOKUP(sales_tab[[#This Row],[Customer ID]],customer_tab[],2,FALSE)</f>
        <v>Justin Butler</v>
      </c>
      <c r="D783" t="str">
        <f>VLOOKUP(sales_tab[[#This Row],[Customer ID]],customer_tab[],9,FALSE)</f>
        <v>Non-Binary</v>
      </c>
      <c r="E783" t="str">
        <f>VLOOKUP(sales_tab[[#This Row],[Customer ID]],customer_tab[],5,FALSE)</f>
        <v>Texas</v>
      </c>
      <c r="F783" t="str">
        <f>VLOOKUP(sales_tab[[#This Row],[Customer ID]],customer_tab[],6,FALSE)</f>
        <v>Central</v>
      </c>
      <c r="G783" t="str">
        <f>VLOOKUP(sales_tab[[#This Row],[Customer ID]],customer_tab[],7,FALSE)</f>
        <v>Divorced</v>
      </c>
      <c r="H783" s="1">
        <v>45353</v>
      </c>
      <c r="I783" s="1" t="str">
        <f>TEXT(sales_tab[[#This Row],[Order Date]],"YYYY")</f>
        <v>2024</v>
      </c>
      <c r="J783" s="1" t="str">
        <f>TEXT(sales_tab[[#This Row],[Order Date]],"MMM")</f>
        <v>Mar</v>
      </c>
      <c r="K783">
        <v>9504</v>
      </c>
      <c r="L783" t="str">
        <f>VLOOKUP(sales_tab[[#This Row],[Product ID]],product_tab[],2,FALSE)</f>
        <v>Puzzle</v>
      </c>
      <c r="M783" t="str">
        <f>VLOOKUP(sales_tab[[#This Row],[Product ID]],product_tab[],4,FALSE)</f>
        <v>Bailey, Fowler and Butler</v>
      </c>
      <c r="N783" t="s">
        <v>13</v>
      </c>
      <c r="O783">
        <v>101.0051</v>
      </c>
      <c r="P783">
        <v>50.87</v>
      </c>
      <c r="Q783">
        <v>3</v>
      </c>
      <c r="R783">
        <v>0.09</v>
      </c>
      <c r="S783">
        <f>sales_tab[[#This Row],[Unit Price]]*sales_tab[[#This Row],[Quantity]]</f>
        <v>152.60999999999999</v>
      </c>
      <c r="T783">
        <f>sales_tab[[#This Row],[Sales Amount]]-sales_tab[[#This Row],[Cost Price]]</f>
        <v>51.604899999999986</v>
      </c>
    </row>
    <row r="784" spans="1:20" x14ac:dyDescent="0.45">
      <c r="A784">
        <v>483955</v>
      </c>
      <c r="B784">
        <v>371560</v>
      </c>
      <c r="C784" t="str">
        <f>VLOOKUP(sales_tab[[#This Row],[Customer ID]],customer_tab[],2,FALSE)</f>
        <v>Morgan Manning</v>
      </c>
      <c r="D784" t="str">
        <f>VLOOKUP(sales_tab[[#This Row],[Customer ID]],customer_tab[],9,FALSE)</f>
        <v>Non-Binary</v>
      </c>
      <c r="E784" t="str">
        <f>VLOOKUP(sales_tab[[#This Row],[Customer ID]],customer_tab[],5,FALSE)</f>
        <v>Arizona</v>
      </c>
      <c r="F784" t="str">
        <f>VLOOKUP(sales_tab[[#This Row],[Customer ID]],customer_tab[],6,FALSE)</f>
        <v>West</v>
      </c>
      <c r="G784" t="str">
        <f>VLOOKUP(sales_tab[[#This Row],[Customer ID]],customer_tab[],7,FALSE)</f>
        <v>Widowed</v>
      </c>
      <c r="H784" s="1">
        <v>45423</v>
      </c>
      <c r="I784" s="1" t="str">
        <f>TEXT(sales_tab[[#This Row],[Order Date]],"YYYY")</f>
        <v>2024</v>
      </c>
      <c r="J784" s="1" t="str">
        <f>TEXT(sales_tab[[#This Row],[Order Date]],"MMM")</f>
        <v>May</v>
      </c>
      <c r="K784">
        <v>9614</v>
      </c>
      <c r="L784" t="str">
        <f>VLOOKUP(sales_tab[[#This Row],[Product ID]],product_tab[],2,FALSE)</f>
        <v>Table</v>
      </c>
      <c r="M784" t="str">
        <f>VLOOKUP(sales_tab[[#This Row],[Product ID]],product_tab[],4,FALSE)</f>
        <v>Peters Ltd</v>
      </c>
      <c r="N784" t="s">
        <v>11</v>
      </c>
      <c r="O784">
        <v>454.29</v>
      </c>
      <c r="P784">
        <v>129.47</v>
      </c>
      <c r="Q784">
        <v>5</v>
      </c>
      <c r="R784">
        <v>0</v>
      </c>
      <c r="S784">
        <f>sales_tab[[#This Row],[Unit Price]]*sales_tab[[#This Row],[Quantity]]</f>
        <v>647.35</v>
      </c>
      <c r="T784">
        <f>sales_tab[[#This Row],[Sales Amount]]-sales_tab[[#This Row],[Cost Price]]</f>
        <v>193.06</v>
      </c>
    </row>
    <row r="785" spans="1:20" x14ac:dyDescent="0.45">
      <c r="A785">
        <v>820051</v>
      </c>
      <c r="B785">
        <v>335432</v>
      </c>
      <c r="C785" t="str">
        <f>VLOOKUP(sales_tab[[#This Row],[Customer ID]],customer_tab[],2,FALSE)</f>
        <v>Maria Santiago</v>
      </c>
      <c r="D785" t="str">
        <f>VLOOKUP(sales_tab[[#This Row],[Customer ID]],customer_tab[],9,FALSE)</f>
        <v>Non-Binary</v>
      </c>
      <c r="E785" t="str">
        <f>VLOOKUP(sales_tab[[#This Row],[Customer ID]],customer_tab[],5,FALSE)</f>
        <v>Michigan</v>
      </c>
      <c r="F785" t="str">
        <f>VLOOKUP(sales_tab[[#This Row],[Customer ID]],customer_tab[],6,FALSE)</f>
        <v>Central</v>
      </c>
      <c r="G785" t="str">
        <f>VLOOKUP(sales_tab[[#This Row],[Customer ID]],customer_tab[],7,FALSE)</f>
        <v>Married</v>
      </c>
      <c r="H785" s="1">
        <v>45306</v>
      </c>
      <c r="I785" s="1" t="str">
        <f>TEXT(sales_tab[[#This Row],[Order Date]],"YYYY")</f>
        <v>2024</v>
      </c>
      <c r="J785" s="1" t="str">
        <f>TEXT(sales_tab[[#This Row],[Order Date]],"MMM")</f>
        <v>Jan</v>
      </c>
      <c r="K785">
        <v>9961</v>
      </c>
      <c r="L785" t="str">
        <f>VLOOKUP(sales_tab[[#This Row],[Product ID]],product_tab[],2,FALSE)</f>
        <v>Cap</v>
      </c>
      <c r="M785" t="str">
        <f>VLOOKUP(sales_tab[[#This Row],[Product ID]],product_tab[],4,FALSE)</f>
        <v>Rogers and Sons</v>
      </c>
      <c r="N785" t="s">
        <v>15</v>
      </c>
      <c r="O785">
        <v>3.6644000000000005</v>
      </c>
      <c r="P785">
        <v>6.92</v>
      </c>
      <c r="Q785">
        <v>1</v>
      </c>
      <c r="R785">
        <v>0.18</v>
      </c>
      <c r="S785">
        <f>sales_tab[[#This Row],[Unit Price]]*sales_tab[[#This Row],[Quantity]]</f>
        <v>6.92</v>
      </c>
      <c r="T785">
        <f>sales_tab[[#This Row],[Sales Amount]]-sales_tab[[#This Row],[Cost Price]]</f>
        <v>3.2555999999999994</v>
      </c>
    </row>
    <row r="786" spans="1:20" x14ac:dyDescent="0.45">
      <c r="A786">
        <v>286113</v>
      </c>
      <c r="B786">
        <v>859232</v>
      </c>
      <c r="C786" t="str">
        <f>VLOOKUP(sales_tab[[#This Row],[Customer ID]],customer_tab[],2,FALSE)</f>
        <v>Latoya Chen</v>
      </c>
      <c r="D786" t="str">
        <f>VLOOKUP(sales_tab[[#This Row],[Customer ID]],customer_tab[],9,FALSE)</f>
        <v>Female</v>
      </c>
      <c r="E786" t="str">
        <f>VLOOKUP(sales_tab[[#This Row],[Customer ID]],customer_tab[],5,FALSE)</f>
        <v>California</v>
      </c>
      <c r="F786" t="str">
        <f>VLOOKUP(sales_tab[[#This Row],[Customer ID]],customer_tab[],6,FALSE)</f>
        <v>West</v>
      </c>
      <c r="G786" t="str">
        <f>VLOOKUP(sales_tab[[#This Row],[Customer ID]],customer_tab[],7,FALSE)</f>
        <v>Married</v>
      </c>
      <c r="H786" s="1">
        <v>45445</v>
      </c>
      <c r="I786" s="1" t="str">
        <f>TEXT(sales_tab[[#This Row],[Order Date]],"YYYY")</f>
        <v>2024</v>
      </c>
      <c r="J786" s="1" t="str">
        <f>TEXT(sales_tab[[#This Row],[Order Date]],"MMM")</f>
        <v>Jun</v>
      </c>
      <c r="K786">
        <v>1794</v>
      </c>
      <c r="L786" t="str">
        <f>VLOOKUP(sales_tab[[#This Row],[Product ID]],product_tab[],2,FALSE)</f>
        <v>Board Game</v>
      </c>
      <c r="M786" t="str">
        <f>VLOOKUP(sales_tab[[#This Row],[Product ID]],product_tab[],4,FALSE)</f>
        <v>Reese LLC</v>
      </c>
      <c r="N786" t="s">
        <v>13</v>
      </c>
      <c r="O786">
        <v>624.59</v>
      </c>
      <c r="P786">
        <v>210.95</v>
      </c>
      <c r="Q786">
        <v>5</v>
      </c>
      <c r="R786">
        <v>0.24</v>
      </c>
      <c r="S786">
        <f>sales_tab[[#This Row],[Unit Price]]*sales_tab[[#This Row],[Quantity]]</f>
        <v>1054.75</v>
      </c>
      <c r="T786">
        <f>sales_tab[[#This Row],[Sales Amount]]-sales_tab[[#This Row],[Cost Price]]</f>
        <v>430.15999999999997</v>
      </c>
    </row>
    <row r="787" spans="1:20" x14ac:dyDescent="0.45">
      <c r="A787">
        <v>846288</v>
      </c>
      <c r="B787">
        <v>744887</v>
      </c>
      <c r="C787" t="str">
        <f>VLOOKUP(sales_tab[[#This Row],[Customer ID]],customer_tab[],2,FALSE)</f>
        <v>Laura Bell</v>
      </c>
      <c r="D787" t="str">
        <f>VLOOKUP(sales_tab[[#This Row],[Customer ID]],customer_tab[],9,FALSE)</f>
        <v>Female</v>
      </c>
      <c r="E787" t="str">
        <f>VLOOKUP(sales_tab[[#This Row],[Customer ID]],customer_tab[],5,FALSE)</f>
        <v>California</v>
      </c>
      <c r="F787" t="str">
        <f>VLOOKUP(sales_tab[[#This Row],[Customer ID]],customer_tab[],6,FALSE)</f>
        <v>West</v>
      </c>
      <c r="G787" t="str">
        <f>VLOOKUP(sales_tab[[#This Row],[Customer ID]],customer_tab[],7,FALSE)</f>
        <v>Divorced</v>
      </c>
      <c r="H787" s="1">
        <v>45417</v>
      </c>
      <c r="I787" s="1" t="str">
        <f>TEXT(sales_tab[[#This Row],[Order Date]],"YYYY")</f>
        <v>2024</v>
      </c>
      <c r="J787" s="1" t="str">
        <f>TEXT(sales_tab[[#This Row],[Order Date]],"MMM")</f>
        <v>May</v>
      </c>
      <c r="K787">
        <v>5842</v>
      </c>
      <c r="L787" t="str">
        <f>VLOOKUP(sales_tab[[#This Row],[Product ID]],product_tab[],2,FALSE)</f>
        <v>Chair</v>
      </c>
      <c r="M787" t="str">
        <f>VLOOKUP(sales_tab[[#This Row],[Product ID]],product_tab[],4,FALSE)</f>
        <v>Cook, Hall and Miller</v>
      </c>
      <c r="N787" t="s">
        <v>11</v>
      </c>
      <c r="O787">
        <v>833.4855</v>
      </c>
      <c r="P787">
        <v>268.19</v>
      </c>
      <c r="Q787">
        <v>5</v>
      </c>
      <c r="R787">
        <v>0.11</v>
      </c>
      <c r="S787">
        <f>sales_tab[[#This Row],[Unit Price]]*sales_tab[[#This Row],[Quantity]]</f>
        <v>1340.95</v>
      </c>
      <c r="T787">
        <f>sales_tab[[#This Row],[Sales Amount]]-sales_tab[[#This Row],[Cost Price]]</f>
        <v>507.46450000000004</v>
      </c>
    </row>
    <row r="788" spans="1:20" x14ac:dyDescent="0.45">
      <c r="A788">
        <v>947849</v>
      </c>
      <c r="B788">
        <v>303835</v>
      </c>
      <c r="C788" t="str">
        <f>VLOOKUP(sales_tab[[#This Row],[Customer ID]],customer_tab[],2,FALSE)</f>
        <v>Evan Phillips</v>
      </c>
      <c r="D788" t="str">
        <f>VLOOKUP(sales_tab[[#This Row],[Customer ID]],customer_tab[],9,FALSE)</f>
        <v>Female</v>
      </c>
      <c r="E788" t="str">
        <f>VLOOKUP(sales_tab[[#This Row],[Customer ID]],customer_tab[],5,FALSE)</f>
        <v>Virginia</v>
      </c>
      <c r="F788" t="str">
        <f>VLOOKUP(sales_tab[[#This Row],[Customer ID]],customer_tab[],6,FALSE)</f>
        <v>South</v>
      </c>
      <c r="G788" t="str">
        <f>VLOOKUP(sales_tab[[#This Row],[Customer ID]],customer_tab[],7,FALSE)</f>
        <v>Widowed</v>
      </c>
      <c r="H788" s="1">
        <v>45405</v>
      </c>
      <c r="I788" s="1" t="str">
        <f>TEXT(sales_tab[[#This Row],[Order Date]],"YYYY")</f>
        <v>2024</v>
      </c>
      <c r="J788" s="1" t="str">
        <f>TEXT(sales_tab[[#This Row],[Order Date]],"MMM")</f>
        <v>Apr</v>
      </c>
      <c r="K788">
        <v>3312</v>
      </c>
      <c r="L788" t="str">
        <f>VLOOKUP(sales_tab[[#This Row],[Product ID]],product_tab[],2,FALSE)</f>
        <v>Toy Car</v>
      </c>
      <c r="M788" t="str">
        <f>VLOOKUP(sales_tab[[#This Row],[Product ID]],product_tab[],4,FALSE)</f>
        <v>West LLC</v>
      </c>
      <c r="N788" t="s">
        <v>13</v>
      </c>
      <c r="O788">
        <v>228.77199999999999</v>
      </c>
      <c r="P788">
        <v>287.38</v>
      </c>
      <c r="Q788">
        <v>1</v>
      </c>
      <c r="R788">
        <v>0.1</v>
      </c>
      <c r="S788">
        <f>sales_tab[[#This Row],[Unit Price]]*sales_tab[[#This Row],[Quantity]]</f>
        <v>287.38</v>
      </c>
      <c r="T788">
        <f>sales_tab[[#This Row],[Sales Amount]]-sales_tab[[#This Row],[Cost Price]]</f>
        <v>58.608000000000004</v>
      </c>
    </row>
    <row r="789" spans="1:20" x14ac:dyDescent="0.45">
      <c r="A789">
        <v>821249</v>
      </c>
      <c r="B789">
        <v>360350</v>
      </c>
      <c r="C789" t="str">
        <f>VLOOKUP(sales_tab[[#This Row],[Customer ID]],customer_tab[],2,FALSE)</f>
        <v>Jason Deleon</v>
      </c>
      <c r="D789" t="str">
        <f>VLOOKUP(sales_tab[[#This Row],[Customer ID]],customer_tab[],9,FALSE)</f>
        <v>Female</v>
      </c>
      <c r="E789" t="str">
        <f>VLOOKUP(sales_tab[[#This Row],[Customer ID]],customer_tab[],5,FALSE)</f>
        <v>Pennsylvania</v>
      </c>
      <c r="F789" t="str">
        <f>VLOOKUP(sales_tab[[#This Row],[Customer ID]],customer_tab[],6,FALSE)</f>
        <v>East</v>
      </c>
      <c r="G789" t="str">
        <f>VLOOKUP(sales_tab[[#This Row],[Customer ID]],customer_tab[],7,FALSE)</f>
        <v>Married</v>
      </c>
      <c r="H789" s="1">
        <v>45429</v>
      </c>
      <c r="I789" s="1" t="str">
        <f>TEXT(sales_tab[[#This Row],[Order Date]],"YYYY")</f>
        <v>2024</v>
      </c>
      <c r="J789" s="1" t="str">
        <f>TEXT(sales_tab[[#This Row],[Order Date]],"MMM")</f>
        <v>May</v>
      </c>
      <c r="K789">
        <v>2914</v>
      </c>
      <c r="L789" t="str">
        <f>VLOOKUP(sales_tab[[#This Row],[Product ID]],product_tab[],2,FALSE)</f>
        <v>Bookshelf</v>
      </c>
      <c r="M789" t="str">
        <f>VLOOKUP(sales_tab[[#This Row],[Product ID]],product_tab[],4,FALSE)</f>
        <v>Davis-Ramirez</v>
      </c>
      <c r="N789" t="s">
        <v>11</v>
      </c>
      <c r="O789">
        <v>24.548000000000002</v>
      </c>
      <c r="P789">
        <v>30.65</v>
      </c>
      <c r="Q789">
        <v>1</v>
      </c>
      <c r="R789">
        <v>0.08</v>
      </c>
      <c r="S789">
        <f>sales_tab[[#This Row],[Unit Price]]*sales_tab[[#This Row],[Quantity]]</f>
        <v>30.65</v>
      </c>
      <c r="T789">
        <f>sales_tab[[#This Row],[Sales Amount]]-sales_tab[[#This Row],[Cost Price]]</f>
        <v>6.1019999999999968</v>
      </c>
    </row>
    <row r="790" spans="1:20" x14ac:dyDescent="0.45">
      <c r="A790">
        <v>358927</v>
      </c>
      <c r="B790">
        <v>565258</v>
      </c>
      <c r="C790" t="str">
        <f>VLOOKUP(sales_tab[[#This Row],[Customer ID]],customer_tab[],2,FALSE)</f>
        <v>Andrew Ford</v>
      </c>
      <c r="D790" t="str">
        <f>VLOOKUP(sales_tab[[#This Row],[Customer ID]],customer_tab[],9,FALSE)</f>
        <v>Female</v>
      </c>
      <c r="E790" t="str">
        <f>VLOOKUP(sales_tab[[#This Row],[Customer ID]],customer_tab[],5,FALSE)</f>
        <v>Connecticut</v>
      </c>
      <c r="F790" t="str">
        <f>VLOOKUP(sales_tab[[#This Row],[Customer ID]],customer_tab[],6,FALSE)</f>
        <v>East</v>
      </c>
      <c r="G790" t="str">
        <f>VLOOKUP(sales_tab[[#This Row],[Customer ID]],customer_tab[],7,FALSE)</f>
        <v>Married</v>
      </c>
      <c r="H790" s="1">
        <v>45405</v>
      </c>
      <c r="I790" s="1" t="str">
        <f>TEXT(sales_tab[[#This Row],[Order Date]],"YYYY")</f>
        <v>2024</v>
      </c>
      <c r="J790" s="1" t="str">
        <f>TEXT(sales_tab[[#This Row],[Order Date]],"MMM")</f>
        <v>Apr</v>
      </c>
      <c r="K790">
        <v>9240</v>
      </c>
      <c r="L790" t="str">
        <f>VLOOKUP(sales_tab[[#This Row],[Product ID]],product_tab[],2,FALSE)</f>
        <v>Doll</v>
      </c>
      <c r="M790" t="str">
        <f>VLOOKUP(sales_tab[[#This Row],[Product ID]],product_tab[],4,FALSE)</f>
        <v>Clark, Scott and Miller</v>
      </c>
      <c r="N790" t="s">
        <v>13</v>
      </c>
      <c r="O790">
        <v>174.21300000000005</v>
      </c>
      <c r="P790">
        <v>105.37</v>
      </c>
      <c r="Q790">
        <v>5</v>
      </c>
      <c r="R790">
        <v>0.22</v>
      </c>
      <c r="S790">
        <f>sales_tab[[#This Row],[Unit Price]]*sales_tab[[#This Row],[Quantity]]</f>
        <v>526.85</v>
      </c>
      <c r="T790">
        <f>sales_tab[[#This Row],[Sales Amount]]-sales_tab[[#This Row],[Cost Price]]</f>
        <v>352.63699999999994</v>
      </c>
    </row>
    <row r="791" spans="1:20" x14ac:dyDescent="0.45">
      <c r="A791">
        <v>678837</v>
      </c>
      <c r="B791">
        <v>215837</v>
      </c>
      <c r="C791" t="str">
        <f>VLOOKUP(sales_tab[[#This Row],[Customer ID]],customer_tab[],2,FALSE)</f>
        <v>Nicholas Carter</v>
      </c>
      <c r="D791" t="str">
        <f>VLOOKUP(sales_tab[[#This Row],[Customer ID]],customer_tab[],9,FALSE)</f>
        <v>Male</v>
      </c>
      <c r="E791" t="str">
        <f>VLOOKUP(sales_tab[[#This Row],[Customer ID]],customer_tab[],5,FALSE)</f>
        <v>New York</v>
      </c>
      <c r="F791" t="str">
        <f>VLOOKUP(sales_tab[[#This Row],[Customer ID]],customer_tab[],6,FALSE)</f>
        <v>East</v>
      </c>
      <c r="G791" t="str">
        <f>VLOOKUP(sales_tab[[#This Row],[Customer ID]],customer_tab[],7,FALSE)</f>
        <v>Married</v>
      </c>
      <c r="H791" s="1">
        <v>45436</v>
      </c>
      <c r="I791" s="1" t="str">
        <f>TEXT(sales_tab[[#This Row],[Order Date]],"YYYY")</f>
        <v>2024</v>
      </c>
      <c r="J791" s="1" t="str">
        <f>TEXT(sales_tab[[#This Row],[Order Date]],"MMM")</f>
        <v>May</v>
      </c>
      <c r="K791">
        <v>2834</v>
      </c>
      <c r="L791" t="str">
        <f>VLOOKUP(sales_tab[[#This Row],[Product ID]],product_tab[],2,FALSE)</f>
        <v>Tablet</v>
      </c>
      <c r="M791" t="str">
        <f>VLOOKUP(sales_tab[[#This Row],[Product ID]],product_tab[],4,FALSE)</f>
        <v>Anderson-Jackson</v>
      </c>
      <c r="N791" t="s">
        <v>19</v>
      </c>
      <c r="O791">
        <v>772.59699999999998</v>
      </c>
      <c r="P791">
        <v>222.26</v>
      </c>
      <c r="Q791">
        <v>5</v>
      </c>
      <c r="R791">
        <v>0.11</v>
      </c>
      <c r="S791">
        <f>sales_tab[[#This Row],[Unit Price]]*sales_tab[[#This Row],[Quantity]]</f>
        <v>1111.3</v>
      </c>
      <c r="T791">
        <f>sales_tab[[#This Row],[Sales Amount]]-sales_tab[[#This Row],[Cost Price]]</f>
        <v>338.70299999999997</v>
      </c>
    </row>
    <row r="792" spans="1:20" x14ac:dyDescent="0.45">
      <c r="A792">
        <v>357197</v>
      </c>
      <c r="B792">
        <v>821977</v>
      </c>
      <c r="C792" t="str">
        <f>VLOOKUP(sales_tab[[#This Row],[Customer ID]],customer_tab[],2,FALSE)</f>
        <v>Brandi Rogers</v>
      </c>
      <c r="D792" t="str">
        <f>VLOOKUP(sales_tab[[#This Row],[Customer ID]],customer_tab[],9,FALSE)</f>
        <v>Male</v>
      </c>
      <c r="E792" t="str">
        <f>VLOOKUP(sales_tab[[#This Row],[Customer ID]],customer_tab[],5,FALSE)</f>
        <v>Ohio</v>
      </c>
      <c r="F792" t="str">
        <f>VLOOKUP(sales_tab[[#This Row],[Customer ID]],customer_tab[],6,FALSE)</f>
        <v>East</v>
      </c>
      <c r="G792" t="str">
        <f>VLOOKUP(sales_tab[[#This Row],[Customer ID]],customer_tab[],7,FALSE)</f>
        <v>Divorced</v>
      </c>
      <c r="H792" s="1">
        <v>45463</v>
      </c>
      <c r="I792" s="1" t="str">
        <f>TEXT(sales_tab[[#This Row],[Order Date]],"YYYY")</f>
        <v>2024</v>
      </c>
      <c r="J792" s="1" t="str">
        <f>TEXT(sales_tab[[#This Row],[Order Date]],"MMM")</f>
        <v>Jun</v>
      </c>
      <c r="K792">
        <v>4541</v>
      </c>
      <c r="L792" t="str">
        <f>VLOOKUP(sales_tab[[#This Row],[Product ID]],product_tab[],2,FALSE)</f>
        <v>Pen</v>
      </c>
      <c r="M792" t="str">
        <f>VLOOKUP(sales_tab[[#This Row],[Product ID]],product_tab[],4,FALSE)</f>
        <v>Mccall Inc</v>
      </c>
      <c r="N792" t="s">
        <v>17</v>
      </c>
      <c r="O792">
        <v>91.050000000000011</v>
      </c>
      <c r="P792">
        <v>69.5</v>
      </c>
      <c r="Q792">
        <v>4</v>
      </c>
      <c r="R792">
        <v>0.19</v>
      </c>
      <c r="S792">
        <f>sales_tab[[#This Row],[Unit Price]]*sales_tab[[#This Row],[Quantity]]</f>
        <v>278</v>
      </c>
      <c r="T792">
        <f>sales_tab[[#This Row],[Sales Amount]]-sales_tab[[#This Row],[Cost Price]]</f>
        <v>186.95</v>
      </c>
    </row>
    <row r="793" spans="1:20" x14ac:dyDescent="0.45">
      <c r="A793">
        <v>398039</v>
      </c>
      <c r="B793">
        <v>652987</v>
      </c>
      <c r="C793" t="str">
        <f>VLOOKUP(sales_tab[[#This Row],[Customer ID]],customer_tab[],2,FALSE)</f>
        <v>Kenneth Jones</v>
      </c>
      <c r="D793" t="str">
        <f>VLOOKUP(sales_tab[[#This Row],[Customer ID]],customer_tab[],9,FALSE)</f>
        <v>Male</v>
      </c>
      <c r="E793" t="str">
        <f>VLOOKUP(sales_tab[[#This Row],[Customer ID]],customer_tab[],5,FALSE)</f>
        <v>Indiana</v>
      </c>
      <c r="F793" t="str">
        <f>VLOOKUP(sales_tab[[#This Row],[Customer ID]],customer_tab[],6,FALSE)</f>
        <v>Central</v>
      </c>
      <c r="G793" t="str">
        <f>VLOOKUP(sales_tab[[#This Row],[Customer ID]],customer_tab[],7,FALSE)</f>
        <v>Married</v>
      </c>
      <c r="H793" s="1">
        <v>45210</v>
      </c>
      <c r="I793" s="1" t="str">
        <f>TEXT(sales_tab[[#This Row],[Order Date]],"YYYY")</f>
        <v>2023</v>
      </c>
      <c r="J793" s="1" t="str">
        <f>TEXT(sales_tab[[#This Row],[Order Date]],"MMM")</f>
        <v>Oct</v>
      </c>
      <c r="K793">
        <v>1440</v>
      </c>
      <c r="L793" t="str">
        <f>VLOOKUP(sales_tab[[#This Row],[Product ID]],product_tab[],2,FALSE)</f>
        <v>Action Figure</v>
      </c>
      <c r="M793" t="str">
        <f>VLOOKUP(sales_tab[[#This Row],[Product ID]],product_tab[],4,FALSE)</f>
        <v>Barker-Baker</v>
      </c>
      <c r="N793" t="s">
        <v>13</v>
      </c>
      <c r="O793">
        <v>342.53640000000007</v>
      </c>
      <c r="P793">
        <v>242.72</v>
      </c>
      <c r="Q793">
        <v>4</v>
      </c>
      <c r="R793">
        <v>0.22</v>
      </c>
      <c r="S793">
        <f>sales_tab[[#This Row],[Unit Price]]*sales_tab[[#This Row],[Quantity]]</f>
        <v>970.88</v>
      </c>
      <c r="T793">
        <f>sales_tab[[#This Row],[Sales Amount]]-sales_tab[[#This Row],[Cost Price]]</f>
        <v>628.34359999999992</v>
      </c>
    </row>
    <row r="794" spans="1:20" x14ac:dyDescent="0.45">
      <c r="A794">
        <v>749285</v>
      </c>
      <c r="B794">
        <v>989547</v>
      </c>
      <c r="C794" t="str">
        <f>VLOOKUP(sales_tab[[#This Row],[Customer ID]],customer_tab[],2,FALSE)</f>
        <v>Danielle Gates</v>
      </c>
      <c r="D794" t="str">
        <f>VLOOKUP(sales_tab[[#This Row],[Customer ID]],customer_tab[],9,FALSE)</f>
        <v>Non-Binary</v>
      </c>
      <c r="E794" t="str">
        <f>VLOOKUP(sales_tab[[#This Row],[Customer ID]],customer_tab[],5,FALSE)</f>
        <v>Wisconsin</v>
      </c>
      <c r="F794" t="str">
        <f>VLOOKUP(sales_tab[[#This Row],[Customer ID]],customer_tab[],6,FALSE)</f>
        <v>Central</v>
      </c>
      <c r="G794" t="str">
        <f>VLOOKUP(sales_tab[[#This Row],[Customer ID]],customer_tab[],7,FALSE)</f>
        <v>Widowed</v>
      </c>
      <c r="H794" s="1">
        <v>45199</v>
      </c>
      <c r="I794" s="1" t="str">
        <f>TEXT(sales_tab[[#This Row],[Order Date]],"YYYY")</f>
        <v>2023</v>
      </c>
      <c r="J794" s="1" t="str">
        <f>TEXT(sales_tab[[#This Row],[Order Date]],"MMM")</f>
        <v>Sep</v>
      </c>
      <c r="K794">
        <v>2914</v>
      </c>
      <c r="L794" t="str">
        <f>VLOOKUP(sales_tab[[#This Row],[Product ID]],product_tab[],2,FALSE)</f>
        <v>Bookshelf</v>
      </c>
      <c r="M794" t="str">
        <f>VLOOKUP(sales_tab[[#This Row],[Product ID]],product_tab[],4,FALSE)</f>
        <v>Davis-Ramirez</v>
      </c>
      <c r="N794" t="s">
        <v>11</v>
      </c>
      <c r="O794">
        <v>87.707999999999998</v>
      </c>
      <c r="P794">
        <v>30.65</v>
      </c>
      <c r="Q794">
        <v>4</v>
      </c>
      <c r="R794">
        <v>0.02</v>
      </c>
      <c r="S794">
        <f>sales_tab[[#This Row],[Unit Price]]*sales_tab[[#This Row],[Quantity]]</f>
        <v>122.6</v>
      </c>
      <c r="T794">
        <f>sales_tab[[#This Row],[Sales Amount]]-sales_tab[[#This Row],[Cost Price]]</f>
        <v>34.891999999999996</v>
      </c>
    </row>
    <row r="795" spans="1:20" x14ac:dyDescent="0.45">
      <c r="A795">
        <v>550308</v>
      </c>
      <c r="B795">
        <v>325749</v>
      </c>
      <c r="C795" t="str">
        <f>VLOOKUP(sales_tab[[#This Row],[Customer ID]],customer_tab[],2,FALSE)</f>
        <v>David Wright</v>
      </c>
      <c r="D795" t="str">
        <f>VLOOKUP(sales_tab[[#This Row],[Customer ID]],customer_tab[],9,FALSE)</f>
        <v>Female</v>
      </c>
      <c r="E795" t="str">
        <f>VLOOKUP(sales_tab[[#This Row],[Customer ID]],customer_tab[],5,FALSE)</f>
        <v>Washington</v>
      </c>
      <c r="F795" t="str">
        <f>VLOOKUP(sales_tab[[#This Row],[Customer ID]],customer_tab[],6,FALSE)</f>
        <v>West</v>
      </c>
      <c r="G795" t="str">
        <f>VLOOKUP(sales_tab[[#This Row],[Customer ID]],customer_tab[],7,FALSE)</f>
        <v>Married</v>
      </c>
      <c r="H795" s="1">
        <v>45513</v>
      </c>
      <c r="I795" s="1" t="str">
        <f>TEXT(sales_tab[[#This Row],[Order Date]],"YYYY")</f>
        <v>2024</v>
      </c>
      <c r="J795" s="1" t="str">
        <f>TEXT(sales_tab[[#This Row],[Order Date]],"MMM")</f>
        <v>Aug</v>
      </c>
      <c r="K795">
        <v>7085</v>
      </c>
      <c r="L795" t="str">
        <f>VLOOKUP(sales_tab[[#This Row],[Product ID]],product_tab[],2,FALSE)</f>
        <v>Jacket</v>
      </c>
      <c r="M795" t="str">
        <f>VLOOKUP(sales_tab[[#This Row],[Product ID]],product_tab[],4,FALSE)</f>
        <v>Myers-Barber</v>
      </c>
      <c r="N795" t="s">
        <v>15</v>
      </c>
      <c r="O795">
        <v>262.13040000000001</v>
      </c>
      <c r="P795">
        <v>178.83</v>
      </c>
      <c r="Q795">
        <v>2</v>
      </c>
      <c r="R795">
        <v>0.06</v>
      </c>
      <c r="S795">
        <f>sales_tab[[#This Row],[Unit Price]]*sales_tab[[#This Row],[Quantity]]</f>
        <v>357.66</v>
      </c>
      <c r="T795">
        <f>sales_tab[[#This Row],[Sales Amount]]-sales_tab[[#This Row],[Cost Price]]</f>
        <v>95.529600000000016</v>
      </c>
    </row>
    <row r="796" spans="1:20" x14ac:dyDescent="0.45">
      <c r="A796">
        <v>107708</v>
      </c>
      <c r="B796">
        <v>218580</v>
      </c>
      <c r="C796" t="str">
        <f>VLOOKUP(sales_tab[[#This Row],[Customer ID]],customer_tab[],2,FALSE)</f>
        <v>Amber Martinez</v>
      </c>
      <c r="D796" t="str">
        <f>VLOOKUP(sales_tab[[#This Row],[Customer ID]],customer_tab[],9,FALSE)</f>
        <v>Female</v>
      </c>
      <c r="E796" t="str">
        <f>VLOOKUP(sales_tab[[#This Row],[Customer ID]],customer_tab[],5,FALSE)</f>
        <v>Illinois</v>
      </c>
      <c r="F796" t="str">
        <f>VLOOKUP(sales_tab[[#This Row],[Customer ID]],customer_tab[],6,FALSE)</f>
        <v>Central</v>
      </c>
      <c r="G796" t="str">
        <f>VLOOKUP(sales_tab[[#This Row],[Customer ID]],customer_tab[],7,FALSE)</f>
        <v>Widowed</v>
      </c>
      <c r="H796" s="1">
        <v>45306</v>
      </c>
      <c r="I796" s="1" t="str">
        <f>TEXT(sales_tab[[#This Row],[Order Date]],"YYYY")</f>
        <v>2024</v>
      </c>
      <c r="J796" s="1" t="str">
        <f>TEXT(sales_tab[[#This Row],[Order Date]],"MMM")</f>
        <v>Jan</v>
      </c>
      <c r="K796">
        <v>4541</v>
      </c>
      <c r="L796" t="str">
        <f>VLOOKUP(sales_tab[[#This Row],[Product ID]],product_tab[],2,FALSE)</f>
        <v>Pen</v>
      </c>
      <c r="M796" t="str">
        <f>VLOOKUP(sales_tab[[#This Row],[Product ID]],product_tab[],4,FALSE)</f>
        <v>Mccall Inc</v>
      </c>
      <c r="N796" t="s">
        <v>17</v>
      </c>
      <c r="O796">
        <v>127.27</v>
      </c>
      <c r="P796">
        <v>69.5</v>
      </c>
      <c r="Q796">
        <v>3</v>
      </c>
      <c r="R796">
        <v>0</v>
      </c>
      <c r="S796">
        <f>sales_tab[[#This Row],[Unit Price]]*sales_tab[[#This Row],[Quantity]]</f>
        <v>208.5</v>
      </c>
      <c r="T796">
        <f>sales_tab[[#This Row],[Sales Amount]]-sales_tab[[#This Row],[Cost Price]]</f>
        <v>81.23</v>
      </c>
    </row>
    <row r="797" spans="1:20" x14ac:dyDescent="0.45">
      <c r="A797">
        <v>310154</v>
      </c>
      <c r="B797">
        <v>651980</v>
      </c>
      <c r="C797" t="str">
        <f>VLOOKUP(sales_tab[[#This Row],[Customer ID]],customer_tab[],2,FALSE)</f>
        <v>Regina Martin</v>
      </c>
      <c r="D797" t="str">
        <f>VLOOKUP(sales_tab[[#This Row],[Customer ID]],customer_tab[],9,FALSE)</f>
        <v>Non-Binary</v>
      </c>
      <c r="E797" t="str">
        <f>VLOOKUP(sales_tab[[#This Row],[Customer ID]],customer_tab[],5,FALSE)</f>
        <v>Wisconsin</v>
      </c>
      <c r="F797" t="str">
        <f>VLOOKUP(sales_tab[[#This Row],[Customer ID]],customer_tab[],6,FALSE)</f>
        <v>Central</v>
      </c>
      <c r="G797" t="str">
        <f>VLOOKUP(sales_tab[[#This Row],[Customer ID]],customer_tab[],7,FALSE)</f>
        <v>Divorced</v>
      </c>
      <c r="H797" s="1">
        <v>45386</v>
      </c>
      <c r="I797" s="1" t="str">
        <f>TEXT(sales_tab[[#This Row],[Order Date]],"YYYY")</f>
        <v>2024</v>
      </c>
      <c r="J797" s="1" t="str">
        <f>TEXT(sales_tab[[#This Row],[Order Date]],"MMM")</f>
        <v>Apr</v>
      </c>
      <c r="K797">
        <v>2117</v>
      </c>
      <c r="L797" t="str">
        <f>VLOOKUP(sales_tab[[#This Row],[Product ID]],product_tab[],2,FALSE)</f>
        <v>Sofa</v>
      </c>
      <c r="M797" t="str">
        <f>VLOOKUP(sales_tab[[#This Row],[Product ID]],product_tab[],4,FALSE)</f>
        <v>Holden Inc</v>
      </c>
      <c r="N797" t="s">
        <v>11</v>
      </c>
      <c r="O797">
        <v>15.841999999999999</v>
      </c>
      <c r="P797">
        <v>13.79</v>
      </c>
      <c r="Q797">
        <v>2</v>
      </c>
      <c r="R797">
        <v>0.1</v>
      </c>
      <c r="S797">
        <f>sales_tab[[#This Row],[Unit Price]]*sales_tab[[#This Row],[Quantity]]</f>
        <v>27.58</v>
      </c>
      <c r="T797">
        <f>sales_tab[[#This Row],[Sales Amount]]-sales_tab[[#This Row],[Cost Price]]</f>
        <v>11.738</v>
      </c>
    </row>
    <row r="798" spans="1:20" x14ac:dyDescent="0.45">
      <c r="A798">
        <v>909630</v>
      </c>
      <c r="B798">
        <v>817058</v>
      </c>
      <c r="C798" t="str">
        <f>VLOOKUP(sales_tab[[#This Row],[Customer ID]],customer_tab[],2,FALSE)</f>
        <v>Bridget Mills</v>
      </c>
      <c r="D798" t="str">
        <f>VLOOKUP(sales_tab[[#This Row],[Customer ID]],customer_tab[],9,FALSE)</f>
        <v>Female</v>
      </c>
      <c r="E798" t="str">
        <f>VLOOKUP(sales_tab[[#This Row],[Customer ID]],customer_tab[],5,FALSE)</f>
        <v>Texas</v>
      </c>
      <c r="F798" t="str">
        <f>VLOOKUP(sales_tab[[#This Row],[Customer ID]],customer_tab[],6,FALSE)</f>
        <v>Central</v>
      </c>
      <c r="G798" t="str">
        <f>VLOOKUP(sales_tab[[#This Row],[Customer ID]],customer_tab[],7,FALSE)</f>
        <v>Single</v>
      </c>
      <c r="H798" s="1">
        <v>45211</v>
      </c>
      <c r="I798" s="1" t="str">
        <f>TEXT(sales_tab[[#This Row],[Order Date]],"YYYY")</f>
        <v>2023</v>
      </c>
      <c r="J798" s="1" t="str">
        <f>TEXT(sales_tab[[#This Row],[Order Date]],"MMM")</f>
        <v>Oct</v>
      </c>
      <c r="K798">
        <v>2034</v>
      </c>
      <c r="L798" t="str">
        <f>VLOOKUP(sales_tab[[#This Row],[Product ID]],product_tab[],2,FALSE)</f>
        <v>Camera</v>
      </c>
      <c r="M798" t="str">
        <f>VLOOKUP(sales_tab[[#This Row],[Product ID]],product_tab[],4,FALSE)</f>
        <v>Johns and Sons</v>
      </c>
      <c r="N798" t="s">
        <v>19</v>
      </c>
      <c r="O798">
        <v>118.8835</v>
      </c>
      <c r="P798">
        <v>70.849999999999994</v>
      </c>
      <c r="Q798">
        <v>3</v>
      </c>
      <c r="R798">
        <v>0.23</v>
      </c>
      <c r="S798">
        <f>sales_tab[[#This Row],[Unit Price]]*sales_tab[[#This Row],[Quantity]]</f>
        <v>212.54999999999998</v>
      </c>
      <c r="T798">
        <f>sales_tab[[#This Row],[Sales Amount]]-sales_tab[[#This Row],[Cost Price]]</f>
        <v>93.666499999999985</v>
      </c>
    </row>
    <row r="799" spans="1:20" x14ac:dyDescent="0.45">
      <c r="A799">
        <v>403018</v>
      </c>
      <c r="B799">
        <v>449070</v>
      </c>
      <c r="C799" t="str">
        <f>VLOOKUP(sales_tab[[#This Row],[Customer ID]],customer_tab[],2,FALSE)</f>
        <v>David Fuller</v>
      </c>
      <c r="D799" t="str">
        <f>VLOOKUP(sales_tab[[#This Row],[Customer ID]],customer_tab[],9,FALSE)</f>
        <v>Female</v>
      </c>
      <c r="E799" t="str">
        <f>VLOOKUP(sales_tab[[#This Row],[Customer ID]],customer_tab[],5,FALSE)</f>
        <v>California</v>
      </c>
      <c r="F799" t="str">
        <f>VLOOKUP(sales_tab[[#This Row],[Customer ID]],customer_tab[],6,FALSE)</f>
        <v>West</v>
      </c>
      <c r="G799" t="str">
        <f>VLOOKUP(sales_tab[[#This Row],[Customer ID]],customer_tab[],7,FALSE)</f>
        <v>Widowed</v>
      </c>
      <c r="H799" s="1">
        <v>45282</v>
      </c>
      <c r="I799" s="1" t="str">
        <f>TEXT(sales_tab[[#This Row],[Order Date]],"YYYY")</f>
        <v>2023</v>
      </c>
      <c r="J799" s="1" t="str">
        <f>TEXT(sales_tab[[#This Row],[Order Date]],"MMM")</f>
        <v>Dec</v>
      </c>
      <c r="K799">
        <v>9961</v>
      </c>
      <c r="L799" t="str">
        <f>VLOOKUP(sales_tab[[#This Row],[Product ID]],product_tab[],2,FALSE)</f>
        <v>Cap</v>
      </c>
      <c r="M799" t="str">
        <f>VLOOKUP(sales_tab[[#This Row],[Product ID]],product_tab[],4,FALSE)</f>
        <v>Rogers and Sons</v>
      </c>
      <c r="N799" t="s">
        <v>15</v>
      </c>
      <c r="O799">
        <v>15.213599999999996</v>
      </c>
      <c r="P799">
        <v>6.92</v>
      </c>
      <c r="Q799">
        <v>3</v>
      </c>
      <c r="R799">
        <v>0.14000000000000001</v>
      </c>
      <c r="S799">
        <f>sales_tab[[#This Row],[Unit Price]]*sales_tab[[#This Row],[Quantity]]</f>
        <v>20.759999999999998</v>
      </c>
      <c r="T799">
        <f>sales_tab[[#This Row],[Sales Amount]]-sales_tab[[#This Row],[Cost Price]]</f>
        <v>5.546400000000002</v>
      </c>
    </row>
    <row r="800" spans="1:20" x14ac:dyDescent="0.45">
      <c r="A800">
        <v>852360</v>
      </c>
      <c r="B800">
        <v>598790</v>
      </c>
      <c r="C800" t="str">
        <f>VLOOKUP(sales_tab[[#This Row],[Customer ID]],customer_tab[],2,FALSE)</f>
        <v>Michael Price</v>
      </c>
      <c r="D800" t="str">
        <f>VLOOKUP(sales_tab[[#This Row],[Customer ID]],customer_tab[],9,FALSE)</f>
        <v>Male</v>
      </c>
      <c r="E800" t="str">
        <f>VLOOKUP(sales_tab[[#This Row],[Customer ID]],customer_tab[],5,FALSE)</f>
        <v>California</v>
      </c>
      <c r="F800" t="str">
        <f>VLOOKUP(sales_tab[[#This Row],[Customer ID]],customer_tab[],6,FALSE)</f>
        <v>West</v>
      </c>
      <c r="G800" t="str">
        <f>VLOOKUP(sales_tab[[#This Row],[Customer ID]],customer_tab[],7,FALSE)</f>
        <v>Married</v>
      </c>
      <c r="H800" s="1">
        <v>45206</v>
      </c>
      <c r="I800" s="1" t="str">
        <f>TEXT(sales_tab[[#This Row],[Order Date]],"YYYY")</f>
        <v>2023</v>
      </c>
      <c r="J800" s="1" t="str">
        <f>TEXT(sales_tab[[#This Row],[Order Date]],"MMM")</f>
        <v>Oct</v>
      </c>
      <c r="K800">
        <v>8348</v>
      </c>
      <c r="L800" t="str">
        <f>VLOOKUP(sales_tab[[#This Row],[Product ID]],product_tab[],2,FALSE)</f>
        <v>Laptop</v>
      </c>
      <c r="M800" t="str">
        <f>VLOOKUP(sales_tab[[#This Row],[Product ID]],product_tab[],4,FALSE)</f>
        <v>Jackson, Stewart and Jenkins</v>
      </c>
      <c r="N800" t="s">
        <v>19</v>
      </c>
      <c r="O800">
        <v>232.107</v>
      </c>
      <c r="P800">
        <v>193.63</v>
      </c>
      <c r="Q800">
        <v>2</v>
      </c>
      <c r="R800">
        <v>0.05</v>
      </c>
      <c r="S800">
        <f>sales_tab[[#This Row],[Unit Price]]*sales_tab[[#This Row],[Quantity]]</f>
        <v>387.26</v>
      </c>
      <c r="T800">
        <f>sales_tab[[#This Row],[Sales Amount]]-sales_tab[[#This Row],[Cost Price]]</f>
        <v>155.15299999999999</v>
      </c>
    </row>
    <row r="801" spans="1:20" x14ac:dyDescent="0.45">
      <c r="A801">
        <v>208875</v>
      </c>
      <c r="B801">
        <v>783865</v>
      </c>
      <c r="C801" t="str">
        <f>VLOOKUP(sales_tab[[#This Row],[Customer ID]],customer_tab[],2,FALSE)</f>
        <v>Christopher Wyatt</v>
      </c>
      <c r="D801" t="str">
        <f>VLOOKUP(sales_tab[[#This Row],[Customer ID]],customer_tab[],9,FALSE)</f>
        <v>Female</v>
      </c>
      <c r="E801" t="str">
        <f>VLOOKUP(sales_tab[[#This Row],[Customer ID]],customer_tab[],5,FALSE)</f>
        <v>Ohio</v>
      </c>
      <c r="F801" t="str">
        <f>VLOOKUP(sales_tab[[#This Row],[Customer ID]],customer_tab[],6,FALSE)</f>
        <v>East</v>
      </c>
      <c r="G801" t="str">
        <f>VLOOKUP(sales_tab[[#This Row],[Customer ID]],customer_tab[],7,FALSE)</f>
        <v>Married</v>
      </c>
      <c r="H801" s="1">
        <v>45235</v>
      </c>
      <c r="I801" s="1" t="str">
        <f>TEXT(sales_tab[[#This Row],[Order Date]],"YYYY")</f>
        <v>2023</v>
      </c>
      <c r="J801" s="1" t="str">
        <f>TEXT(sales_tab[[#This Row],[Order Date]],"MMM")</f>
        <v>Nov</v>
      </c>
      <c r="K801">
        <v>9251</v>
      </c>
      <c r="L801" t="str">
        <f>VLOOKUP(sales_tab[[#This Row],[Product ID]],product_tab[],2,FALSE)</f>
        <v>Headphones</v>
      </c>
      <c r="M801" t="str">
        <f>VLOOKUP(sales_tab[[#This Row],[Product ID]],product_tab[],4,FALSE)</f>
        <v>Yates Group</v>
      </c>
      <c r="N801" t="s">
        <v>19</v>
      </c>
      <c r="O801">
        <v>207.01049999999998</v>
      </c>
      <c r="P801">
        <v>86.13</v>
      </c>
      <c r="Q801">
        <v>3</v>
      </c>
      <c r="R801">
        <v>0.05</v>
      </c>
      <c r="S801">
        <f>sales_tab[[#This Row],[Unit Price]]*sales_tab[[#This Row],[Quantity]]</f>
        <v>258.39</v>
      </c>
      <c r="T801">
        <f>sales_tab[[#This Row],[Sales Amount]]-sales_tab[[#This Row],[Cost Price]]</f>
        <v>51.379500000000007</v>
      </c>
    </row>
    <row r="802" spans="1:20" x14ac:dyDescent="0.45">
      <c r="A802">
        <v>961703</v>
      </c>
      <c r="B802">
        <v>789461</v>
      </c>
      <c r="C802" t="str">
        <f>VLOOKUP(sales_tab[[#This Row],[Customer ID]],customer_tab[],2,FALSE)</f>
        <v>Steven Boyer</v>
      </c>
      <c r="D802" t="str">
        <f>VLOOKUP(sales_tab[[#This Row],[Customer ID]],customer_tab[],9,FALSE)</f>
        <v>Male</v>
      </c>
      <c r="E802" t="str">
        <f>VLOOKUP(sales_tab[[#This Row],[Customer ID]],customer_tab[],5,FALSE)</f>
        <v>Arizona</v>
      </c>
      <c r="F802" t="str">
        <f>VLOOKUP(sales_tab[[#This Row],[Customer ID]],customer_tab[],6,FALSE)</f>
        <v>West</v>
      </c>
      <c r="G802" t="str">
        <f>VLOOKUP(sales_tab[[#This Row],[Customer ID]],customer_tab[],7,FALSE)</f>
        <v>Single</v>
      </c>
      <c r="H802" s="1">
        <v>45200</v>
      </c>
      <c r="I802" s="1" t="str">
        <f>TEXT(sales_tab[[#This Row],[Order Date]],"YYYY")</f>
        <v>2023</v>
      </c>
      <c r="J802" s="1" t="str">
        <f>TEXT(sales_tab[[#This Row],[Order Date]],"MMM")</f>
        <v>Oct</v>
      </c>
      <c r="K802">
        <v>5842</v>
      </c>
      <c r="L802" t="str">
        <f>VLOOKUP(sales_tab[[#This Row],[Product ID]],product_tab[],2,FALSE)</f>
        <v>Chair</v>
      </c>
      <c r="M802" t="str">
        <f>VLOOKUP(sales_tab[[#This Row],[Product ID]],product_tab[],4,FALSE)</f>
        <v>Cook, Hall and Miller</v>
      </c>
      <c r="N802" t="s">
        <v>11</v>
      </c>
      <c r="O802">
        <v>934.57950000000017</v>
      </c>
      <c r="P802">
        <v>268.19</v>
      </c>
      <c r="Q802">
        <v>5</v>
      </c>
      <c r="R802">
        <v>0.19</v>
      </c>
      <c r="S802">
        <f>sales_tab[[#This Row],[Unit Price]]*sales_tab[[#This Row],[Quantity]]</f>
        <v>1340.95</v>
      </c>
      <c r="T802">
        <f>sales_tab[[#This Row],[Sales Amount]]-sales_tab[[#This Row],[Cost Price]]</f>
        <v>406.37049999999988</v>
      </c>
    </row>
    <row r="803" spans="1:20" x14ac:dyDescent="0.45">
      <c r="A803">
        <v>998272</v>
      </c>
      <c r="B803">
        <v>227619</v>
      </c>
      <c r="C803" t="str">
        <f>VLOOKUP(sales_tab[[#This Row],[Customer ID]],customer_tab[],2,FALSE)</f>
        <v>Jennifer Bryant</v>
      </c>
      <c r="D803" t="str">
        <f>VLOOKUP(sales_tab[[#This Row],[Customer ID]],customer_tab[],9,FALSE)</f>
        <v>Male</v>
      </c>
      <c r="E803" t="str">
        <f>VLOOKUP(sales_tab[[#This Row],[Customer ID]],customer_tab[],5,FALSE)</f>
        <v>Iowa</v>
      </c>
      <c r="F803" t="str">
        <f>VLOOKUP(sales_tab[[#This Row],[Customer ID]],customer_tab[],6,FALSE)</f>
        <v>Central</v>
      </c>
      <c r="G803" t="str">
        <f>VLOOKUP(sales_tab[[#This Row],[Customer ID]],customer_tab[],7,FALSE)</f>
        <v>Single</v>
      </c>
      <c r="H803" s="1">
        <v>45252</v>
      </c>
      <c r="I803" s="1" t="str">
        <f>TEXT(sales_tab[[#This Row],[Order Date]],"YYYY")</f>
        <v>2023</v>
      </c>
      <c r="J803" s="1" t="str">
        <f>TEXT(sales_tab[[#This Row],[Order Date]],"MMM")</f>
        <v>Nov</v>
      </c>
      <c r="K803">
        <v>5039</v>
      </c>
      <c r="L803" t="str">
        <f>VLOOKUP(sales_tab[[#This Row],[Product ID]],product_tab[],2,FALSE)</f>
        <v>Jeans</v>
      </c>
      <c r="M803" t="str">
        <f>VLOOKUP(sales_tab[[#This Row],[Product ID]],product_tab[],4,FALSE)</f>
        <v>Sanchez, Medina and Golden</v>
      </c>
      <c r="N803" t="s">
        <v>15</v>
      </c>
      <c r="O803">
        <v>35.254899999999992</v>
      </c>
      <c r="P803">
        <v>70.03</v>
      </c>
      <c r="Q803">
        <v>1</v>
      </c>
      <c r="R803">
        <v>0.17</v>
      </c>
      <c r="S803">
        <f>sales_tab[[#This Row],[Unit Price]]*sales_tab[[#This Row],[Quantity]]</f>
        <v>70.03</v>
      </c>
      <c r="T803">
        <f>sales_tab[[#This Row],[Sales Amount]]-sales_tab[[#This Row],[Cost Price]]</f>
        <v>34.775100000000009</v>
      </c>
    </row>
    <row r="804" spans="1:20" x14ac:dyDescent="0.45">
      <c r="A804">
        <v>910297</v>
      </c>
      <c r="B804">
        <v>999395</v>
      </c>
      <c r="C804" t="str">
        <f>VLOOKUP(sales_tab[[#This Row],[Customer ID]],customer_tab[],2,FALSE)</f>
        <v>Adam Williams</v>
      </c>
      <c r="D804" t="str">
        <f>VLOOKUP(sales_tab[[#This Row],[Customer ID]],customer_tab[],9,FALSE)</f>
        <v>Female</v>
      </c>
      <c r="E804" t="str">
        <f>VLOOKUP(sales_tab[[#This Row],[Customer ID]],customer_tab[],5,FALSE)</f>
        <v>California</v>
      </c>
      <c r="F804" t="str">
        <f>VLOOKUP(sales_tab[[#This Row],[Customer ID]],customer_tab[],6,FALSE)</f>
        <v>West</v>
      </c>
      <c r="G804" t="str">
        <f>VLOOKUP(sales_tab[[#This Row],[Customer ID]],customer_tab[],7,FALSE)</f>
        <v>Married</v>
      </c>
      <c r="H804" s="1">
        <v>45506</v>
      </c>
      <c r="I804" s="1" t="str">
        <f>TEXT(sales_tab[[#This Row],[Order Date]],"YYYY")</f>
        <v>2024</v>
      </c>
      <c r="J804" s="1" t="str">
        <f>TEXT(sales_tab[[#This Row],[Order Date]],"MMM")</f>
        <v>Aug</v>
      </c>
      <c r="K804">
        <v>1440</v>
      </c>
      <c r="L804" t="str">
        <f>VLOOKUP(sales_tab[[#This Row],[Product ID]],product_tab[],2,FALSE)</f>
        <v>Action Figure</v>
      </c>
      <c r="M804" t="str">
        <f>VLOOKUP(sales_tab[[#This Row],[Product ID]],product_tab[],4,FALSE)</f>
        <v>Barker-Baker</v>
      </c>
      <c r="N804" t="s">
        <v>13</v>
      </c>
      <c r="O804">
        <v>651.17399999999998</v>
      </c>
      <c r="P804">
        <v>242.72</v>
      </c>
      <c r="Q804">
        <v>5</v>
      </c>
      <c r="R804">
        <v>0.21</v>
      </c>
      <c r="S804">
        <f>sales_tab[[#This Row],[Unit Price]]*sales_tab[[#This Row],[Quantity]]</f>
        <v>1213.5999999999999</v>
      </c>
      <c r="T804">
        <f>sales_tab[[#This Row],[Sales Amount]]-sales_tab[[#This Row],[Cost Price]]</f>
        <v>562.42599999999993</v>
      </c>
    </row>
    <row r="805" spans="1:20" x14ac:dyDescent="0.45">
      <c r="A805">
        <v>210265</v>
      </c>
      <c r="B805">
        <v>166885</v>
      </c>
      <c r="C805" t="str">
        <f>VLOOKUP(sales_tab[[#This Row],[Customer ID]],customer_tab[],2,FALSE)</f>
        <v>James Price</v>
      </c>
      <c r="D805" t="str">
        <f>VLOOKUP(sales_tab[[#This Row],[Customer ID]],customer_tab[],9,FALSE)</f>
        <v>Non-Binary</v>
      </c>
      <c r="E805" t="str">
        <f>VLOOKUP(sales_tab[[#This Row],[Customer ID]],customer_tab[],5,FALSE)</f>
        <v>Washington</v>
      </c>
      <c r="F805" t="str">
        <f>VLOOKUP(sales_tab[[#This Row],[Customer ID]],customer_tab[],6,FALSE)</f>
        <v>West</v>
      </c>
      <c r="G805" t="str">
        <f>VLOOKUP(sales_tab[[#This Row],[Customer ID]],customer_tab[],7,FALSE)</f>
        <v>Widowed</v>
      </c>
      <c r="H805" s="1">
        <v>45354</v>
      </c>
      <c r="I805" s="1" t="str">
        <f>TEXT(sales_tab[[#This Row],[Order Date]],"YYYY")</f>
        <v>2024</v>
      </c>
      <c r="J805" s="1" t="str">
        <f>TEXT(sales_tab[[#This Row],[Order Date]],"MMM")</f>
        <v>Mar</v>
      </c>
      <c r="K805">
        <v>2914</v>
      </c>
      <c r="L805" t="str">
        <f>VLOOKUP(sales_tab[[#This Row],[Product ID]],product_tab[],2,FALSE)</f>
        <v>Bookshelf</v>
      </c>
      <c r="M805" t="str">
        <f>VLOOKUP(sales_tab[[#This Row],[Product ID]],product_tab[],4,FALSE)</f>
        <v>Davis-Ramirez</v>
      </c>
      <c r="N805" t="s">
        <v>11</v>
      </c>
      <c r="O805">
        <v>31.252499999999991</v>
      </c>
      <c r="P805">
        <v>30.65</v>
      </c>
      <c r="Q805">
        <v>3</v>
      </c>
      <c r="R805">
        <v>0.25</v>
      </c>
      <c r="S805">
        <f>sales_tab[[#This Row],[Unit Price]]*sales_tab[[#This Row],[Quantity]]</f>
        <v>91.949999999999989</v>
      </c>
      <c r="T805">
        <f>sales_tab[[#This Row],[Sales Amount]]-sales_tab[[#This Row],[Cost Price]]</f>
        <v>60.697499999999998</v>
      </c>
    </row>
    <row r="806" spans="1:20" x14ac:dyDescent="0.45">
      <c r="A806">
        <v>833392</v>
      </c>
      <c r="B806">
        <v>449439</v>
      </c>
      <c r="C806" t="str">
        <f>VLOOKUP(sales_tab[[#This Row],[Customer ID]],customer_tab[],2,FALSE)</f>
        <v>Carolyn Holland</v>
      </c>
      <c r="D806" t="str">
        <f>VLOOKUP(sales_tab[[#This Row],[Customer ID]],customer_tab[],9,FALSE)</f>
        <v>Female</v>
      </c>
      <c r="E806" t="str">
        <f>VLOOKUP(sales_tab[[#This Row],[Customer ID]],customer_tab[],5,FALSE)</f>
        <v>Michigan</v>
      </c>
      <c r="F806" t="str">
        <f>VLOOKUP(sales_tab[[#This Row],[Customer ID]],customer_tab[],6,FALSE)</f>
        <v>Central</v>
      </c>
      <c r="G806" t="str">
        <f>VLOOKUP(sales_tab[[#This Row],[Customer ID]],customer_tab[],7,FALSE)</f>
        <v>Widowed</v>
      </c>
      <c r="H806" s="1">
        <v>45212</v>
      </c>
      <c r="I806" s="1" t="str">
        <f>TEXT(sales_tab[[#This Row],[Order Date]],"YYYY")</f>
        <v>2023</v>
      </c>
      <c r="J806" s="1" t="str">
        <f>TEXT(sales_tab[[#This Row],[Order Date]],"MMM")</f>
        <v>Oct</v>
      </c>
      <c r="K806">
        <v>4889</v>
      </c>
      <c r="L806" t="str">
        <f>VLOOKUP(sales_tab[[#This Row],[Product ID]],product_tab[],2,FALSE)</f>
        <v>T-shirt</v>
      </c>
      <c r="M806" t="str">
        <f>VLOOKUP(sales_tab[[#This Row],[Product ID]],product_tab[],4,FALSE)</f>
        <v>Davis Group</v>
      </c>
      <c r="N806" t="s">
        <v>15</v>
      </c>
      <c r="O806">
        <v>165.60999999999999</v>
      </c>
      <c r="P806">
        <v>165.76</v>
      </c>
      <c r="Q806">
        <v>3</v>
      </c>
      <c r="R806">
        <v>0.25</v>
      </c>
      <c r="S806">
        <f>sales_tab[[#This Row],[Unit Price]]*sales_tab[[#This Row],[Quantity]]</f>
        <v>497.28</v>
      </c>
      <c r="T806">
        <f>sales_tab[[#This Row],[Sales Amount]]-sales_tab[[#This Row],[Cost Price]]</f>
        <v>331.66999999999996</v>
      </c>
    </row>
    <row r="807" spans="1:20" x14ac:dyDescent="0.45">
      <c r="A807">
        <v>353337</v>
      </c>
      <c r="B807">
        <v>240454</v>
      </c>
      <c r="C807" t="str">
        <f>VLOOKUP(sales_tab[[#This Row],[Customer ID]],customer_tab[],2,FALSE)</f>
        <v>Christopher Graham</v>
      </c>
      <c r="D807" t="str">
        <f>VLOOKUP(sales_tab[[#This Row],[Customer ID]],customer_tab[],9,FALSE)</f>
        <v>Non-Binary</v>
      </c>
      <c r="E807" t="str">
        <f>VLOOKUP(sales_tab[[#This Row],[Customer ID]],customer_tab[],5,FALSE)</f>
        <v>New York</v>
      </c>
      <c r="F807" t="str">
        <f>VLOOKUP(sales_tab[[#This Row],[Customer ID]],customer_tab[],6,FALSE)</f>
        <v>East</v>
      </c>
      <c r="G807" t="str">
        <f>VLOOKUP(sales_tab[[#This Row],[Customer ID]],customer_tab[],7,FALSE)</f>
        <v>Divorced</v>
      </c>
      <c r="H807" s="1">
        <v>45516</v>
      </c>
      <c r="I807" s="1" t="str">
        <f>TEXT(sales_tab[[#This Row],[Order Date]],"YYYY")</f>
        <v>2024</v>
      </c>
      <c r="J807" s="1" t="str">
        <f>TEXT(sales_tab[[#This Row],[Order Date]],"MMM")</f>
        <v>Aug</v>
      </c>
      <c r="K807">
        <v>4889</v>
      </c>
      <c r="L807" t="str">
        <f>VLOOKUP(sales_tab[[#This Row],[Product ID]],product_tab[],2,FALSE)</f>
        <v>T-shirt</v>
      </c>
      <c r="M807" t="str">
        <f>VLOOKUP(sales_tab[[#This Row],[Product ID]],product_tab[],4,FALSE)</f>
        <v>Davis Group</v>
      </c>
      <c r="N807" t="s">
        <v>15</v>
      </c>
      <c r="O807">
        <v>344.08680000000004</v>
      </c>
      <c r="P807">
        <v>165.76</v>
      </c>
      <c r="Q807">
        <v>3</v>
      </c>
      <c r="R807">
        <v>0.19</v>
      </c>
      <c r="S807">
        <f>sales_tab[[#This Row],[Unit Price]]*sales_tab[[#This Row],[Quantity]]</f>
        <v>497.28</v>
      </c>
      <c r="T807">
        <f>sales_tab[[#This Row],[Sales Amount]]-sales_tab[[#This Row],[Cost Price]]</f>
        <v>153.19319999999993</v>
      </c>
    </row>
    <row r="808" spans="1:20" x14ac:dyDescent="0.45">
      <c r="A808">
        <v>888325</v>
      </c>
      <c r="B808">
        <v>149975</v>
      </c>
      <c r="C808" t="str">
        <f>VLOOKUP(sales_tab[[#This Row],[Customer ID]],customer_tab[],2,FALSE)</f>
        <v>Steven Mendoza</v>
      </c>
      <c r="D808" t="str">
        <f>VLOOKUP(sales_tab[[#This Row],[Customer ID]],customer_tab[],9,FALSE)</f>
        <v>Non-Binary</v>
      </c>
      <c r="E808" t="str">
        <f>VLOOKUP(sales_tab[[#This Row],[Customer ID]],customer_tab[],5,FALSE)</f>
        <v>Virginia</v>
      </c>
      <c r="F808" t="str">
        <f>VLOOKUP(sales_tab[[#This Row],[Customer ID]],customer_tab[],6,FALSE)</f>
        <v>South</v>
      </c>
      <c r="G808" t="str">
        <f>VLOOKUP(sales_tab[[#This Row],[Customer ID]],customer_tab[],7,FALSE)</f>
        <v>Divorced</v>
      </c>
      <c r="H808" s="1">
        <v>45467</v>
      </c>
      <c r="I808" s="1" t="str">
        <f>TEXT(sales_tab[[#This Row],[Order Date]],"YYYY")</f>
        <v>2024</v>
      </c>
      <c r="J808" s="1" t="str">
        <f>TEXT(sales_tab[[#This Row],[Order Date]],"MMM")</f>
        <v>Jun</v>
      </c>
      <c r="K808">
        <v>9251</v>
      </c>
      <c r="L808" t="str">
        <f>VLOOKUP(sales_tab[[#This Row],[Product ID]],product_tab[],2,FALSE)</f>
        <v>Headphones</v>
      </c>
      <c r="M808" t="str">
        <f>VLOOKUP(sales_tab[[#This Row],[Product ID]],product_tab[],4,FALSE)</f>
        <v>Yates Group</v>
      </c>
      <c r="N808" t="s">
        <v>19</v>
      </c>
      <c r="O808">
        <v>245.02199999999999</v>
      </c>
      <c r="P808">
        <v>86.13</v>
      </c>
      <c r="Q808">
        <v>5</v>
      </c>
      <c r="R808">
        <v>0.12</v>
      </c>
      <c r="S808">
        <f>sales_tab[[#This Row],[Unit Price]]*sales_tab[[#This Row],[Quantity]]</f>
        <v>430.65</v>
      </c>
      <c r="T808">
        <f>sales_tab[[#This Row],[Sales Amount]]-sales_tab[[#This Row],[Cost Price]]</f>
        <v>185.62799999999999</v>
      </c>
    </row>
    <row r="809" spans="1:20" x14ac:dyDescent="0.45">
      <c r="A809">
        <v>197166</v>
      </c>
      <c r="B809">
        <v>674638</v>
      </c>
      <c r="C809" t="str">
        <f>VLOOKUP(sales_tab[[#This Row],[Customer ID]],customer_tab[],2,FALSE)</f>
        <v>Nicole Velazquez</v>
      </c>
      <c r="D809" t="str">
        <f>VLOOKUP(sales_tab[[#This Row],[Customer ID]],customer_tab[],9,FALSE)</f>
        <v>Male</v>
      </c>
      <c r="E809" t="str">
        <f>VLOOKUP(sales_tab[[#This Row],[Customer ID]],customer_tab[],5,FALSE)</f>
        <v>Texas</v>
      </c>
      <c r="F809" t="str">
        <f>VLOOKUP(sales_tab[[#This Row],[Customer ID]],customer_tab[],6,FALSE)</f>
        <v>Central</v>
      </c>
      <c r="G809" t="str">
        <f>VLOOKUP(sales_tab[[#This Row],[Customer ID]],customer_tab[],7,FALSE)</f>
        <v>Widowed</v>
      </c>
      <c r="H809" s="1">
        <v>45186</v>
      </c>
      <c r="I809" s="1" t="str">
        <f>TEXT(sales_tab[[#This Row],[Order Date]],"YYYY")</f>
        <v>2023</v>
      </c>
      <c r="J809" s="1" t="str">
        <f>TEXT(sales_tab[[#This Row],[Order Date]],"MMM")</f>
        <v>Sep</v>
      </c>
      <c r="K809">
        <v>6681</v>
      </c>
      <c r="L809" t="str">
        <f>VLOOKUP(sales_tab[[#This Row],[Product ID]],product_tab[],2,FALSE)</f>
        <v>Desk</v>
      </c>
      <c r="M809" t="str">
        <f>VLOOKUP(sales_tab[[#This Row],[Product ID]],product_tab[],4,FALSE)</f>
        <v>Fernandez, Willis and Potter</v>
      </c>
      <c r="N809" t="s">
        <v>11</v>
      </c>
      <c r="O809">
        <v>446.49700000000001</v>
      </c>
      <c r="P809">
        <v>204.63</v>
      </c>
      <c r="Q809">
        <v>5</v>
      </c>
      <c r="R809">
        <v>0.22</v>
      </c>
      <c r="S809">
        <f>sales_tab[[#This Row],[Unit Price]]*sales_tab[[#This Row],[Quantity]]</f>
        <v>1023.15</v>
      </c>
      <c r="T809">
        <f>sales_tab[[#This Row],[Sales Amount]]-sales_tab[[#This Row],[Cost Price]]</f>
        <v>576.65300000000002</v>
      </c>
    </row>
    <row r="810" spans="1:20" x14ac:dyDescent="0.45">
      <c r="A810">
        <v>710821</v>
      </c>
      <c r="B810">
        <v>270239</v>
      </c>
      <c r="C810" t="str">
        <f>VLOOKUP(sales_tab[[#This Row],[Customer ID]],customer_tab[],2,FALSE)</f>
        <v>Russell Wagner</v>
      </c>
      <c r="D810" t="str">
        <f>VLOOKUP(sales_tab[[#This Row],[Customer ID]],customer_tab[],9,FALSE)</f>
        <v>Male</v>
      </c>
      <c r="E810" t="str">
        <f>VLOOKUP(sales_tab[[#This Row],[Customer ID]],customer_tab[],5,FALSE)</f>
        <v>North Carolina</v>
      </c>
      <c r="F810" t="str">
        <f>VLOOKUP(sales_tab[[#This Row],[Customer ID]],customer_tab[],6,FALSE)</f>
        <v>South</v>
      </c>
      <c r="G810" t="str">
        <f>VLOOKUP(sales_tab[[#This Row],[Customer ID]],customer_tab[],7,FALSE)</f>
        <v>Widowed</v>
      </c>
      <c r="H810" s="1">
        <v>45520</v>
      </c>
      <c r="I810" s="1" t="str">
        <f>TEXT(sales_tab[[#This Row],[Order Date]],"YYYY")</f>
        <v>2024</v>
      </c>
      <c r="J810" s="1" t="str">
        <f>TEXT(sales_tab[[#This Row],[Order Date]],"MMM")</f>
        <v>Aug</v>
      </c>
      <c r="K810">
        <v>5039</v>
      </c>
      <c r="L810" t="str">
        <f>VLOOKUP(sales_tab[[#This Row],[Product ID]],product_tab[],2,FALSE)</f>
        <v>Jeans</v>
      </c>
      <c r="M810" t="str">
        <f>VLOOKUP(sales_tab[[#This Row],[Product ID]],product_tab[],4,FALSE)</f>
        <v>Sanchez, Medina and Golden</v>
      </c>
      <c r="N810" t="s">
        <v>15</v>
      </c>
      <c r="O810">
        <v>149.94959999999998</v>
      </c>
      <c r="P810">
        <v>70.03</v>
      </c>
      <c r="Q810">
        <v>4</v>
      </c>
      <c r="R810">
        <v>0.17</v>
      </c>
      <c r="S810">
        <f>sales_tab[[#This Row],[Unit Price]]*sales_tab[[#This Row],[Quantity]]</f>
        <v>280.12</v>
      </c>
      <c r="T810">
        <f>sales_tab[[#This Row],[Sales Amount]]-sales_tab[[#This Row],[Cost Price]]</f>
        <v>130.17040000000003</v>
      </c>
    </row>
    <row r="811" spans="1:20" x14ac:dyDescent="0.45">
      <c r="A811">
        <v>497296</v>
      </c>
      <c r="B811">
        <v>698850</v>
      </c>
      <c r="C811" t="str">
        <f>VLOOKUP(sales_tab[[#This Row],[Customer ID]],customer_tab[],2,FALSE)</f>
        <v>Lacey Burch</v>
      </c>
      <c r="D811" t="str">
        <f>VLOOKUP(sales_tab[[#This Row],[Customer ID]],customer_tab[],9,FALSE)</f>
        <v>Female</v>
      </c>
      <c r="E811" t="str">
        <f>VLOOKUP(sales_tab[[#This Row],[Customer ID]],customer_tab[],5,FALSE)</f>
        <v>Florida</v>
      </c>
      <c r="F811" t="str">
        <f>VLOOKUP(sales_tab[[#This Row],[Customer ID]],customer_tab[],6,FALSE)</f>
        <v>South</v>
      </c>
      <c r="G811" t="str">
        <f>VLOOKUP(sales_tab[[#This Row],[Customer ID]],customer_tab[],7,FALSE)</f>
        <v>Widowed</v>
      </c>
      <c r="H811" s="1">
        <v>45230</v>
      </c>
      <c r="I811" s="1" t="str">
        <f>TEXT(sales_tab[[#This Row],[Order Date]],"YYYY")</f>
        <v>2023</v>
      </c>
      <c r="J811" s="1" t="str">
        <f>TEXT(sales_tab[[#This Row],[Order Date]],"MMM")</f>
        <v>Oct</v>
      </c>
      <c r="K811">
        <v>7085</v>
      </c>
      <c r="L811" t="str">
        <f>VLOOKUP(sales_tab[[#This Row],[Product ID]],product_tab[],2,FALSE)</f>
        <v>Jacket</v>
      </c>
      <c r="M811" t="str">
        <f>VLOOKUP(sales_tab[[#This Row],[Product ID]],product_tab[],4,FALSE)</f>
        <v>Myers-Barber</v>
      </c>
      <c r="N811" t="s">
        <v>15</v>
      </c>
      <c r="O811">
        <v>127.73849999999999</v>
      </c>
      <c r="P811">
        <v>178.83</v>
      </c>
      <c r="Q811">
        <v>1</v>
      </c>
      <c r="R811">
        <v>0.05</v>
      </c>
      <c r="S811">
        <f>sales_tab[[#This Row],[Unit Price]]*sales_tab[[#This Row],[Quantity]]</f>
        <v>178.83</v>
      </c>
      <c r="T811">
        <f>sales_tab[[#This Row],[Sales Amount]]-sales_tab[[#This Row],[Cost Price]]</f>
        <v>51.091500000000025</v>
      </c>
    </row>
    <row r="812" spans="1:20" x14ac:dyDescent="0.45">
      <c r="A812">
        <v>225514</v>
      </c>
      <c r="B812">
        <v>447073</v>
      </c>
      <c r="C812" t="str">
        <f>VLOOKUP(sales_tab[[#This Row],[Customer ID]],customer_tab[],2,FALSE)</f>
        <v>Jacob Boyd</v>
      </c>
      <c r="D812" t="str">
        <f>VLOOKUP(sales_tab[[#This Row],[Customer ID]],customer_tab[],9,FALSE)</f>
        <v>Non-Binary</v>
      </c>
      <c r="E812" t="str">
        <f>VLOOKUP(sales_tab[[#This Row],[Customer ID]],customer_tab[],5,FALSE)</f>
        <v>Indiana</v>
      </c>
      <c r="F812" t="str">
        <f>VLOOKUP(sales_tab[[#This Row],[Customer ID]],customer_tab[],6,FALSE)</f>
        <v>Central</v>
      </c>
      <c r="G812" t="str">
        <f>VLOOKUP(sales_tab[[#This Row],[Customer ID]],customer_tab[],7,FALSE)</f>
        <v>Married</v>
      </c>
      <c r="H812" s="1">
        <v>45376</v>
      </c>
      <c r="I812" s="1" t="str">
        <f>TEXT(sales_tab[[#This Row],[Order Date]],"YYYY")</f>
        <v>2024</v>
      </c>
      <c r="J812" s="1" t="str">
        <f>TEXT(sales_tab[[#This Row],[Order Date]],"MMM")</f>
        <v>Mar</v>
      </c>
      <c r="K812">
        <v>4971</v>
      </c>
      <c r="L812" t="str">
        <f>VLOOKUP(sales_tab[[#This Row],[Product ID]],product_tab[],2,FALSE)</f>
        <v>Marker</v>
      </c>
      <c r="M812" t="str">
        <f>VLOOKUP(sales_tab[[#This Row],[Product ID]],product_tab[],4,FALSE)</f>
        <v>Perez LLC</v>
      </c>
      <c r="N812" t="s">
        <v>17</v>
      </c>
      <c r="O812">
        <v>122.77439999999999</v>
      </c>
      <c r="P812">
        <v>63.66</v>
      </c>
      <c r="Q812">
        <v>3</v>
      </c>
      <c r="R812">
        <v>0.22</v>
      </c>
      <c r="S812">
        <f>sales_tab[[#This Row],[Unit Price]]*sales_tab[[#This Row],[Quantity]]</f>
        <v>190.98</v>
      </c>
      <c r="T812">
        <f>sales_tab[[#This Row],[Sales Amount]]-sales_tab[[#This Row],[Cost Price]]</f>
        <v>68.205600000000004</v>
      </c>
    </row>
    <row r="813" spans="1:20" x14ac:dyDescent="0.45">
      <c r="A813">
        <v>485599</v>
      </c>
      <c r="B813">
        <v>900718</v>
      </c>
      <c r="C813" t="str">
        <f>VLOOKUP(sales_tab[[#This Row],[Customer ID]],customer_tab[],2,FALSE)</f>
        <v>Sara Allen</v>
      </c>
      <c r="D813" t="str">
        <f>VLOOKUP(sales_tab[[#This Row],[Customer ID]],customer_tab[],9,FALSE)</f>
        <v>Male</v>
      </c>
      <c r="E813" t="str">
        <f>VLOOKUP(sales_tab[[#This Row],[Customer ID]],customer_tab[],5,FALSE)</f>
        <v>Pennsylvania</v>
      </c>
      <c r="F813" t="str">
        <f>VLOOKUP(sales_tab[[#This Row],[Customer ID]],customer_tab[],6,FALSE)</f>
        <v>East</v>
      </c>
      <c r="G813" t="str">
        <f>VLOOKUP(sales_tab[[#This Row],[Customer ID]],customer_tab[],7,FALSE)</f>
        <v>Divorced</v>
      </c>
      <c r="H813" s="1">
        <v>45437</v>
      </c>
      <c r="I813" s="1" t="str">
        <f>TEXT(sales_tab[[#This Row],[Order Date]],"YYYY")</f>
        <v>2024</v>
      </c>
      <c r="J813" s="1" t="str">
        <f>TEXT(sales_tab[[#This Row],[Order Date]],"MMM")</f>
        <v>May</v>
      </c>
      <c r="K813">
        <v>7085</v>
      </c>
      <c r="L813" t="str">
        <f>VLOOKUP(sales_tab[[#This Row],[Product ID]],product_tab[],2,FALSE)</f>
        <v>Jacket</v>
      </c>
      <c r="M813" t="str">
        <f>VLOOKUP(sales_tab[[#This Row],[Product ID]],product_tab[],4,FALSE)</f>
        <v>Myers-Barber</v>
      </c>
      <c r="N813" t="s">
        <v>15</v>
      </c>
      <c r="O813">
        <v>325.7312</v>
      </c>
      <c r="P813">
        <v>178.83</v>
      </c>
      <c r="Q813">
        <v>3</v>
      </c>
      <c r="R813">
        <v>0.12</v>
      </c>
      <c r="S813">
        <f>sales_tab[[#This Row],[Unit Price]]*sales_tab[[#This Row],[Quantity]]</f>
        <v>536.49</v>
      </c>
      <c r="T813">
        <f>sales_tab[[#This Row],[Sales Amount]]-sales_tab[[#This Row],[Cost Price]]</f>
        <v>210.75880000000001</v>
      </c>
    </row>
    <row r="814" spans="1:20" x14ac:dyDescent="0.45">
      <c r="A814">
        <v>965030</v>
      </c>
      <c r="B814">
        <v>918541</v>
      </c>
      <c r="C814" t="str">
        <f>VLOOKUP(sales_tab[[#This Row],[Customer ID]],customer_tab[],2,FALSE)</f>
        <v>Dawn Chan</v>
      </c>
      <c r="D814" t="str">
        <f>VLOOKUP(sales_tab[[#This Row],[Customer ID]],customer_tab[],9,FALSE)</f>
        <v>Non-Binary</v>
      </c>
      <c r="E814" t="str">
        <f>VLOOKUP(sales_tab[[#This Row],[Customer ID]],customer_tab[],5,FALSE)</f>
        <v>Pennsylvania</v>
      </c>
      <c r="F814" t="str">
        <f>VLOOKUP(sales_tab[[#This Row],[Customer ID]],customer_tab[],6,FALSE)</f>
        <v>East</v>
      </c>
      <c r="G814" t="str">
        <f>VLOOKUP(sales_tab[[#This Row],[Customer ID]],customer_tab[],7,FALSE)</f>
        <v>Single</v>
      </c>
      <c r="H814" s="1">
        <v>45233</v>
      </c>
      <c r="I814" s="1" t="str">
        <f>TEXT(sales_tab[[#This Row],[Order Date]],"YYYY")</f>
        <v>2023</v>
      </c>
      <c r="J814" s="1" t="str">
        <f>TEXT(sales_tab[[#This Row],[Order Date]],"MMM")</f>
        <v>Nov</v>
      </c>
      <c r="K814">
        <v>2914</v>
      </c>
      <c r="L814" t="str">
        <f>VLOOKUP(sales_tab[[#This Row],[Product ID]],product_tab[],2,FALSE)</f>
        <v>Bookshelf</v>
      </c>
      <c r="M814" t="str">
        <f>VLOOKUP(sales_tab[[#This Row],[Product ID]],product_tab[],4,FALSE)</f>
        <v>Davis-Ramirez</v>
      </c>
      <c r="N814" t="s">
        <v>11</v>
      </c>
      <c r="O814">
        <v>63.185499999999998</v>
      </c>
      <c r="P814">
        <v>30.65</v>
      </c>
      <c r="Q814">
        <v>3</v>
      </c>
      <c r="R814">
        <v>0.11</v>
      </c>
      <c r="S814">
        <f>sales_tab[[#This Row],[Unit Price]]*sales_tab[[#This Row],[Quantity]]</f>
        <v>91.949999999999989</v>
      </c>
      <c r="T814">
        <f>sales_tab[[#This Row],[Sales Amount]]-sales_tab[[#This Row],[Cost Price]]</f>
        <v>28.764499999999991</v>
      </c>
    </row>
    <row r="815" spans="1:20" x14ac:dyDescent="0.45">
      <c r="A815">
        <v>435328</v>
      </c>
      <c r="B815">
        <v>219147</v>
      </c>
      <c r="C815" t="str">
        <f>VLOOKUP(sales_tab[[#This Row],[Customer ID]],customer_tab[],2,FALSE)</f>
        <v>Ian Davis</v>
      </c>
      <c r="D815" t="str">
        <f>VLOOKUP(sales_tab[[#This Row],[Customer ID]],customer_tab[],9,FALSE)</f>
        <v>Female</v>
      </c>
      <c r="E815" t="str">
        <f>VLOOKUP(sales_tab[[#This Row],[Customer ID]],customer_tab[],5,FALSE)</f>
        <v>Wisconsin</v>
      </c>
      <c r="F815" t="str">
        <f>VLOOKUP(sales_tab[[#This Row],[Customer ID]],customer_tab[],6,FALSE)</f>
        <v>Central</v>
      </c>
      <c r="G815" t="str">
        <f>VLOOKUP(sales_tab[[#This Row],[Customer ID]],customer_tab[],7,FALSE)</f>
        <v>Single</v>
      </c>
      <c r="H815" s="1">
        <v>45173</v>
      </c>
      <c r="I815" s="1" t="str">
        <f>TEXT(sales_tab[[#This Row],[Order Date]],"YYYY")</f>
        <v>2023</v>
      </c>
      <c r="J815" s="1" t="str">
        <f>TEXT(sales_tab[[#This Row],[Order Date]],"MMM")</f>
        <v>Sep</v>
      </c>
      <c r="K815">
        <v>4889</v>
      </c>
      <c r="L815" t="str">
        <f>VLOOKUP(sales_tab[[#This Row],[Product ID]],product_tab[],2,FALSE)</f>
        <v>T-shirt</v>
      </c>
      <c r="M815" t="str">
        <f>VLOOKUP(sales_tab[[#This Row],[Product ID]],product_tab[],4,FALSE)</f>
        <v>Davis Group</v>
      </c>
      <c r="N815" t="s">
        <v>15</v>
      </c>
      <c r="O815">
        <v>332.75199999999995</v>
      </c>
      <c r="P815">
        <v>165.76</v>
      </c>
      <c r="Q815">
        <v>3</v>
      </c>
      <c r="R815">
        <v>0.1</v>
      </c>
      <c r="S815">
        <f>sales_tab[[#This Row],[Unit Price]]*sales_tab[[#This Row],[Quantity]]</f>
        <v>497.28</v>
      </c>
      <c r="T815">
        <f>sales_tab[[#This Row],[Sales Amount]]-sales_tab[[#This Row],[Cost Price]]</f>
        <v>164.52800000000002</v>
      </c>
    </row>
    <row r="816" spans="1:20" x14ac:dyDescent="0.45">
      <c r="A816">
        <v>841296</v>
      </c>
      <c r="B816">
        <v>286042</v>
      </c>
      <c r="C816" t="str">
        <f>VLOOKUP(sales_tab[[#This Row],[Customer ID]],customer_tab[],2,FALSE)</f>
        <v>Jennifer Rollins</v>
      </c>
      <c r="D816" t="str">
        <f>VLOOKUP(sales_tab[[#This Row],[Customer ID]],customer_tab[],9,FALSE)</f>
        <v>Female</v>
      </c>
      <c r="E816" t="str">
        <f>VLOOKUP(sales_tab[[#This Row],[Customer ID]],customer_tab[],5,FALSE)</f>
        <v>Pennsylvania</v>
      </c>
      <c r="F816" t="str">
        <f>VLOOKUP(sales_tab[[#This Row],[Customer ID]],customer_tab[],6,FALSE)</f>
        <v>East</v>
      </c>
      <c r="G816" t="str">
        <f>VLOOKUP(sales_tab[[#This Row],[Customer ID]],customer_tab[],7,FALSE)</f>
        <v>Divorced</v>
      </c>
      <c r="H816" s="1">
        <v>45184</v>
      </c>
      <c r="I816" s="1" t="str">
        <f>TEXT(sales_tab[[#This Row],[Order Date]],"YYYY")</f>
        <v>2023</v>
      </c>
      <c r="J816" s="1" t="str">
        <f>TEXT(sales_tab[[#This Row],[Order Date]],"MMM")</f>
        <v>Sep</v>
      </c>
      <c r="K816">
        <v>9961</v>
      </c>
      <c r="L816" t="str">
        <f>VLOOKUP(sales_tab[[#This Row],[Product ID]],product_tab[],2,FALSE)</f>
        <v>Cap</v>
      </c>
      <c r="M816" t="str">
        <f>VLOOKUP(sales_tab[[#This Row],[Product ID]],product_tab[],4,FALSE)</f>
        <v>Rogers and Sons</v>
      </c>
      <c r="N816" t="s">
        <v>15</v>
      </c>
      <c r="O816">
        <v>25.015999999999998</v>
      </c>
      <c r="P816">
        <v>6.92</v>
      </c>
      <c r="Q816">
        <v>5</v>
      </c>
      <c r="R816">
        <v>0.14000000000000001</v>
      </c>
      <c r="S816">
        <f>sales_tab[[#This Row],[Unit Price]]*sales_tab[[#This Row],[Quantity]]</f>
        <v>34.6</v>
      </c>
      <c r="T816">
        <f>sales_tab[[#This Row],[Sales Amount]]-sales_tab[[#This Row],[Cost Price]]</f>
        <v>9.5840000000000032</v>
      </c>
    </row>
    <row r="817" spans="1:20" x14ac:dyDescent="0.45">
      <c r="A817">
        <v>753520</v>
      </c>
      <c r="B817">
        <v>560937</v>
      </c>
      <c r="C817" t="str">
        <f>VLOOKUP(sales_tab[[#This Row],[Customer ID]],customer_tab[],2,FALSE)</f>
        <v>Michael Carson</v>
      </c>
      <c r="D817" t="str">
        <f>VLOOKUP(sales_tab[[#This Row],[Customer ID]],customer_tab[],9,FALSE)</f>
        <v>Non-Binary</v>
      </c>
      <c r="E817" t="str">
        <f>VLOOKUP(sales_tab[[#This Row],[Customer ID]],customer_tab[],5,FALSE)</f>
        <v>Illinois</v>
      </c>
      <c r="F817" t="str">
        <f>VLOOKUP(sales_tab[[#This Row],[Customer ID]],customer_tab[],6,FALSE)</f>
        <v>Central</v>
      </c>
      <c r="G817" t="str">
        <f>VLOOKUP(sales_tab[[#This Row],[Customer ID]],customer_tab[],7,FALSE)</f>
        <v>Single</v>
      </c>
      <c r="H817" s="1">
        <v>45354</v>
      </c>
      <c r="I817" s="1" t="str">
        <f>TEXT(sales_tab[[#This Row],[Order Date]],"YYYY")</f>
        <v>2024</v>
      </c>
      <c r="J817" s="1" t="str">
        <f>TEXT(sales_tab[[#This Row],[Order Date]],"MMM")</f>
        <v>Mar</v>
      </c>
      <c r="K817">
        <v>2914</v>
      </c>
      <c r="L817" t="str">
        <f>VLOOKUP(sales_tab[[#This Row],[Product ID]],product_tab[],2,FALSE)</f>
        <v>Bookshelf</v>
      </c>
      <c r="M817" t="str">
        <f>VLOOKUP(sales_tab[[#This Row],[Product ID]],product_tab[],4,FALSE)</f>
        <v>Davis-Ramirez</v>
      </c>
      <c r="N817" t="s">
        <v>11</v>
      </c>
      <c r="O817">
        <v>15.07</v>
      </c>
      <c r="P817">
        <v>30.65</v>
      </c>
      <c r="Q817">
        <v>1</v>
      </c>
      <c r="R817">
        <v>0.2</v>
      </c>
      <c r="S817">
        <f>sales_tab[[#This Row],[Unit Price]]*sales_tab[[#This Row],[Quantity]]</f>
        <v>30.65</v>
      </c>
      <c r="T817">
        <f>sales_tab[[#This Row],[Sales Amount]]-sales_tab[[#This Row],[Cost Price]]</f>
        <v>15.579999999999998</v>
      </c>
    </row>
    <row r="818" spans="1:20" x14ac:dyDescent="0.45">
      <c r="A818">
        <v>984681</v>
      </c>
      <c r="B818">
        <v>550914</v>
      </c>
      <c r="C818" t="str">
        <f>VLOOKUP(sales_tab[[#This Row],[Customer ID]],customer_tab[],2,FALSE)</f>
        <v>Lisa Rice</v>
      </c>
      <c r="D818" t="str">
        <f>VLOOKUP(sales_tab[[#This Row],[Customer ID]],customer_tab[],9,FALSE)</f>
        <v>Female</v>
      </c>
      <c r="E818" t="str">
        <f>VLOOKUP(sales_tab[[#This Row],[Customer ID]],customer_tab[],5,FALSE)</f>
        <v>Texas</v>
      </c>
      <c r="F818" t="str">
        <f>VLOOKUP(sales_tab[[#This Row],[Customer ID]],customer_tab[],6,FALSE)</f>
        <v>Central</v>
      </c>
      <c r="G818" t="str">
        <f>VLOOKUP(sales_tab[[#This Row],[Customer ID]],customer_tab[],7,FALSE)</f>
        <v>Widowed</v>
      </c>
      <c r="H818" s="1">
        <v>45374</v>
      </c>
      <c r="I818" s="1" t="str">
        <f>TEXT(sales_tab[[#This Row],[Order Date]],"YYYY")</f>
        <v>2024</v>
      </c>
      <c r="J818" s="1" t="str">
        <f>TEXT(sales_tab[[#This Row],[Order Date]],"MMM")</f>
        <v>Mar</v>
      </c>
      <c r="K818">
        <v>3592</v>
      </c>
      <c r="L818" t="str">
        <f>VLOOKUP(sales_tab[[#This Row],[Product ID]],product_tab[],2,FALSE)</f>
        <v>Shoes</v>
      </c>
      <c r="M818" t="str">
        <f>VLOOKUP(sales_tab[[#This Row],[Product ID]],product_tab[],4,FALSE)</f>
        <v>Hamilton, Kirby and Taylor</v>
      </c>
      <c r="N818" t="s">
        <v>15</v>
      </c>
      <c r="O818">
        <v>478.62599999999998</v>
      </c>
      <c r="P818">
        <v>243.78</v>
      </c>
      <c r="Q818">
        <v>4</v>
      </c>
      <c r="R818">
        <v>0.2</v>
      </c>
      <c r="S818">
        <f>sales_tab[[#This Row],[Unit Price]]*sales_tab[[#This Row],[Quantity]]</f>
        <v>975.12</v>
      </c>
      <c r="T818">
        <f>sales_tab[[#This Row],[Sales Amount]]-sales_tab[[#This Row],[Cost Price]]</f>
        <v>496.49400000000003</v>
      </c>
    </row>
    <row r="819" spans="1:20" x14ac:dyDescent="0.45">
      <c r="A819">
        <v>781388</v>
      </c>
      <c r="B819">
        <v>902879</v>
      </c>
      <c r="C819" t="str">
        <f>VLOOKUP(sales_tab[[#This Row],[Customer ID]],customer_tab[],2,FALSE)</f>
        <v>Matthew Gregory</v>
      </c>
      <c r="D819" t="str">
        <f>VLOOKUP(sales_tab[[#This Row],[Customer ID]],customer_tab[],9,FALSE)</f>
        <v>Male</v>
      </c>
      <c r="E819" t="str">
        <f>VLOOKUP(sales_tab[[#This Row],[Customer ID]],customer_tab[],5,FALSE)</f>
        <v>New York</v>
      </c>
      <c r="F819" t="str">
        <f>VLOOKUP(sales_tab[[#This Row],[Customer ID]],customer_tab[],6,FALSE)</f>
        <v>East</v>
      </c>
      <c r="G819" t="str">
        <f>VLOOKUP(sales_tab[[#This Row],[Customer ID]],customer_tab[],7,FALSE)</f>
        <v>Widowed</v>
      </c>
      <c r="H819" s="1">
        <v>45516</v>
      </c>
      <c r="I819" s="1" t="str">
        <f>TEXT(sales_tab[[#This Row],[Order Date]],"YYYY")</f>
        <v>2024</v>
      </c>
      <c r="J819" s="1" t="str">
        <f>TEXT(sales_tab[[#This Row],[Order Date]],"MMM")</f>
        <v>Aug</v>
      </c>
      <c r="K819">
        <v>8522</v>
      </c>
      <c r="L819" t="str">
        <f>VLOOKUP(sales_tab[[#This Row],[Product ID]],product_tab[],2,FALSE)</f>
        <v>Notebook</v>
      </c>
      <c r="M819" t="str">
        <f>VLOOKUP(sales_tab[[#This Row],[Product ID]],product_tab[],4,FALSE)</f>
        <v>Estrada LLC</v>
      </c>
      <c r="N819" t="s">
        <v>17</v>
      </c>
      <c r="O819">
        <v>410.20719999999994</v>
      </c>
      <c r="P819">
        <v>154.08000000000001</v>
      </c>
      <c r="Q819">
        <v>4</v>
      </c>
      <c r="R819">
        <v>0.04</v>
      </c>
      <c r="S819">
        <f>sales_tab[[#This Row],[Unit Price]]*sales_tab[[#This Row],[Quantity]]</f>
        <v>616.32000000000005</v>
      </c>
      <c r="T819">
        <f>sales_tab[[#This Row],[Sales Amount]]-sales_tab[[#This Row],[Cost Price]]</f>
        <v>206.11280000000011</v>
      </c>
    </row>
    <row r="820" spans="1:20" x14ac:dyDescent="0.45">
      <c r="A820">
        <v>795703</v>
      </c>
      <c r="B820">
        <v>737954</v>
      </c>
      <c r="C820" t="str">
        <f>VLOOKUP(sales_tab[[#This Row],[Customer ID]],customer_tab[],2,FALSE)</f>
        <v>Margaret Jefferson</v>
      </c>
      <c r="D820" t="str">
        <f>VLOOKUP(sales_tab[[#This Row],[Customer ID]],customer_tab[],9,FALSE)</f>
        <v>Non-Binary</v>
      </c>
      <c r="E820" t="str">
        <f>VLOOKUP(sales_tab[[#This Row],[Customer ID]],customer_tab[],5,FALSE)</f>
        <v>Texas</v>
      </c>
      <c r="F820" t="str">
        <f>VLOOKUP(sales_tab[[#This Row],[Customer ID]],customer_tab[],6,FALSE)</f>
        <v>Central</v>
      </c>
      <c r="G820" t="str">
        <f>VLOOKUP(sales_tab[[#This Row],[Customer ID]],customer_tab[],7,FALSE)</f>
        <v>Married</v>
      </c>
      <c r="H820" s="1">
        <v>45454</v>
      </c>
      <c r="I820" s="1" t="str">
        <f>TEXT(sales_tab[[#This Row],[Order Date]],"YYYY")</f>
        <v>2024</v>
      </c>
      <c r="J820" s="1" t="str">
        <f>TEXT(sales_tab[[#This Row],[Order Date]],"MMM")</f>
        <v>Jun</v>
      </c>
      <c r="K820">
        <v>5035</v>
      </c>
      <c r="L820" t="str">
        <f>VLOOKUP(sales_tab[[#This Row],[Product ID]],product_tab[],2,FALSE)</f>
        <v>Paper</v>
      </c>
      <c r="M820" t="str">
        <f>VLOOKUP(sales_tab[[#This Row],[Product ID]],product_tab[],4,FALSE)</f>
        <v>Clayton, Robertson and Wolfe</v>
      </c>
      <c r="N820" t="s">
        <v>17</v>
      </c>
      <c r="O820">
        <v>648.21199999999999</v>
      </c>
      <c r="P820">
        <v>196.72</v>
      </c>
      <c r="Q820">
        <v>5</v>
      </c>
      <c r="R820">
        <v>0.08</v>
      </c>
      <c r="S820">
        <f>sales_tab[[#This Row],[Unit Price]]*sales_tab[[#This Row],[Quantity]]</f>
        <v>983.6</v>
      </c>
      <c r="T820">
        <f>sales_tab[[#This Row],[Sales Amount]]-sales_tab[[#This Row],[Cost Price]]</f>
        <v>335.38800000000003</v>
      </c>
    </row>
    <row r="821" spans="1:20" x14ac:dyDescent="0.45">
      <c r="A821">
        <v>550079</v>
      </c>
      <c r="B821">
        <v>984835</v>
      </c>
      <c r="C821" t="str">
        <f>VLOOKUP(sales_tab[[#This Row],[Customer ID]],customer_tab[],2,FALSE)</f>
        <v>Jodi Barker</v>
      </c>
      <c r="D821" t="str">
        <f>VLOOKUP(sales_tab[[#This Row],[Customer ID]],customer_tab[],9,FALSE)</f>
        <v>Male</v>
      </c>
      <c r="E821" t="str">
        <f>VLOOKUP(sales_tab[[#This Row],[Customer ID]],customer_tab[],5,FALSE)</f>
        <v>California</v>
      </c>
      <c r="F821" t="str">
        <f>VLOOKUP(sales_tab[[#This Row],[Customer ID]],customer_tab[],6,FALSE)</f>
        <v>West</v>
      </c>
      <c r="G821" t="str">
        <f>VLOOKUP(sales_tab[[#This Row],[Customer ID]],customer_tab[],7,FALSE)</f>
        <v>Divorced</v>
      </c>
      <c r="H821" s="1">
        <v>45179</v>
      </c>
      <c r="I821" s="1" t="str">
        <f>TEXT(sales_tab[[#This Row],[Order Date]],"YYYY")</f>
        <v>2023</v>
      </c>
      <c r="J821" s="1" t="str">
        <f>TEXT(sales_tab[[#This Row],[Order Date]],"MMM")</f>
        <v>Sep</v>
      </c>
      <c r="K821">
        <v>9614</v>
      </c>
      <c r="L821" t="str">
        <f>VLOOKUP(sales_tab[[#This Row],[Product ID]],product_tab[],2,FALSE)</f>
        <v>Table</v>
      </c>
      <c r="M821" t="str">
        <f>VLOOKUP(sales_tab[[#This Row],[Product ID]],product_tab[],4,FALSE)</f>
        <v>Peters Ltd</v>
      </c>
      <c r="N821" t="s">
        <v>11</v>
      </c>
      <c r="O821">
        <v>244.70259999999996</v>
      </c>
      <c r="P821">
        <v>129.47</v>
      </c>
      <c r="Q821">
        <v>3</v>
      </c>
      <c r="R821">
        <v>0.14000000000000001</v>
      </c>
      <c r="S821">
        <f>sales_tab[[#This Row],[Unit Price]]*sales_tab[[#This Row],[Quantity]]</f>
        <v>388.40999999999997</v>
      </c>
      <c r="T821">
        <f>sales_tab[[#This Row],[Sales Amount]]-sales_tab[[#This Row],[Cost Price]]</f>
        <v>143.70740000000001</v>
      </c>
    </row>
    <row r="822" spans="1:20" x14ac:dyDescent="0.45">
      <c r="A822">
        <v>946446</v>
      </c>
      <c r="B822">
        <v>447073</v>
      </c>
      <c r="C822" t="str">
        <f>VLOOKUP(sales_tab[[#This Row],[Customer ID]],customer_tab[],2,FALSE)</f>
        <v>Jacob Boyd</v>
      </c>
      <c r="D822" t="str">
        <f>VLOOKUP(sales_tab[[#This Row],[Customer ID]],customer_tab[],9,FALSE)</f>
        <v>Non-Binary</v>
      </c>
      <c r="E822" t="str">
        <f>VLOOKUP(sales_tab[[#This Row],[Customer ID]],customer_tab[],5,FALSE)</f>
        <v>Indiana</v>
      </c>
      <c r="F822" t="str">
        <f>VLOOKUP(sales_tab[[#This Row],[Customer ID]],customer_tab[],6,FALSE)</f>
        <v>Central</v>
      </c>
      <c r="G822" t="str">
        <f>VLOOKUP(sales_tab[[#This Row],[Customer ID]],customer_tab[],7,FALSE)</f>
        <v>Married</v>
      </c>
      <c r="H822" s="1">
        <v>45209</v>
      </c>
      <c r="I822" s="1" t="str">
        <f>TEXT(sales_tab[[#This Row],[Order Date]],"YYYY")</f>
        <v>2023</v>
      </c>
      <c r="J822" s="1" t="str">
        <f>TEXT(sales_tab[[#This Row],[Order Date]],"MMM")</f>
        <v>Oct</v>
      </c>
      <c r="K822">
        <v>3592</v>
      </c>
      <c r="L822" t="str">
        <f>VLOOKUP(sales_tab[[#This Row],[Product ID]],product_tab[],2,FALSE)</f>
        <v>Shoes</v>
      </c>
      <c r="M822" t="str">
        <f>VLOOKUP(sales_tab[[#This Row],[Product ID]],product_tab[],4,FALSE)</f>
        <v>Hamilton, Kirby and Taylor</v>
      </c>
      <c r="N822" t="s">
        <v>15</v>
      </c>
      <c r="O822">
        <v>288.11799999999999</v>
      </c>
      <c r="P822">
        <v>243.78</v>
      </c>
      <c r="Q822">
        <v>2</v>
      </c>
      <c r="R822">
        <v>0.2</v>
      </c>
      <c r="S822">
        <f>sales_tab[[#This Row],[Unit Price]]*sales_tab[[#This Row],[Quantity]]</f>
        <v>487.56</v>
      </c>
      <c r="T822">
        <f>sales_tab[[#This Row],[Sales Amount]]-sales_tab[[#This Row],[Cost Price]]</f>
        <v>199.44200000000001</v>
      </c>
    </row>
    <row r="823" spans="1:20" x14ac:dyDescent="0.45">
      <c r="A823">
        <v>805416</v>
      </c>
      <c r="B823">
        <v>573043</v>
      </c>
      <c r="C823" t="str">
        <f>VLOOKUP(sales_tab[[#This Row],[Customer ID]],customer_tab[],2,FALSE)</f>
        <v>Megan Hale</v>
      </c>
      <c r="D823" t="str">
        <f>VLOOKUP(sales_tab[[#This Row],[Customer ID]],customer_tab[],9,FALSE)</f>
        <v>Non-Binary</v>
      </c>
      <c r="E823" t="str">
        <f>VLOOKUP(sales_tab[[#This Row],[Customer ID]],customer_tab[],5,FALSE)</f>
        <v>New Jersey</v>
      </c>
      <c r="F823" t="str">
        <f>VLOOKUP(sales_tab[[#This Row],[Customer ID]],customer_tab[],6,FALSE)</f>
        <v>East</v>
      </c>
      <c r="G823" t="str">
        <f>VLOOKUP(sales_tab[[#This Row],[Customer ID]],customer_tab[],7,FALSE)</f>
        <v>Divorced</v>
      </c>
      <c r="H823" s="1">
        <v>45258</v>
      </c>
      <c r="I823" s="1" t="str">
        <f>TEXT(sales_tab[[#This Row],[Order Date]],"YYYY")</f>
        <v>2023</v>
      </c>
      <c r="J823" s="1" t="str">
        <f>TEXT(sales_tab[[#This Row],[Order Date]],"MMM")</f>
        <v>Nov</v>
      </c>
      <c r="K823">
        <v>8348</v>
      </c>
      <c r="L823" t="str">
        <f>VLOOKUP(sales_tab[[#This Row],[Product ID]],product_tab[],2,FALSE)</f>
        <v>Laptop</v>
      </c>
      <c r="M823" t="str">
        <f>VLOOKUP(sales_tab[[#This Row],[Product ID]],product_tab[],4,FALSE)</f>
        <v>Jackson, Stewart and Jenkins</v>
      </c>
      <c r="N823" t="s">
        <v>19</v>
      </c>
      <c r="O823">
        <v>138.21960000000001</v>
      </c>
      <c r="P823">
        <v>193.63</v>
      </c>
      <c r="Q823">
        <v>1</v>
      </c>
      <c r="R823">
        <v>0.08</v>
      </c>
      <c r="S823">
        <f>sales_tab[[#This Row],[Unit Price]]*sales_tab[[#This Row],[Quantity]]</f>
        <v>193.63</v>
      </c>
      <c r="T823">
        <f>sales_tab[[#This Row],[Sales Amount]]-sales_tab[[#This Row],[Cost Price]]</f>
        <v>55.410399999999981</v>
      </c>
    </row>
    <row r="824" spans="1:20" x14ac:dyDescent="0.45">
      <c r="A824">
        <v>321317</v>
      </c>
      <c r="B824">
        <v>803027</v>
      </c>
      <c r="C824" t="str">
        <f>VLOOKUP(sales_tab[[#This Row],[Customer ID]],customer_tab[],2,FALSE)</f>
        <v>David Jones</v>
      </c>
      <c r="D824" t="str">
        <f>VLOOKUP(sales_tab[[#This Row],[Customer ID]],customer_tab[],9,FALSE)</f>
        <v>Male</v>
      </c>
      <c r="E824" t="str">
        <f>VLOOKUP(sales_tab[[#This Row],[Customer ID]],customer_tab[],5,FALSE)</f>
        <v>California</v>
      </c>
      <c r="F824" t="str">
        <f>VLOOKUP(sales_tab[[#This Row],[Customer ID]],customer_tab[],6,FALSE)</f>
        <v>West</v>
      </c>
      <c r="G824" t="str">
        <f>VLOOKUP(sales_tab[[#This Row],[Customer ID]],customer_tab[],7,FALSE)</f>
        <v>Divorced</v>
      </c>
      <c r="H824" s="1">
        <v>45409</v>
      </c>
      <c r="I824" s="1" t="str">
        <f>TEXT(sales_tab[[#This Row],[Order Date]],"YYYY")</f>
        <v>2024</v>
      </c>
      <c r="J824" s="1" t="str">
        <f>TEXT(sales_tab[[#This Row],[Order Date]],"MMM")</f>
        <v>Apr</v>
      </c>
      <c r="K824">
        <v>5942</v>
      </c>
      <c r="L824" t="str">
        <f>VLOOKUP(sales_tab[[#This Row],[Product ID]],product_tab[],2,FALSE)</f>
        <v>Stapler</v>
      </c>
      <c r="M824" t="str">
        <f>VLOOKUP(sales_tab[[#This Row],[Product ID]],product_tab[],4,FALSE)</f>
        <v>Jones-Henderson</v>
      </c>
      <c r="N824" t="s">
        <v>17</v>
      </c>
      <c r="O824">
        <v>37.930000000000007</v>
      </c>
      <c r="P824">
        <v>12.83</v>
      </c>
      <c r="Q824">
        <v>5</v>
      </c>
      <c r="R824">
        <v>0.2</v>
      </c>
      <c r="S824">
        <f>sales_tab[[#This Row],[Unit Price]]*sales_tab[[#This Row],[Quantity]]</f>
        <v>64.150000000000006</v>
      </c>
      <c r="T824">
        <f>sales_tab[[#This Row],[Sales Amount]]-sales_tab[[#This Row],[Cost Price]]</f>
        <v>26.22</v>
      </c>
    </row>
    <row r="825" spans="1:20" x14ac:dyDescent="0.45">
      <c r="A825">
        <v>943035</v>
      </c>
      <c r="B825">
        <v>134468</v>
      </c>
      <c r="C825" t="str">
        <f>VLOOKUP(sales_tab[[#This Row],[Customer ID]],customer_tab[],2,FALSE)</f>
        <v>Anne Trevino</v>
      </c>
      <c r="D825" t="str">
        <f>VLOOKUP(sales_tab[[#This Row],[Customer ID]],customer_tab[],9,FALSE)</f>
        <v>Male</v>
      </c>
      <c r="E825" t="str">
        <f>VLOOKUP(sales_tab[[#This Row],[Customer ID]],customer_tab[],5,FALSE)</f>
        <v>California</v>
      </c>
      <c r="F825" t="str">
        <f>VLOOKUP(sales_tab[[#This Row],[Customer ID]],customer_tab[],6,FALSE)</f>
        <v>West</v>
      </c>
      <c r="G825" t="str">
        <f>VLOOKUP(sales_tab[[#This Row],[Customer ID]],customer_tab[],7,FALSE)</f>
        <v>Widowed</v>
      </c>
      <c r="H825" s="1">
        <v>45334</v>
      </c>
      <c r="I825" s="1" t="str">
        <f>TEXT(sales_tab[[#This Row],[Order Date]],"YYYY")</f>
        <v>2024</v>
      </c>
      <c r="J825" s="1" t="str">
        <f>TEXT(sales_tab[[#This Row],[Order Date]],"MMM")</f>
        <v>Feb</v>
      </c>
      <c r="K825">
        <v>4971</v>
      </c>
      <c r="L825" t="str">
        <f>VLOOKUP(sales_tab[[#This Row],[Product ID]],product_tab[],2,FALSE)</f>
        <v>Marker</v>
      </c>
      <c r="M825" t="str">
        <f>VLOOKUP(sales_tab[[#This Row],[Product ID]],product_tab[],4,FALSE)</f>
        <v>Perez LLC</v>
      </c>
      <c r="N825" t="s">
        <v>17</v>
      </c>
      <c r="O825">
        <v>104.37920000000001</v>
      </c>
      <c r="P825">
        <v>63.66</v>
      </c>
      <c r="Q825">
        <v>4</v>
      </c>
      <c r="R825">
        <v>0.22</v>
      </c>
      <c r="S825">
        <f>sales_tab[[#This Row],[Unit Price]]*sales_tab[[#This Row],[Quantity]]</f>
        <v>254.64</v>
      </c>
      <c r="T825">
        <f>sales_tab[[#This Row],[Sales Amount]]-sales_tab[[#This Row],[Cost Price]]</f>
        <v>150.26079999999996</v>
      </c>
    </row>
    <row r="826" spans="1:20" x14ac:dyDescent="0.45">
      <c r="A826">
        <v>816853</v>
      </c>
      <c r="B826">
        <v>388268</v>
      </c>
      <c r="C826" t="str">
        <f>VLOOKUP(sales_tab[[#This Row],[Customer ID]],customer_tab[],2,FALSE)</f>
        <v>Amber Tran</v>
      </c>
      <c r="D826" t="str">
        <f>VLOOKUP(sales_tab[[#This Row],[Customer ID]],customer_tab[],9,FALSE)</f>
        <v>Male</v>
      </c>
      <c r="E826" t="str">
        <f>VLOOKUP(sales_tab[[#This Row],[Customer ID]],customer_tab[],5,FALSE)</f>
        <v>Ohio</v>
      </c>
      <c r="F826" t="str">
        <f>VLOOKUP(sales_tab[[#This Row],[Customer ID]],customer_tab[],6,FALSE)</f>
        <v>East</v>
      </c>
      <c r="G826" t="str">
        <f>VLOOKUP(sales_tab[[#This Row],[Customer ID]],customer_tab[],7,FALSE)</f>
        <v>Divorced</v>
      </c>
      <c r="H826" s="1">
        <v>45455</v>
      </c>
      <c r="I826" s="1" t="str">
        <f>TEXT(sales_tab[[#This Row],[Order Date]],"YYYY")</f>
        <v>2024</v>
      </c>
      <c r="J826" s="1" t="str">
        <f>TEXT(sales_tab[[#This Row],[Order Date]],"MMM")</f>
        <v>Jun</v>
      </c>
      <c r="K826">
        <v>7085</v>
      </c>
      <c r="L826" t="str">
        <f>VLOOKUP(sales_tab[[#This Row],[Product ID]],product_tab[],2,FALSE)</f>
        <v>Jacket</v>
      </c>
      <c r="M826" t="str">
        <f>VLOOKUP(sales_tab[[#This Row],[Product ID]],product_tab[],4,FALSE)</f>
        <v>Myers-Barber</v>
      </c>
      <c r="N826" t="s">
        <v>15</v>
      </c>
      <c r="O826">
        <v>198.34439999999998</v>
      </c>
      <c r="P826">
        <v>178.83</v>
      </c>
      <c r="Q826">
        <v>2</v>
      </c>
      <c r="R826">
        <v>0.16</v>
      </c>
      <c r="S826">
        <f>sales_tab[[#This Row],[Unit Price]]*sales_tab[[#This Row],[Quantity]]</f>
        <v>357.66</v>
      </c>
      <c r="T826">
        <f>sales_tab[[#This Row],[Sales Amount]]-sales_tab[[#This Row],[Cost Price]]</f>
        <v>159.31560000000005</v>
      </c>
    </row>
    <row r="827" spans="1:20" x14ac:dyDescent="0.45">
      <c r="A827">
        <v>749578</v>
      </c>
      <c r="B827">
        <v>927410</v>
      </c>
      <c r="C827" t="str">
        <f>VLOOKUP(sales_tab[[#This Row],[Customer ID]],customer_tab[],2,FALSE)</f>
        <v>Michael Miller</v>
      </c>
      <c r="D827" t="str">
        <f>VLOOKUP(sales_tab[[#This Row],[Customer ID]],customer_tab[],9,FALSE)</f>
        <v>Non-Binary</v>
      </c>
      <c r="E827" t="str">
        <f>VLOOKUP(sales_tab[[#This Row],[Customer ID]],customer_tab[],5,FALSE)</f>
        <v>Minnesota</v>
      </c>
      <c r="F827" t="str">
        <f>VLOOKUP(sales_tab[[#This Row],[Customer ID]],customer_tab[],6,FALSE)</f>
        <v>Central</v>
      </c>
      <c r="G827" t="str">
        <f>VLOOKUP(sales_tab[[#This Row],[Customer ID]],customer_tab[],7,FALSE)</f>
        <v>Single</v>
      </c>
      <c r="H827" s="1">
        <v>45203</v>
      </c>
      <c r="I827" s="1" t="str">
        <f>TEXT(sales_tab[[#This Row],[Order Date]],"YYYY")</f>
        <v>2023</v>
      </c>
      <c r="J827" s="1" t="str">
        <f>TEXT(sales_tab[[#This Row],[Order Date]],"MMM")</f>
        <v>Oct</v>
      </c>
      <c r="K827">
        <v>7085</v>
      </c>
      <c r="L827" t="str">
        <f>VLOOKUP(sales_tab[[#This Row],[Product ID]],product_tab[],2,FALSE)</f>
        <v>Jacket</v>
      </c>
      <c r="M827" t="str">
        <f>VLOOKUP(sales_tab[[#This Row],[Product ID]],product_tab[],4,FALSE)</f>
        <v>Myers-Barber</v>
      </c>
      <c r="N827" t="s">
        <v>15</v>
      </c>
      <c r="O827">
        <v>314.98669999999998</v>
      </c>
      <c r="P827">
        <v>178.83</v>
      </c>
      <c r="Q827">
        <v>3</v>
      </c>
      <c r="R827">
        <v>0.17</v>
      </c>
      <c r="S827">
        <f>sales_tab[[#This Row],[Unit Price]]*sales_tab[[#This Row],[Quantity]]</f>
        <v>536.49</v>
      </c>
      <c r="T827">
        <f>sales_tab[[#This Row],[Sales Amount]]-sales_tab[[#This Row],[Cost Price]]</f>
        <v>221.50330000000002</v>
      </c>
    </row>
    <row r="828" spans="1:20" x14ac:dyDescent="0.45">
      <c r="A828">
        <v>363649</v>
      </c>
      <c r="B828">
        <v>404525</v>
      </c>
      <c r="C828" t="str">
        <f>VLOOKUP(sales_tab[[#This Row],[Customer ID]],customer_tab[],2,FALSE)</f>
        <v>Alejandro Rollins</v>
      </c>
      <c r="D828" t="str">
        <f>VLOOKUP(sales_tab[[#This Row],[Customer ID]],customer_tab[],9,FALSE)</f>
        <v>Male</v>
      </c>
      <c r="E828" t="str">
        <f>VLOOKUP(sales_tab[[#This Row],[Customer ID]],customer_tab[],5,FALSE)</f>
        <v>North Carolina</v>
      </c>
      <c r="F828" t="str">
        <f>VLOOKUP(sales_tab[[#This Row],[Customer ID]],customer_tab[],6,FALSE)</f>
        <v>South</v>
      </c>
      <c r="G828" t="str">
        <f>VLOOKUP(sales_tab[[#This Row],[Customer ID]],customer_tab[],7,FALSE)</f>
        <v>Widowed</v>
      </c>
      <c r="H828" s="1">
        <v>45282</v>
      </c>
      <c r="I828" s="1" t="str">
        <f>TEXT(sales_tab[[#This Row],[Order Date]],"YYYY")</f>
        <v>2023</v>
      </c>
      <c r="J828" s="1" t="str">
        <f>TEXT(sales_tab[[#This Row],[Order Date]],"MMM")</f>
        <v>Dec</v>
      </c>
      <c r="K828">
        <v>2834</v>
      </c>
      <c r="L828" t="str">
        <f>VLOOKUP(sales_tab[[#This Row],[Product ID]],product_tab[],2,FALSE)</f>
        <v>Tablet</v>
      </c>
      <c r="M828" t="str">
        <f>VLOOKUP(sales_tab[[#This Row],[Product ID]],product_tab[],4,FALSE)</f>
        <v>Anderson-Jackson</v>
      </c>
      <c r="N828" t="s">
        <v>19</v>
      </c>
      <c r="O828">
        <v>612.65599999999995</v>
      </c>
      <c r="P828">
        <v>222.26</v>
      </c>
      <c r="Q828">
        <v>4</v>
      </c>
      <c r="R828">
        <v>0.1</v>
      </c>
      <c r="S828">
        <f>sales_tab[[#This Row],[Unit Price]]*sales_tab[[#This Row],[Quantity]]</f>
        <v>889.04</v>
      </c>
      <c r="T828">
        <f>sales_tab[[#This Row],[Sales Amount]]-sales_tab[[#This Row],[Cost Price]]</f>
        <v>276.38400000000001</v>
      </c>
    </row>
    <row r="829" spans="1:20" x14ac:dyDescent="0.45">
      <c r="A829">
        <v>244253</v>
      </c>
      <c r="B829">
        <v>196422</v>
      </c>
      <c r="C829" t="str">
        <f>VLOOKUP(sales_tab[[#This Row],[Customer ID]],customer_tab[],2,FALSE)</f>
        <v>Robert Carpenter</v>
      </c>
      <c r="D829" t="str">
        <f>VLOOKUP(sales_tab[[#This Row],[Customer ID]],customer_tab[],9,FALSE)</f>
        <v>Female</v>
      </c>
      <c r="E829" t="str">
        <f>VLOOKUP(sales_tab[[#This Row],[Customer ID]],customer_tab[],5,FALSE)</f>
        <v>Kentucky</v>
      </c>
      <c r="F829" t="str">
        <f>VLOOKUP(sales_tab[[#This Row],[Customer ID]],customer_tab[],6,FALSE)</f>
        <v>South</v>
      </c>
      <c r="G829" t="str">
        <f>VLOOKUP(sales_tab[[#This Row],[Customer ID]],customer_tab[],7,FALSE)</f>
        <v>Widowed</v>
      </c>
      <c r="H829" s="1">
        <v>45324</v>
      </c>
      <c r="I829" s="1" t="str">
        <f>TEXT(sales_tab[[#This Row],[Order Date]],"YYYY")</f>
        <v>2024</v>
      </c>
      <c r="J829" s="1" t="str">
        <f>TEXT(sales_tab[[#This Row],[Order Date]],"MMM")</f>
        <v>Feb</v>
      </c>
      <c r="K829">
        <v>6681</v>
      </c>
      <c r="L829" t="str">
        <f>VLOOKUP(sales_tab[[#This Row],[Product ID]],product_tab[],2,FALSE)</f>
        <v>Desk</v>
      </c>
      <c r="M829" t="str">
        <f>VLOOKUP(sales_tab[[#This Row],[Product ID]],product_tab[],4,FALSE)</f>
        <v>Fernandez, Willis and Potter</v>
      </c>
      <c r="N829" t="s">
        <v>11</v>
      </c>
      <c r="O829">
        <v>145.05839999999998</v>
      </c>
      <c r="P829">
        <v>204.63</v>
      </c>
      <c r="Q829">
        <v>2</v>
      </c>
      <c r="R829">
        <v>0.16</v>
      </c>
      <c r="S829">
        <f>sales_tab[[#This Row],[Unit Price]]*sales_tab[[#This Row],[Quantity]]</f>
        <v>409.26</v>
      </c>
      <c r="T829">
        <f>sales_tab[[#This Row],[Sales Amount]]-sales_tab[[#This Row],[Cost Price]]</f>
        <v>264.20159999999998</v>
      </c>
    </row>
    <row r="830" spans="1:20" x14ac:dyDescent="0.45">
      <c r="A830">
        <v>821492</v>
      </c>
      <c r="B830">
        <v>762332</v>
      </c>
      <c r="C830" t="str">
        <f>VLOOKUP(sales_tab[[#This Row],[Customer ID]],customer_tab[],2,FALSE)</f>
        <v>Lawrence Stephens</v>
      </c>
      <c r="D830" t="str">
        <f>VLOOKUP(sales_tab[[#This Row],[Customer ID]],customer_tab[],9,FALSE)</f>
        <v>Male</v>
      </c>
      <c r="E830" t="str">
        <f>VLOOKUP(sales_tab[[#This Row],[Customer ID]],customer_tab[],5,FALSE)</f>
        <v>New York</v>
      </c>
      <c r="F830" t="str">
        <f>VLOOKUP(sales_tab[[#This Row],[Customer ID]],customer_tab[],6,FALSE)</f>
        <v>East</v>
      </c>
      <c r="G830" t="str">
        <f>VLOOKUP(sales_tab[[#This Row],[Customer ID]],customer_tab[],7,FALSE)</f>
        <v>Single</v>
      </c>
      <c r="H830" s="1">
        <v>45484</v>
      </c>
      <c r="I830" s="1" t="str">
        <f>TEXT(sales_tab[[#This Row],[Order Date]],"YYYY")</f>
        <v>2024</v>
      </c>
      <c r="J830" s="1" t="str">
        <f>TEXT(sales_tab[[#This Row],[Order Date]],"MMM")</f>
        <v>Jul</v>
      </c>
      <c r="K830">
        <v>2034</v>
      </c>
      <c r="L830" t="str">
        <f>VLOOKUP(sales_tab[[#This Row],[Product ID]],product_tab[],2,FALSE)</f>
        <v>Camera</v>
      </c>
      <c r="M830" t="str">
        <f>VLOOKUP(sales_tab[[#This Row],[Product ID]],product_tab[],4,FALSE)</f>
        <v>Johns and Sons</v>
      </c>
      <c r="N830" t="s">
        <v>19</v>
      </c>
      <c r="O830">
        <v>126.404</v>
      </c>
      <c r="P830">
        <v>70.849999999999994</v>
      </c>
      <c r="Q830">
        <v>4</v>
      </c>
      <c r="R830">
        <v>0.14000000000000001</v>
      </c>
      <c r="S830">
        <f>sales_tab[[#This Row],[Unit Price]]*sales_tab[[#This Row],[Quantity]]</f>
        <v>283.39999999999998</v>
      </c>
      <c r="T830">
        <f>sales_tab[[#This Row],[Sales Amount]]-sales_tab[[#This Row],[Cost Price]]</f>
        <v>156.99599999999998</v>
      </c>
    </row>
    <row r="831" spans="1:20" x14ac:dyDescent="0.45">
      <c r="A831">
        <v>958194</v>
      </c>
      <c r="B831">
        <v>415540</v>
      </c>
      <c r="C831" t="str">
        <f>VLOOKUP(sales_tab[[#This Row],[Customer ID]],customer_tab[],2,FALSE)</f>
        <v>Joseph Baldwin</v>
      </c>
      <c r="D831" t="str">
        <f>VLOOKUP(sales_tab[[#This Row],[Customer ID]],customer_tab[],9,FALSE)</f>
        <v>Male</v>
      </c>
      <c r="E831" t="str">
        <f>VLOOKUP(sales_tab[[#This Row],[Customer ID]],customer_tab[],5,FALSE)</f>
        <v>Illinois</v>
      </c>
      <c r="F831" t="str">
        <f>VLOOKUP(sales_tab[[#This Row],[Customer ID]],customer_tab[],6,FALSE)</f>
        <v>Central</v>
      </c>
      <c r="G831" t="str">
        <f>VLOOKUP(sales_tab[[#This Row],[Customer ID]],customer_tab[],7,FALSE)</f>
        <v>Single</v>
      </c>
      <c r="H831" s="1">
        <v>45228</v>
      </c>
      <c r="I831" s="1" t="str">
        <f>TEXT(sales_tab[[#This Row],[Order Date]],"YYYY")</f>
        <v>2023</v>
      </c>
      <c r="J831" s="1" t="str">
        <f>TEXT(sales_tab[[#This Row],[Order Date]],"MMM")</f>
        <v>Oct</v>
      </c>
      <c r="K831">
        <v>6681</v>
      </c>
      <c r="L831" t="str">
        <f>VLOOKUP(sales_tab[[#This Row],[Product ID]],product_tab[],2,FALSE)</f>
        <v>Desk</v>
      </c>
      <c r="M831" t="str">
        <f>VLOOKUP(sales_tab[[#This Row],[Product ID]],product_tab[],4,FALSE)</f>
        <v>Fernandez, Willis and Potter</v>
      </c>
      <c r="N831" t="s">
        <v>11</v>
      </c>
      <c r="O831">
        <v>153.44329999999999</v>
      </c>
      <c r="P831">
        <v>204.63</v>
      </c>
      <c r="Q831">
        <v>1</v>
      </c>
      <c r="R831">
        <v>0.09</v>
      </c>
      <c r="S831">
        <f>sales_tab[[#This Row],[Unit Price]]*sales_tab[[#This Row],[Quantity]]</f>
        <v>204.63</v>
      </c>
      <c r="T831">
        <f>sales_tab[[#This Row],[Sales Amount]]-sales_tab[[#This Row],[Cost Price]]</f>
        <v>51.186700000000002</v>
      </c>
    </row>
    <row r="832" spans="1:20" x14ac:dyDescent="0.45">
      <c r="A832">
        <v>665630</v>
      </c>
      <c r="B832">
        <v>900488</v>
      </c>
      <c r="C832" t="str">
        <f>VLOOKUP(sales_tab[[#This Row],[Customer ID]],customer_tab[],2,FALSE)</f>
        <v>Sheila Newton</v>
      </c>
      <c r="D832" t="str">
        <f>VLOOKUP(sales_tab[[#This Row],[Customer ID]],customer_tab[],9,FALSE)</f>
        <v>Female</v>
      </c>
      <c r="E832" t="str">
        <f>VLOOKUP(sales_tab[[#This Row],[Customer ID]],customer_tab[],5,FALSE)</f>
        <v>California</v>
      </c>
      <c r="F832" t="str">
        <f>VLOOKUP(sales_tab[[#This Row],[Customer ID]],customer_tab[],6,FALSE)</f>
        <v>West</v>
      </c>
      <c r="G832" t="str">
        <f>VLOOKUP(sales_tab[[#This Row],[Customer ID]],customer_tab[],7,FALSE)</f>
        <v>Widowed</v>
      </c>
      <c r="H832" s="1">
        <v>45263</v>
      </c>
      <c r="I832" s="1" t="str">
        <f>TEXT(sales_tab[[#This Row],[Order Date]],"YYYY")</f>
        <v>2023</v>
      </c>
      <c r="J832" s="1" t="str">
        <f>TEXT(sales_tab[[#This Row],[Order Date]],"MMM")</f>
        <v>Dec</v>
      </c>
      <c r="K832">
        <v>3312</v>
      </c>
      <c r="L832" t="str">
        <f>VLOOKUP(sales_tab[[#This Row],[Product ID]],product_tab[],2,FALSE)</f>
        <v>Toy Car</v>
      </c>
      <c r="M832" t="str">
        <f>VLOOKUP(sales_tab[[#This Row],[Product ID]],product_tab[],4,FALSE)</f>
        <v>West LLC</v>
      </c>
      <c r="N832" t="s">
        <v>13</v>
      </c>
      <c r="O832">
        <v>524.09899999999993</v>
      </c>
      <c r="P832">
        <v>287.38</v>
      </c>
      <c r="Q832">
        <v>3</v>
      </c>
      <c r="R832">
        <v>0.15</v>
      </c>
      <c r="S832">
        <f>sales_tab[[#This Row],[Unit Price]]*sales_tab[[#This Row],[Quantity]]</f>
        <v>862.14</v>
      </c>
      <c r="T832">
        <f>sales_tab[[#This Row],[Sales Amount]]-sales_tab[[#This Row],[Cost Price]]</f>
        <v>338.04100000000005</v>
      </c>
    </row>
    <row r="833" spans="1:20" x14ac:dyDescent="0.45">
      <c r="A833">
        <v>770812</v>
      </c>
      <c r="B833">
        <v>624925</v>
      </c>
      <c r="C833" t="str">
        <f>VLOOKUP(sales_tab[[#This Row],[Customer ID]],customer_tab[],2,FALSE)</f>
        <v>Heather Reid</v>
      </c>
      <c r="D833" t="str">
        <f>VLOOKUP(sales_tab[[#This Row],[Customer ID]],customer_tab[],9,FALSE)</f>
        <v>Male</v>
      </c>
      <c r="E833" t="str">
        <f>VLOOKUP(sales_tab[[#This Row],[Customer ID]],customer_tab[],5,FALSE)</f>
        <v>Oklahoma</v>
      </c>
      <c r="F833" t="str">
        <f>VLOOKUP(sales_tab[[#This Row],[Customer ID]],customer_tab[],6,FALSE)</f>
        <v>Central</v>
      </c>
      <c r="G833" t="str">
        <f>VLOOKUP(sales_tab[[#This Row],[Customer ID]],customer_tab[],7,FALSE)</f>
        <v>Married</v>
      </c>
      <c r="H833" s="1">
        <v>45292</v>
      </c>
      <c r="I833" s="1" t="str">
        <f>TEXT(sales_tab[[#This Row],[Order Date]],"YYYY")</f>
        <v>2024</v>
      </c>
      <c r="J833" s="1" t="str">
        <f>TEXT(sales_tab[[#This Row],[Order Date]],"MMM")</f>
        <v>Jan</v>
      </c>
      <c r="K833">
        <v>4889</v>
      </c>
      <c r="L833" t="str">
        <f>VLOOKUP(sales_tab[[#This Row],[Product ID]],product_tab[],2,FALSE)</f>
        <v>T-shirt</v>
      </c>
      <c r="M833" t="str">
        <f>VLOOKUP(sales_tab[[#This Row],[Product ID]],product_tab[],4,FALSE)</f>
        <v>Davis Group</v>
      </c>
      <c r="N833" t="s">
        <v>15</v>
      </c>
      <c r="O833">
        <v>248.37079999999997</v>
      </c>
      <c r="P833">
        <v>165.76</v>
      </c>
      <c r="Q833">
        <v>4</v>
      </c>
      <c r="R833">
        <v>0.23</v>
      </c>
      <c r="S833">
        <f>sales_tab[[#This Row],[Unit Price]]*sales_tab[[#This Row],[Quantity]]</f>
        <v>663.04</v>
      </c>
      <c r="T833">
        <f>sales_tab[[#This Row],[Sales Amount]]-sales_tab[[#This Row],[Cost Price]]</f>
        <v>414.66919999999999</v>
      </c>
    </row>
    <row r="834" spans="1:20" x14ac:dyDescent="0.45">
      <c r="A834">
        <v>296132</v>
      </c>
      <c r="B834">
        <v>560937</v>
      </c>
      <c r="C834" t="str">
        <f>VLOOKUP(sales_tab[[#This Row],[Customer ID]],customer_tab[],2,FALSE)</f>
        <v>Michael Carson</v>
      </c>
      <c r="D834" t="str">
        <f>VLOOKUP(sales_tab[[#This Row],[Customer ID]],customer_tab[],9,FALSE)</f>
        <v>Non-Binary</v>
      </c>
      <c r="E834" t="str">
        <f>VLOOKUP(sales_tab[[#This Row],[Customer ID]],customer_tab[],5,FALSE)</f>
        <v>Illinois</v>
      </c>
      <c r="F834" t="str">
        <f>VLOOKUP(sales_tab[[#This Row],[Customer ID]],customer_tab[],6,FALSE)</f>
        <v>Central</v>
      </c>
      <c r="G834" t="str">
        <f>VLOOKUP(sales_tab[[#This Row],[Customer ID]],customer_tab[],7,FALSE)</f>
        <v>Single</v>
      </c>
      <c r="H834" s="1">
        <v>45203</v>
      </c>
      <c r="I834" s="1" t="str">
        <f>TEXT(sales_tab[[#This Row],[Order Date]],"YYYY")</f>
        <v>2023</v>
      </c>
      <c r="J834" s="1" t="str">
        <f>TEXT(sales_tab[[#This Row],[Order Date]],"MMM")</f>
        <v>Oct</v>
      </c>
      <c r="K834">
        <v>2914</v>
      </c>
      <c r="L834" t="str">
        <f>VLOOKUP(sales_tab[[#This Row],[Product ID]],product_tab[],2,FALSE)</f>
        <v>Bookshelf</v>
      </c>
      <c r="M834" t="str">
        <f>VLOOKUP(sales_tab[[#This Row],[Product ID]],product_tab[],4,FALSE)</f>
        <v>Davis-Ramirez</v>
      </c>
      <c r="N834" t="s">
        <v>11</v>
      </c>
      <c r="O834">
        <v>111.75500000000001</v>
      </c>
      <c r="P834">
        <v>30.65</v>
      </c>
      <c r="Q834">
        <v>5</v>
      </c>
      <c r="R834">
        <v>0.1</v>
      </c>
      <c r="S834">
        <f>sales_tab[[#This Row],[Unit Price]]*sales_tab[[#This Row],[Quantity]]</f>
        <v>153.25</v>
      </c>
      <c r="T834">
        <f>sales_tab[[#This Row],[Sales Amount]]-sales_tab[[#This Row],[Cost Price]]</f>
        <v>41.49499999999999</v>
      </c>
    </row>
    <row r="835" spans="1:20" x14ac:dyDescent="0.45">
      <c r="A835">
        <v>479792</v>
      </c>
      <c r="B835">
        <v>196422</v>
      </c>
      <c r="C835" t="str">
        <f>VLOOKUP(sales_tab[[#This Row],[Customer ID]],customer_tab[],2,FALSE)</f>
        <v>Robert Carpenter</v>
      </c>
      <c r="D835" t="str">
        <f>VLOOKUP(sales_tab[[#This Row],[Customer ID]],customer_tab[],9,FALSE)</f>
        <v>Female</v>
      </c>
      <c r="E835" t="str">
        <f>VLOOKUP(sales_tab[[#This Row],[Customer ID]],customer_tab[],5,FALSE)</f>
        <v>Kentucky</v>
      </c>
      <c r="F835" t="str">
        <f>VLOOKUP(sales_tab[[#This Row],[Customer ID]],customer_tab[],6,FALSE)</f>
        <v>South</v>
      </c>
      <c r="G835" t="str">
        <f>VLOOKUP(sales_tab[[#This Row],[Customer ID]],customer_tab[],7,FALSE)</f>
        <v>Widowed</v>
      </c>
      <c r="H835" s="1">
        <v>45211</v>
      </c>
      <c r="I835" s="1" t="str">
        <f>TEXT(sales_tab[[#This Row],[Order Date]],"YYYY")</f>
        <v>2023</v>
      </c>
      <c r="J835" s="1" t="str">
        <f>TEXT(sales_tab[[#This Row],[Order Date]],"MMM")</f>
        <v>Oct</v>
      </c>
      <c r="K835">
        <v>5942</v>
      </c>
      <c r="L835" t="str">
        <f>VLOOKUP(sales_tab[[#This Row],[Product ID]],product_tab[],2,FALSE)</f>
        <v>Stapler</v>
      </c>
      <c r="M835" t="str">
        <f>VLOOKUP(sales_tab[[#This Row],[Product ID]],product_tab[],4,FALSE)</f>
        <v>Jones-Henderson</v>
      </c>
      <c r="N835" t="s">
        <v>17</v>
      </c>
      <c r="O835">
        <v>10.2102</v>
      </c>
      <c r="P835">
        <v>12.83</v>
      </c>
      <c r="Q835">
        <v>1</v>
      </c>
      <c r="R835">
        <v>0.06</v>
      </c>
      <c r="S835">
        <f>sales_tab[[#This Row],[Unit Price]]*sales_tab[[#This Row],[Quantity]]</f>
        <v>12.83</v>
      </c>
      <c r="T835">
        <f>sales_tab[[#This Row],[Sales Amount]]-sales_tab[[#This Row],[Cost Price]]</f>
        <v>2.6197999999999997</v>
      </c>
    </row>
    <row r="836" spans="1:20" x14ac:dyDescent="0.45">
      <c r="A836">
        <v>453237</v>
      </c>
      <c r="B836">
        <v>496552</v>
      </c>
      <c r="C836" t="str">
        <f>VLOOKUP(sales_tab[[#This Row],[Customer ID]],customer_tab[],2,FALSE)</f>
        <v>Robin Herrera</v>
      </c>
      <c r="D836" t="str">
        <f>VLOOKUP(sales_tab[[#This Row],[Customer ID]],customer_tab[],9,FALSE)</f>
        <v>Male</v>
      </c>
      <c r="E836" t="str">
        <f>VLOOKUP(sales_tab[[#This Row],[Customer ID]],customer_tab[],5,FALSE)</f>
        <v>Wisconsin</v>
      </c>
      <c r="F836" t="str">
        <f>VLOOKUP(sales_tab[[#This Row],[Customer ID]],customer_tab[],6,FALSE)</f>
        <v>Central</v>
      </c>
      <c r="G836" t="str">
        <f>VLOOKUP(sales_tab[[#This Row],[Customer ID]],customer_tab[],7,FALSE)</f>
        <v>Divorced</v>
      </c>
      <c r="H836" s="1">
        <v>45385</v>
      </c>
      <c r="I836" s="1" t="str">
        <f>TEXT(sales_tab[[#This Row],[Order Date]],"YYYY")</f>
        <v>2024</v>
      </c>
      <c r="J836" s="1" t="str">
        <f>TEXT(sales_tab[[#This Row],[Order Date]],"MMM")</f>
        <v>Apr</v>
      </c>
      <c r="K836">
        <v>3312</v>
      </c>
      <c r="L836" t="str">
        <f>VLOOKUP(sales_tab[[#This Row],[Product ID]],product_tab[],2,FALSE)</f>
        <v>Toy Car</v>
      </c>
      <c r="M836" t="str">
        <f>VLOOKUP(sales_tab[[#This Row],[Product ID]],product_tab[],4,FALSE)</f>
        <v>West LLC</v>
      </c>
      <c r="N836" t="s">
        <v>13</v>
      </c>
      <c r="O836">
        <v>230.482</v>
      </c>
      <c r="P836">
        <v>287.38</v>
      </c>
      <c r="Q836">
        <v>1</v>
      </c>
      <c r="R836">
        <v>0.1</v>
      </c>
      <c r="S836">
        <f>sales_tab[[#This Row],[Unit Price]]*sales_tab[[#This Row],[Quantity]]</f>
        <v>287.38</v>
      </c>
      <c r="T836">
        <f>sales_tab[[#This Row],[Sales Amount]]-sales_tab[[#This Row],[Cost Price]]</f>
        <v>56.897999999999996</v>
      </c>
    </row>
    <row r="837" spans="1:20" x14ac:dyDescent="0.45">
      <c r="A837">
        <v>105536</v>
      </c>
      <c r="B837">
        <v>314712</v>
      </c>
      <c r="C837" t="str">
        <f>VLOOKUP(sales_tab[[#This Row],[Customer ID]],customer_tab[],2,FALSE)</f>
        <v>Alan Nicholson</v>
      </c>
      <c r="D837" t="str">
        <f>VLOOKUP(sales_tab[[#This Row],[Customer ID]],customer_tab[],9,FALSE)</f>
        <v>Non-Binary</v>
      </c>
      <c r="E837" t="str">
        <f>VLOOKUP(sales_tab[[#This Row],[Customer ID]],customer_tab[],5,FALSE)</f>
        <v>Colorado</v>
      </c>
      <c r="F837" t="str">
        <f>VLOOKUP(sales_tab[[#This Row],[Customer ID]],customer_tab[],6,FALSE)</f>
        <v>West</v>
      </c>
      <c r="G837" t="str">
        <f>VLOOKUP(sales_tab[[#This Row],[Customer ID]],customer_tab[],7,FALSE)</f>
        <v>Married</v>
      </c>
      <c r="H837" s="1">
        <v>45476</v>
      </c>
      <c r="I837" s="1" t="str">
        <f>TEXT(sales_tab[[#This Row],[Order Date]],"YYYY")</f>
        <v>2024</v>
      </c>
      <c r="J837" s="1" t="str">
        <f>TEXT(sales_tab[[#This Row],[Order Date]],"MMM")</f>
        <v>Jul</v>
      </c>
      <c r="K837">
        <v>1440</v>
      </c>
      <c r="L837" t="str">
        <f>VLOOKUP(sales_tab[[#This Row],[Product ID]],product_tab[],2,FALSE)</f>
        <v>Action Figure</v>
      </c>
      <c r="M837" t="str">
        <f>VLOOKUP(sales_tab[[#This Row],[Product ID]],product_tab[],4,FALSE)</f>
        <v>Barker-Baker</v>
      </c>
      <c r="N837" t="s">
        <v>13</v>
      </c>
      <c r="O837">
        <v>739.60120000000006</v>
      </c>
      <c r="P837">
        <v>242.72</v>
      </c>
      <c r="Q837">
        <v>4</v>
      </c>
      <c r="R837">
        <v>0.01</v>
      </c>
      <c r="S837">
        <f>sales_tab[[#This Row],[Unit Price]]*sales_tab[[#This Row],[Quantity]]</f>
        <v>970.88</v>
      </c>
      <c r="T837">
        <f>sales_tab[[#This Row],[Sales Amount]]-sales_tab[[#This Row],[Cost Price]]</f>
        <v>231.27879999999993</v>
      </c>
    </row>
    <row r="838" spans="1:20" x14ac:dyDescent="0.45">
      <c r="A838">
        <v>811397</v>
      </c>
      <c r="B838">
        <v>314712</v>
      </c>
      <c r="C838" t="str">
        <f>VLOOKUP(sales_tab[[#This Row],[Customer ID]],customer_tab[],2,FALSE)</f>
        <v>Alan Nicholson</v>
      </c>
      <c r="D838" t="str">
        <f>VLOOKUP(sales_tab[[#This Row],[Customer ID]],customer_tab[],9,FALSE)</f>
        <v>Non-Binary</v>
      </c>
      <c r="E838" t="str">
        <f>VLOOKUP(sales_tab[[#This Row],[Customer ID]],customer_tab[],5,FALSE)</f>
        <v>Colorado</v>
      </c>
      <c r="F838" t="str">
        <f>VLOOKUP(sales_tab[[#This Row],[Customer ID]],customer_tab[],6,FALSE)</f>
        <v>West</v>
      </c>
      <c r="G838" t="str">
        <f>VLOOKUP(sales_tab[[#This Row],[Customer ID]],customer_tab[],7,FALSE)</f>
        <v>Married</v>
      </c>
      <c r="H838" s="1">
        <v>45502</v>
      </c>
      <c r="I838" s="1" t="str">
        <f>TEXT(sales_tab[[#This Row],[Order Date]],"YYYY")</f>
        <v>2024</v>
      </c>
      <c r="J838" s="1" t="str">
        <f>TEXT(sales_tab[[#This Row],[Order Date]],"MMM")</f>
        <v>Jul</v>
      </c>
      <c r="K838">
        <v>9251</v>
      </c>
      <c r="L838" t="str">
        <f>VLOOKUP(sales_tab[[#This Row],[Product ID]],product_tab[],2,FALSE)</f>
        <v>Headphones</v>
      </c>
      <c r="M838" t="str">
        <f>VLOOKUP(sales_tab[[#This Row],[Product ID]],product_tab[],4,FALSE)</f>
        <v>Yates Group</v>
      </c>
      <c r="N838" t="s">
        <v>19</v>
      </c>
      <c r="O838">
        <v>65.480499999999992</v>
      </c>
      <c r="P838">
        <v>86.13</v>
      </c>
      <c r="Q838">
        <v>1</v>
      </c>
      <c r="R838">
        <v>0.15</v>
      </c>
      <c r="S838">
        <f>sales_tab[[#This Row],[Unit Price]]*sales_tab[[#This Row],[Quantity]]</f>
        <v>86.13</v>
      </c>
      <c r="T838">
        <f>sales_tab[[#This Row],[Sales Amount]]-sales_tab[[#This Row],[Cost Price]]</f>
        <v>20.649500000000003</v>
      </c>
    </row>
    <row r="839" spans="1:20" x14ac:dyDescent="0.45">
      <c r="A839">
        <v>495921</v>
      </c>
      <c r="B839">
        <v>723655</v>
      </c>
      <c r="C839" t="str">
        <f>VLOOKUP(sales_tab[[#This Row],[Customer ID]],customer_tab[],2,FALSE)</f>
        <v>James Pearson</v>
      </c>
      <c r="D839" t="str">
        <f>VLOOKUP(sales_tab[[#This Row],[Customer ID]],customer_tab[],9,FALSE)</f>
        <v>Male</v>
      </c>
      <c r="E839" t="str">
        <f>VLOOKUP(sales_tab[[#This Row],[Customer ID]],customer_tab[],5,FALSE)</f>
        <v>Colorado</v>
      </c>
      <c r="F839" t="str">
        <f>VLOOKUP(sales_tab[[#This Row],[Customer ID]],customer_tab[],6,FALSE)</f>
        <v>West</v>
      </c>
      <c r="G839" t="str">
        <f>VLOOKUP(sales_tab[[#This Row],[Customer ID]],customer_tab[],7,FALSE)</f>
        <v>Married</v>
      </c>
      <c r="H839" s="1">
        <v>45347</v>
      </c>
      <c r="I839" s="1" t="str">
        <f>TEXT(sales_tab[[#This Row],[Order Date]],"YYYY")</f>
        <v>2024</v>
      </c>
      <c r="J839" s="1" t="str">
        <f>TEXT(sales_tab[[#This Row],[Order Date]],"MMM")</f>
        <v>Feb</v>
      </c>
      <c r="K839">
        <v>2034</v>
      </c>
      <c r="L839" t="str">
        <f>VLOOKUP(sales_tab[[#This Row],[Product ID]],product_tab[],2,FALSE)</f>
        <v>Camera</v>
      </c>
      <c r="M839" t="str">
        <f>VLOOKUP(sales_tab[[#This Row],[Product ID]],product_tab[],4,FALSE)</f>
        <v>Johns and Sons</v>
      </c>
      <c r="N839" t="s">
        <v>19</v>
      </c>
      <c r="O839">
        <v>218.86599999999996</v>
      </c>
      <c r="P839">
        <v>70.849999999999994</v>
      </c>
      <c r="Q839">
        <v>4</v>
      </c>
      <c r="R839">
        <v>0.06</v>
      </c>
      <c r="S839">
        <f>sales_tab[[#This Row],[Unit Price]]*sales_tab[[#This Row],[Quantity]]</f>
        <v>283.39999999999998</v>
      </c>
      <c r="T839">
        <f>sales_tab[[#This Row],[Sales Amount]]-sales_tab[[#This Row],[Cost Price]]</f>
        <v>64.53400000000002</v>
      </c>
    </row>
    <row r="840" spans="1:20" x14ac:dyDescent="0.45">
      <c r="A840">
        <v>897258</v>
      </c>
      <c r="B840">
        <v>800423</v>
      </c>
      <c r="C840" t="str">
        <f>VLOOKUP(sales_tab[[#This Row],[Customer ID]],customer_tab[],2,FALSE)</f>
        <v>Michelle James</v>
      </c>
      <c r="D840" t="str">
        <f>VLOOKUP(sales_tab[[#This Row],[Customer ID]],customer_tab[],9,FALSE)</f>
        <v>Male</v>
      </c>
      <c r="E840" t="str">
        <f>VLOOKUP(sales_tab[[#This Row],[Customer ID]],customer_tab[],5,FALSE)</f>
        <v>New York</v>
      </c>
      <c r="F840" t="str">
        <f>VLOOKUP(sales_tab[[#This Row],[Customer ID]],customer_tab[],6,FALSE)</f>
        <v>East</v>
      </c>
      <c r="G840" t="str">
        <f>VLOOKUP(sales_tab[[#This Row],[Customer ID]],customer_tab[],7,FALSE)</f>
        <v>Single</v>
      </c>
      <c r="H840" s="1">
        <v>45432</v>
      </c>
      <c r="I840" s="1" t="str">
        <f>TEXT(sales_tab[[#This Row],[Order Date]],"YYYY")</f>
        <v>2024</v>
      </c>
      <c r="J840" s="1" t="str">
        <f>TEXT(sales_tab[[#This Row],[Order Date]],"MMM")</f>
        <v>May</v>
      </c>
      <c r="K840">
        <v>4889</v>
      </c>
      <c r="L840" t="str">
        <f>VLOOKUP(sales_tab[[#This Row],[Product ID]],product_tab[],2,FALSE)</f>
        <v>T-shirt</v>
      </c>
      <c r="M840" t="str">
        <f>VLOOKUP(sales_tab[[#This Row],[Product ID]],product_tab[],4,FALSE)</f>
        <v>Davis Group</v>
      </c>
      <c r="N840" t="s">
        <v>15</v>
      </c>
      <c r="O840">
        <v>237.67080000000001</v>
      </c>
      <c r="P840">
        <v>165.76</v>
      </c>
      <c r="Q840">
        <v>2</v>
      </c>
      <c r="R840">
        <v>0.21</v>
      </c>
      <c r="S840">
        <f>sales_tab[[#This Row],[Unit Price]]*sales_tab[[#This Row],[Quantity]]</f>
        <v>331.52</v>
      </c>
      <c r="T840">
        <f>sales_tab[[#This Row],[Sales Amount]]-sales_tab[[#This Row],[Cost Price]]</f>
        <v>93.849199999999968</v>
      </c>
    </row>
    <row r="841" spans="1:20" x14ac:dyDescent="0.45">
      <c r="A841">
        <v>952700</v>
      </c>
      <c r="B841">
        <v>227229</v>
      </c>
      <c r="C841" t="str">
        <f>VLOOKUP(sales_tab[[#This Row],[Customer ID]],customer_tab[],2,FALSE)</f>
        <v>Joshua Lewis</v>
      </c>
      <c r="D841" t="str">
        <f>VLOOKUP(sales_tab[[#This Row],[Customer ID]],customer_tab[],9,FALSE)</f>
        <v>Female</v>
      </c>
      <c r="E841" t="str">
        <f>VLOOKUP(sales_tab[[#This Row],[Customer ID]],customer_tab[],5,FALSE)</f>
        <v>California</v>
      </c>
      <c r="F841" t="str">
        <f>VLOOKUP(sales_tab[[#This Row],[Customer ID]],customer_tab[],6,FALSE)</f>
        <v>West</v>
      </c>
      <c r="G841" t="str">
        <f>VLOOKUP(sales_tab[[#This Row],[Customer ID]],customer_tab[],7,FALSE)</f>
        <v>Widowed</v>
      </c>
      <c r="H841" s="1">
        <v>45181</v>
      </c>
      <c r="I841" s="1" t="str">
        <f>TEXT(sales_tab[[#This Row],[Order Date]],"YYYY")</f>
        <v>2023</v>
      </c>
      <c r="J841" s="1" t="str">
        <f>TEXT(sales_tab[[#This Row],[Order Date]],"MMM")</f>
        <v>Sep</v>
      </c>
      <c r="K841">
        <v>6681</v>
      </c>
      <c r="L841" t="str">
        <f>VLOOKUP(sales_tab[[#This Row],[Product ID]],product_tab[],2,FALSE)</f>
        <v>Desk</v>
      </c>
      <c r="M841" t="str">
        <f>VLOOKUP(sales_tab[[#This Row],[Product ID]],product_tab[],4,FALSE)</f>
        <v>Fernandez, Willis and Potter</v>
      </c>
      <c r="N841" t="s">
        <v>11</v>
      </c>
      <c r="O841">
        <v>386.68880000000001</v>
      </c>
      <c r="P841">
        <v>204.63</v>
      </c>
      <c r="Q841">
        <v>3</v>
      </c>
      <c r="R841">
        <v>0.08</v>
      </c>
      <c r="S841">
        <f>sales_tab[[#This Row],[Unit Price]]*sales_tab[[#This Row],[Quantity]]</f>
        <v>613.89</v>
      </c>
      <c r="T841">
        <f>sales_tab[[#This Row],[Sales Amount]]-sales_tab[[#This Row],[Cost Price]]</f>
        <v>227.20119999999997</v>
      </c>
    </row>
    <row r="842" spans="1:20" x14ac:dyDescent="0.45">
      <c r="A842">
        <v>927020</v>
      </c>
      <c r="B842">
        <v>146798</v>
      </c>
      <c r="C842" t="str">
        <f>VLOOKUP(sales_tab[[#This Row],[Customer ID]],customer_tab[],2,FALSE)</f>
        <v>Robert Castro</v>
      </c>
      <c r="D842" t="str">
        <f>VLOOKUP(sales_tab[[#This Row],[Customer ID]],customer_tab[],9,FALSE)</f>
        <v>Male</v>
      </c>
      <c r="E842" t="str">
        <f>VLOOKUP(sales_tab[[#This Row],[Customer ID]],customer_tab[],5,FALSE)</f>
        <v>New York</v>
      </c>
      <c r="F842" t="str">
        <f>VLOOKUP(sales_tab[[#This Row],[Customer ID]],customer_tab[],6,FALSE)</f>
        <v>East</v>
      </c>
      <c r="G842" t="str">
        <f>VLOOKUP(sales_tab[[#This Row],[Customer ID]],customer_tab[],7,FALSE)</f>
        <v>Married</v>
      </c>
      <c r="H842" s="1">
        <v>45237</v>
      </c>
      <c r="I842" s="1" t="str">
        <f>TEXT(sales_tab[[#This Row],[Order Date]],"YYYY")</f>
        <v>2023</v>
      </c>
      <c r="J842" s="1" t="str">
        <f>TEXT(sales_tab[[#This Row],[Order Date]],"MMM")</f>
        <v>Nov</v>
      </c>
      <c r="K842">
        <v>8522</v>
      </c>
      <c r="L842" t="str">
        <f>VLOOKUP(sales_tab[[#This Row],[Product ID]],product_tab[],2,FALSE)</f>
        <v>Notebook</v>
      </c>
      <c r="M842" t="str">
        <f>VLOOKUP(sales_tab[[#This Row],[Product ID]],product_tab[],4,FALSE)</f>
        <v>Estrada LLC</v>
      </c>
      <c r="N842" t="s">
        <v>17</v>
      </c>
      <c r="O842">
        <v>548.88400000000013</v>
      </c>
      <c r="P842">
        <v>154.08000000000001</v>
      </c>
      <c r="Q842">
        <v>5</v>
      </c>
      <c r="R842">
        <v>0.14000000000000001</v>
      </c>
      <c r="S842">
        <f>sales_tab[[#This Row],[Unit Price]]*sales_tab[[#This Row],[Quantity]]</f>
        <v>770.40000000000009</v>
      </c>
      <c r="T842">
        <f>sales_tab[[#This Row],[Sales Amount]]-sales_tab[[#This Row],[Cost Price]]</f>
        <v>221.51599999999996</v>
      </c>
    </row>
    <row r="843" spans="1:20" x14ac:dyDescent="0.45">
      <c r="A843">
        <v>499252</v>
      </c>
      <c r="B843">
        <v>427254</v>
      </c>
      <c r="C843" t="str">
        <f>VLOOKUP(sales_tab[[#This Row],[Customer ID]],customer_tab[],2,FALSE)</f>
        <v>Ashley Johnson</v>
      </c>
      <c r="D843" t="str">
        <f>VLOOKUP(sales_tab[[#This Row],[Customer ID]],customer_tab[],9,FALSE)</f>
        <v>Female</v>
      </c>
      <c r="E843" t="str">
        <f>VLOOKUP(sales_tab[[#This Row],[Customer ID]],customer_tab[],5,FALSE)</f>
        <v>California</v>
      </c>
      <c r="F843" t="str">
        <f>VLOOKUP(sales_tab[[#This Row],[Customer ID]],customer_tab[],6,FALSE)</f>
        <v>West</v>
      </c>
      <c r="G843" t="str">
        <f>VLOOKUP(sales_tab[[#This Row],[Customer ID]],customer_tab[],7,FALSE)</f>
        <v>Married</v>
      </c>
      <c r="H843" s="1">
        <v>45521</v>
      </c>
      <c r="I843" s="1" t="str">
        <f>TEXT(sales_tab[[#This Row],[Order Date]],"YYYY")</f>
        <v>2024</v>
      </c>
      <c r="J843" s="1" t="str">
        <f>TEXT(sales_tab[[#This Row],[Order Date]],"MMM")</f>
        <v>Aug</v>
      </c>
      <c r="K843">
        <v>5039</v>
      </c>
      <c r="L843" t="str">
        <f>VLOOKUP(sales_tab[[#This Row],[Product ID]],product_tab[],2,FALSE)</f>
        <v>Jeans</v>
      </c>
      <c r="M843" t="str">
        <f>VLOOKUP(sales_tab[[#This Row],[Product ID]],product_tab[],4,FALSE)</f>
        <v>Sanchez, Medina and Golden</v>
      </c>
      <c r="N843" t="s">
        <v>15</v>
      </c>
      <c r="O843">
        <v>202.60750000000002</v>
      </c>
      <c r="P843">
        <v>70.03</v>
      </c>
      <c r="Q843">
        <v>5</v>
      </c>
      <c r="R843">
        <v>0.15</v>
      </c>
      <c r="S843">
        <f>sales_tab[[#This Row],[Unit Price]]*sales_tab[[#This Row],[Quantity]]</f>
        <v>350.15</v>
      </c>
      <c r="T843">
        <f>sales_tab[[#This Row],[Sales Amount]]-sales_tab[[#This Row],[Cost Price]]</f>
        <v>147.54249999999996</v>
      </c>
    </row>
    <row r="844" spans="1:20" x14ac:dyDescent="0.45">
      <c r="A844">
        <v>761772</v>
      </c>
      <c r="B844">
        <v>959127</v>
      </c>
      <c r="C844" t="str">
        <f>VLOOKUP(sales_tab[[#This Row],[Customer ID]],customer_tab[],2,FALSE)</f>
        <v>Alejandro Santos</v>
      </c>
      <c r="D844" t="str">
        <f>VLOOKUP(sales_tab[[#This Row],[Customer ID]],customer_tab[],9,FALSE)</f>
        <v>Male</v>
      </c>
      <c r="E844" t="str">
        <f>VLOOKUP(sales_tab[[#This Row],[Customer ID]],customer_tab[],5,FALSE)</f>
        <v>Colorado</v>
      </c>
      <c r="F844" t="str">
        <f>VLOOKUP(sales_tab[[#This Row],[Customer ID]],customer_tab[],6,FALSE)</f>
        <v>West</v>
      </c>
      <c r="G844" t="str">
        <f>VLOOKUP(sales_tab[[#This Row],[Customer ID]],customer_tab[],7,FALSE)</f>
        <v>Widowed</v>
      </c>
      <c r="H844" s="1">
        <v>45421</v>
      </c>
      <c r="I844" s="1" t="str">
        <f>TEXT(sales_tab[[#This Row],[Order Date]],"YYYY")</f>
        <v>2024</v>
      </c>
      <c r="J844" s="1" t="str">
        <f>TEXT(sales_tab[[#This Row],[Order Date]],"MMM")</f>
        <v>May</v>
      </c>
      <c r="K844">
        <v>5942</v>
      </c>
      <c r="L844" t="str">
        <f>VLOOKUP(sales_tab[[#This Row],[Product ID]],product_tab[],2,FALSE)</f>
        <v>Stapler</v>
      </c>
      <c r="M844" t="str">
        <f>VLOOKUP(sales_tab[[#This Row],[Product ID]],product_tab[],4,FALSE)</f>
        <v>Jones-Henderson</v>
      </c>
      <c r="N844" t="s">
        <v>17</v>
      </c>
      <c r="O844">
        <v>36.695999999999998</v>
      </c>
      <c r="P844">
        <v>12.83</v>
      </c>
      <c r="Q844">
        <v>5</v>
      </c>
      <c r="R844">
        <v>0.16</v>
      </c>
      <c r="S844">
        <f>sales_tab[[#This Row],[Unit Price]]*sales_tab[[#This Row],[Quantity]]</f>
        <v>64.150000000000006</v>
      </c>
      <c r="T844">
        <f>sales_tab[[#This Row],[Sales Amount]]-sales_tab[[#This Row],[Cost Price]]</f>
        <v>27.454000000000008</v>
      </c>
    </row>
    <row r="845" spans="1:20" x14ac:dyDescent="0.45">
      <c r="A845">
        <v>844912</v>
      </c>
      <c r="B845">
        <v>110888</v>
      </c>
      <c r="C845" t="str">
        <f>VLOOKUP(sales_tab[[#This Row],[Customer ID]],customer_tab[],2,FALSE)</f>
        <v>Perry Wells</v>
      </c>
      <c r="D845" t="str">
        <f>VLOOKUP(sales_tab[[#This Row],[Customer ID]],customer_tab[],9,FALSE)</f>
        <v>Male</v>
      </c>
      <c r="E845" t="str">
        <f>VLOOKUP(sales_tab[[#This Row],[Customer ID]],customer_tab[],5,FALSE)</f>
        <v>California</v>
      </c>
      <c r="F845" t="str">
        <f>VLOOKUP(sales_tab[[#This Row],[Customer ID]],customer_tab[],6,FALSE)</f>
        <v>West</v>
      </c>
      <c r="G845" t="str">
        <f>VLOOKUP(sales_tab[[#This Row],[Customer ID]],customer_tab[],7,FALSE)</f>
        <v>Widowed</v>
      </c>
      <c r="H845" s="1">
        <v>45435</v>
      </c>
      <c r="I845" s="1" t="str">
        <f>TEXT(sales_tab[[#This Row],[Order Date]],"YYYY")</f>
        <v>2024</v>
      </c>
      <c r="J845" s="1" t="str">
        <f>TEXT(sales_tab[[#This Row],[Order Date]],"MMM")</f>
        <v>May</v>
      </c>
      <c r="K845">
        <v>4889</v>
      </c>
      <c r="L845" t="str">
        <f>VLOOKUP(sales_tab[[#This Row],[Product ID]],product_tab[],2,FALSE)</f>
        <v>T-shirt</v>
      </c>
      <c r="M845" t="str">
        <f>VLOOKUP(sales_tab[[#This Row],[Product ID]],product_tab[],4,FALSE)</f>
        <v>Davis Group</v>
      </c>
      <c r="N845" t="s">
        <v>15</v>
      </c>
      <c r="O845">
        <v>413.84319999999991</v>
      </c>
      <c r="P845">
        <v>165.76</v>
      </c>
      <c r="Q845">
        <v>3</v>
      </c>
      <c r="R845">
        <v>0.06</v>
      </c>
      <c r="S845">
        <f>sales_tab[[#This Row],[Unit Price]]*sales_tab[[#This Row],[Quantity]]</f>
        <v>497.28</v>
      </c>
      <c r="T845">
        <f>sales_tab[[#This Row],[Sales Amount]]-sales_tab[[#This Row],[Cost Price]]</f>
        <v>83.436800000000062</v>
      </c>
    </row>
    <row r="846" spans="1:20" x14ac:dyDescent="0.45">
      <c r="A846">
        <v>941392</v>
      </c>
      <c r="B846">
        <v>254976</v>
      </c>
      <c r="C846" t="str">
        <f>VLOOKUP(sales_tab[[#This Row],[Customer ID]],customer_tab[],2,FALSE)</f>
        <v>Ashley Murphy</v>
      </c>
      <c r="D846" t="str">
        <f>VLOOKUP(sales_tab[[#This Row],[Customer ID]],customer_tab[],9,FALSE)</f>
        <v>Non-Binary</v>
      </c>
      <c r="E846" t="str">
        <f>VLOOKUP(sales_tab[[#This Row],[Customer ID]],customer_tab[],5,FALSE)</f>
        <v>Texas</v>
      </c>
      <c r="F846" t="str">
        <f>VLOOKUP(sales_tab[[#This Row],[Customer ID]],customer_tab[],6,FALSE)</f>
        <v>Central</v>
      </c>
      <c r="G846" t="str">
        <f>VLOOKUP(sales_tab[[#This Row],[Customer ID]],customer_tab[],7,FALSE)</f>
        <v>Divorced</v>
      </c>
      <c r="H846" s="1">
        <v>45321</v>
      </c>
      <c r="I846" s="1" t="str">
        <f>TEXT(sales_tab[[#This Row],[Order Date]],"YYYY")</f>
        <v>2024</v>
      </c>
      <c r="J846" s="1" t="str">
        <f>TEXT(sales_tab[[#This Row],[Order Date]],"MMM")</f>
        <v>Jan</v>
      </c>
      <c r="K846">
        <v>9961</v>
      </c>
      <c r="L846" t="str">
        <f>VLOOKUP(sales_tab[[#This Row],[Product ID]],product_tab[],2,FALSE)</f>
        <v>Cap</v>
      </c>
      <c r="M846" t="str">
        <f>VLOOKUP(sales_tab[[#This Row],[Product ID]],product_tab[],4,FALSE)</f>
        <v>Rogers and Sons</v>
      </c>
      <c r="N846" t="s">
        <v>15</v>
      </c>
      <c r="O846">
        <v>15.804399999999998</v>
      </c>
      <c r="P846">
        <v>6.92</v>
      </c>
      <c r="Q846">
        <v>3</v>
      </c>
      <c r="R846">
        <v>0.06</v>
      </c>
      <c r="S846">
        <f>sales_tab[[#This Row],[Unit Price]]*sales_tab[[#This Row],[Quantity]]</f>
        <v>20.759999999999998</v>
      </c>
      <c r="T846">
        <f>sales_tab[[#This Row],[Sales Amount]]-sales_tab[[#This Row],[Cost Price]]</f>
        <v>4.9556000000000004</v>
      </c>
    </row>
    <row r="847" spans="1:20" x14ac:dyDescent="0.45">
      <c r="A847">
        <v>992592</v>
      </c>
      <c r="B847">
        <v>712113</v>
      </c>
      <c r="C847" t="str">
        <f>VLOOKUP(sales_tab[[#This Row],[Customer ID]],customer_tab[],2,FALSE)</f>
        <v>Lisa Richmond</v>
      </c>
      <c r="D847" t="str">
        <f>VLOOKUP(sales_tab[[#This Row],[Customer ID]],customer_tab[],9,FALSE)</f>
        <v>Male</v>
      </c>
      <c r="E847" t="str">
        <f>VLOOKUP(sales_tab[[#This Row],[Customer ID]],customer_tab[],5,FALSE)</f>
        <v>Illinois</v>
      </c>
      <c r="F847" t="str">
        <f>VLOOKUP(sales_tab[[#This Row],[Customer ID]],customer_tab[],6,FALSE)</f>
        <v>Central</v>
      </c>
      <c r="G847" t="str">
        <f>VLOOKUP(sales_tab[[#This Row],[Customer ID]],customer_tab[],7,FALSE)</f>
        <v>Widowed</v>
      </c>
      <c r="H847" s="1">
        <v>45343</v>
      </c>
      <c r="I847" s="1" t="str">
        <f>TEXT(sales_tab[[#This Row],[Order Date]],"YYYY")</f>
        <v>2024</v>
      </c>
      <c r="J847" s="1" t="str">
        <f>TEXT(sales_tab[[#This Row],[Order Date]],"MMM")</f>
        <v>Feb</v>
      </c>
      <c r="K847">
        <v>7085</v>
      </c>
      <c r="L847" t="str">
        <f>VLOOKUP(sales_tab[[#This Row],[Product ID]],product_tab[],2,FALSE)</f>
        <v>Jacket</v>
      </c>
      <c r="M847" t="str">
        <f>VLOOKUP(sales_tab[[#This Row],[Product ID]],product_tab[],4,FALSE)</f>
        <v>Myers-Barber</v>
      </c>
      <c r="N847" t="s">
        <v>15</v>
      </c>
      <c r="O847">
        <v>122.09230000000001</v>
      </c>
      <c r="P847">
        <v>178.83</v>
      </c>
      <c r="Q847">
        <v>1</v>
      </c>
      <c r="R847">
        <v>0.19</v>
      </c>
      <c r="S847">
        <f>sales_tab[[#This Row],[Unit Price]]*sales_tab[[#This Row],[Quantity]]</f>
        <v>178.83</v>
      </c>
      <c r="T847">
        <f>sales_tab[[#This Row],[Sales Amount]]-sales_tab[[#This Row],[Cost Price]]</f>
        <v>56.737700000000004</v>
      </c>
    </row>
    <row r="848" spans="1:20" x14ac:dyDescent="0.45">
      <c r="A848">
        <v>576346</v>
      </c>
      <c r="B848">
        <v>995196</v>
      </c>
      <c r="C848" t="str">
        <f>VLOOKUP(sales_tab[[#This Row],[Customer ID]],customer_tab[],2,FALSE)</f>
        <v>Nicole Jones</v>
      </c>
      <c r="D848" t="str">
        <f>VLOOKUP(sales_tab[[#This Row],[Customer ID]],customer_tab[],9,FALSE)</f>
        <v>Male</v>
      </c>
      <c r="E848" t="str">
        <f>VLOOKUP(sales_tab[[#This Row],[Customer ID]],customer_tab[],5,FALSE)</f>
        <v>Ohio</v>
      </c>
      <c r="F848" t="str">
        <f>VLOOKUP(sales_tab[[#This Row],[Customer ID]],customer_tab[],6,FALSE)</f>
        <v>East</v>
      </c>
      <c r="G848" t="str">
        <f>VLOOKUP(sales_tab[[#This Row],[Customer ID]],customer_tab[],7,FALSE)</f>
        <v>Married</v>
      </c>
      <c r="H848" s="1">
        <v>45482</v>
      </c>
      <c r="I848" s="1" t="str">
        <f>TEXT(sales_tab[[#This Row],[Order Date]],"YYYY")</f>
        <v>2024</v>
      </c>
      <c r="J848" s="1" t="str">
        <f>TEXT(sales_tab[[#This Row],[Order Date]],"MMM")</f>
        <v>Jul</v>
      </c>
      <c r="K848">
        <v>5842</v>
      </c>
      <c r="L848" t="str">
        <f>VLOOKUP(sales_tab[[#This Row],[Product ID]],product_tab[],2,FALSE)</f>
        <v>Chair</v>
      </c>
      <c r="M848" t="str">
        <f>VLOOKUP(sales_tab[[#This Row],[Product ID]],product_tab[],4,FALSE)</f>
        <v>Cook, Hall and Miller</v>
      </c>
      <c r="N848" t="s">
        <v>11</v>
      </c>
      <c r="O848">
        <v>470.18999999999994</v>
      </c>
      <c r="P848">
        <v>268.19</v>
      </c>
      <c r="Q848">
        <v>3</v>
      </c>
      <c r="R848">
        <v>0</v>
      </c>
      <c r="S848">
        <f>sales_tab[[#This Row],[Unit Price]]*sales_tab[[#This Row],[Quantity]]</f>
        <v>804.56999999999994</v>
      </c>
      <c r="T848">
        <f>sales_tab[[#This Row],[Sales Amount]]-sales_tab[[#This Row],[Cost Price]]</f>
        <v>334.38</v>
      </c>
    </row>
    <row r="849" spans="1:20" x14ac:dyDescent="0.45">
      <c r="A849">
        <v>809768</v>
      </c>
      <c r="B849">
        <v>167737</v>
      </c>
      <c r="C849" t="str">
        <f>VLOOKUP(sales_tab[[#This Row],[Customer ID]],customer_tab[],2,FALSE)</f>
        <v>Meagan Lee</v>
      </c>
      <c r="D849" t="str">
        <f>VLOOKUP(sales_tab[[#This Row],[Customer ID]],customer_tab[],9,FALSE)</f>
        <v>Female</v>
      </c>
      <c r="E849" t="str">
        <f>VLOOKUP(sales_tab[[#This Row],[Customer ID]],customer_tab[],5,FALSE)</f>
        <v>California</v>
      </c>
      <c r="F849" t="str">
        <f>VLOOKUP(sales_tab[[#This Row],[Customer ID]],customer_tab[],6,FALSE)</f>
        <v>West</v>
      </c>
      <c r="G849" t="str">
        <f>VLOOKUP(sales_tab[[#This Row],[Customer ID]],customer_tab[],7,FALSE)</f>
        <v>Single</v>
      </c>
      <c r="H849" s="1">
        <v>45237</v>
      </c>
      <c r="I849" s="1" t="str">
        <f>TEXT(sales_tab[[#This Row],[Order Date]],"YYYY")</f>
        <v>2023</v>
      </c>
      <c r="J849" s="1" t="str">
        <f>TEXT(sales_tab[[#This Row],[Order Date]],"MMM")</f>
        <v>Nov</v>
      </c>
      <c r="K849">
        <v>2914</v>
      </c>
      <c r="L849" t="str">
        <f>VLOOKUP(sales_tab[[#This Row],[Product ID]],product_tab[],2,FALSE)</f>
        <v>Bookshelf</v>
      </c>
      <c r="M849" t="str">
        <f>VLOOKUP(sales_tab[[#This Row],[Product ID]],product_tab[],4,FALSE)</f>
        <v>Davis-Ramirez</v>
      </c>
      <c r="N849" t="s">
        <v>11</v>
      </c>
      <c r="O849">
        <v>57.105999999999995</v>
      </c>
      <c r="P849">
        <v>30.65</v>
      </c>
      <c r="Q849">
        <v>4</v>
      </c>
      <c r="R849">
        <v>0.19</v>
      </c>
      <c r="S849">
        <f>sales_tab[[#This Row],[Unit Price]]*sales_tab[[#This Row],[Quantity]]</f>
        <v>122.6</v>
      </c>
      <c r="T849">
        <f>sales_tab[[#This Row],[Sales Amount]]-sales_tab[[#This Row],[Cost Price]]</f>
        <v>65.494</v>
      </c>
    </row>
    <row r="850" spans="1:20" x14ac:dyDescent="0.45">
      <c r="A850">
        <v>762491</v>
      </c>
      <c r="B850">
        <v>344224</v>
      </c>
      <c r="C850" t="str">
        <f>VLOOKUP(sales_tab[[#This Row],[Customer ID]],customer_tab[],2,FALSE)</f>
        <v>Mr. Ronald Alvarado</v>
      </c>
      <c r="D850" t="str">
        <f>VLOOKUP(sales_tab[[#This Row],[Customer ID]],customer_tab[],9,FALSE)</f>
        <v>Non-Binary</v>
      </c>
      <c r="E850" t="str">
        <f>VLOOKUP(sales_tab[[#This Row],[Customer ID]],customer_tab[],5,FALSE)</f>
        <v>Oklahoma</v>
      </c>
      <c r="F850" t="str">
        <f>VLOOKUP(sales_tab[[#This Row],[Customer ID]],customer_tab[],6,FALSE)</f>
        <v>Central</v>
      </c>
      <c r="G850" t="str">
        <f>VLOOKUP(sales_tab[[#This Row],[Customer ID]],customer_tab[],7,FALSE)</f>
        <v>Single</v>
      </c>
      <c r="H850" s="1">
        <v>45329</v>
      </c>
      <c r="I850" s="1" t="str">
        <f>TEXT(sales_tab[[#This Row],[Order Date]],"YYYY")</f>
        <v>2024</v>
      </c>
      <c r="J850" s="1" t="str">
        <f>TEXT(sales_tab[[#This Row],[Order Date]],"MMM")</f>
        <v>Feb</v>
      </c>
      <c r="K850">
        <v>2117</v>
      </c>
      <c r="L850" t="str">
        <f>VLOOKUP(sales_tab[[#This Row],[Product ID]],product_tab[],2,FALSE)</f>
        <v>Sofa</v>
      </c>
      <c r="M850" t="str">
        <f>VLOOKUP(sales_tab[[#This Row],[Product ID]],product_tab[],4,FALSE)</f>
        <v>Holden Inc</v>
      </c>
      <c r="N850" t="s">
        <v>11</v>
      </c>
      <c r="O850">
        <v>55.709999999999987</v>
      </c>
      <c r="P850">
        <v>13.79</v>
      </c>
      <c r="Q850">
        <v>5</v>
      </c>
      <c r="R850">
        <v>0</v>
      </c>
      <c r="S850">
        <f>sales_tab[[#This Row],[Unit Price]]*sales_tab[[#This Row],[Quantity]]</f>
        <v>68.949999999999989</v>
      </c>
      <c r="T850">
        <f>sales_tab[[#This Row],[Sales Amount]]-sales_tab[[#This Row],[Cost Price]]</f>
        <v>13.240000000000002</v>
      </c>
    </row>
    <row r="851" spans="1:20" x14ac:dyDescent="0.45">
      <c r="A851">
        <v>685856</v>
      </c>
      <c r="B851">
        <v>414923</v>
      </c>
      <c r="C851" t="str">
        <f>VLOOKUP(sales_tab[[#This Row],[Customer ID]],customer_tab[],2,FALSE)</f>
        <v>Allison Love</v>
      </c>
      <c r="D851" t="str">
        <f>VLOOKUP(sales_tab[[#This Row],[Customer ID]],customer_tab[],9,FALSE)</f>
        <v>Non-Binary</v>
      </c>
      <c r="E851" t="str">
        <f>VLOOKUP(sales_tab[[#This Row],[Customer ID]],customer_tab[],5,FALSE)</f>
        <v>California</v>
      </c>
      <c r="F851" t="str">
        <f>VLOOKUP(sales_tab[[#This Row],[Customer ID]],customer_tab[],6,FALSE)</f>
        <v>West</v>
      </c>
      <c r="G851" t="str">
        <f>VLOOKUP(sales_tab[[#This Row],[Customer ID]],customer_tab[],7,FALSE)</f>
        <v>Divorced</v>
      </c>
      <c r="H851" s="1">
        <v>45174</v>
      </c>
      <c r="I851" s="1" t="str">
        <f>TEXT(sales_tab[[#This Row],[Order Date]],"YYYY")</f>
        <v>2023</v>
      </c>
      <c r="J851" s="1" t="str">
        <f>TEXT(sales_tab[[#This Row],[Order Date]],"MMM")</f>
        <v>Sep</v>
      </c>
      <c r="K851">
        <v>6233</v>
      </c>
      <c r="L851" t="str">
        <f>VLOOKUP(sales_tab[[#This Row],[Product ID]],product_tab[],2,FALSE)</f>
        <v>Smartphone</v>
      </c>
      <c r="M851" t="str">
        <f>VLOOKUP(sales_tab[[#This Row],[Product ID]],product_tab[],4,FALSE)</f>
        <v>Hensley-Pratt</v>
      </c>
      <c r="N851" t="s">
        <v>19</v>
      </c>
      <c r="O851">
        <v>34.442799999999998</v>
      </c>
      <c r="P851">
        <v>12.38</v>
      </c>
      <c r="Q851">
        <v>4</v>
      </c>
      <c r="R851">
        <v>0.11</v>
      </c>
      <c r="S851">
        <f>sales_tab[[#This Row],[Unit Price]]*sales_tab[[#This Row],[Quantity]]</f>
        <v>49.52</v>
      </c>
      <c r="T851">
        <f>sales_tab[[#This Row],[Sales Amount]]-sales_tab[[#This Row],[Cost Price]]</f>
        <v>15.077200000000005</v>
      </c>
    </row>
    <row r="852" spans="1:20" x14ac:dyDescent="0.45">
      <c r="A852">
        <v>818602</v>
      </c>
      <c r="B852">
        <v>439939</v>
      </c>
      <c r="C852" t="str">
        <f>VLOOKUP(sales_tab[[#This Row],[Customer ID]],customer_tab[],2,FALSE)</f>
        <v>Maurice Zamora</v>
      </c>
      <c r="D852" t="str">
        <f>VLOOKUP(sales_tab[[#This Row],[Customer ID]],customer_tab[],9,FALSE)</f>
        <v>Female</v>
      </c>
      <c r="E852" t="str">
        <f>VLOOKUP(sales_tab[[#This Row],[Customer ID]],customer_tab[],5,FALSE)</f>
        <v>New York</v>
      </c>
      <c r="F852" t="str">
        <f>VLOOKUP(sales_tab[[#This Row],[Customer ID]],customer_tab[],6,FALSE)</f>
        <v>East</v>
      </c>
      <c r="G852" t="str">
        <f>VLOOKUP(sales_tab[[#This Row],[Customer ID]],customer_tab[],7,FALSE)</f>
        <v>Widowed</v>
      </c>
      <c r="H852" s="1">
        <v>45472</v>
      </c>
      <c r="I852" s="1" t="str">
        <f>TEXT(sales_tab[[#This Row],[Order Date]],"YYYY")</f>
        <v>2024</v>
      </c>
      <c r="J852" s="1" t="str">
        <f>TEXT(sales_tab[[#This Row],[Order Date]],"MMM")</f>
        <v>Jun</v>
      </c>
      <c r="K852">
        <v>9251</v>
      </c>
      <c r="L852" t="str">
        <f>VLOOKUP(sales_tab[[#This Row],[Product ID]],product_tab[],2,FALSE)</f>
        <v>Headphones</v>
      </c>
      <c r="M852" t="str">
        <f>VLOOKUP(sales_tab[[#This Row],[Product ID]],product_tab[],4,FALSE)</f>
        <v>Yates Group</v>
      </c>
      <c r="N852" t="s">
        <v>19</v>
      </c>
      <c r="O852">
        <v>283.03879999999998</v>
      </c>
      <c r="P852">
        <v>86.13</v>
      </c>
      <c r="Q852">
        <v>4</v>
      </c>
      <c r="R852">
        <v>0.06</v>
      </c>
      <c r="S852">
        <f>sales_tab[[#This Row],[Unit Price]]*sales_tab[[#This Row],[Quantity]]</f>
        <v>344.52</v>
      </c>
      <c r="T852">
        <f>sales_tab[[#This Row],[Sales Amount]]-sales_tab[[#This Row],[Cost Price]]</f>
        <v>61.481200000000001</v>
      </c>
    </row>
    <row r="853" spans="1:20" x14ac:dyDescent="0.45">
      <c r="A853">
        <v>687519</v>
      </c>
      <c r="B853">
        <v>955485</v>
      </c>
      <c r="C853" t="str">
        <f>VLOOKUP(sales_tab[[#This Row],[Customer ID]],customer_tab[],2,FALSE)</f>
        <v>Meghan Rivera</v>
      </c>
      <c r="D853" t="str">
        <f>VLOOKUP(sales_tab[[#This Row],[Customer ID]],customer_tab[],9,FALSE)</f>
        <v>Female</v>
      </c>
      <c r="E853" t="str">
        <f>VLOOKUP(sales_tab[[#This Row],[Customer ID]],customer_tab[],5,FALSE)</f>
        <v>California</v>
      </c>
      <c r="F853" t="str">
        <f>VLOOKUP(sales_tab[[#This Row],[Customer ID]],customer_tab[],6,FALSE)</f>
        <v>West</v>
      </c>
      <c r="G853" t="str">
        <f>VLOOKUP(sales_tab[[#This Row],[Customer ID]],customer_tab[],7,FALSE)</f>
        <v>Married</v>
      </c>
      <c r="H853" s="1">
        <v>45319</v>
      </c>
      <c r="I853" s="1" t="str">
        <f>TEXT(sales_tab[[#This Row],[Order Date]],"YYYY")</f>
        <v>2024</v>
      </c>
      <c r="J853" s="1" t="str">
        <f>TEXT(sales_tab[[#This Row],[Order Date]],"MMM")</f>
        <v>Jan</v>
      </c>
      <c r="K853">
        <v>3592</v>
      </c>
      <c r="L853" t="str">
        <f>VLOOKUP(sales_tab[[#This Row],[Product ID]],product_tab[],2,FALSE)</f>
        <v>Shoes</v>
      </c>
      <c r="M853" t="str">
        <f>VLOOKUP(sales_tab[[#This Row],[Product ID]],product_tab[],4,FALSE)</f>
        <v>Hamilton, Kirby and Taylor</v>
      </c>
      <c r="N853" t="s">
        <v>15</v>
      </c>
      <c r="O853">
        <v>240.37800000000001</v>
      </c>
      <c r="P853">
        <v>243.78</v>
      </c>
      <c r="Q853">
        <v>2</v>
      </c>
      <c r="R853">
        <v>0.2</v>
      </c>
      <c r="S853">
        <f>sales_tab[[#This Row],[Unit Price]]*sales_tab[[#This Row],[Quantity]]</f>
        <v>487.56</v>
      </c>
      <c r="T853">
        <f>sales_tab[[#This Row],[Sales Amount]]-sales_tab[[#This Row],[Cost Price]]</f>
        <v>247.18199999999999</v>
      </c>
    </row>
    <row r="854" spans="1:20" x14ac:dyDescent="0.45">
      <c r="A854">
        <v>749585</v>
      </c>
      <c r="B854">
        <v>123984</v>
      </c>
      <c r="C854" t="str">
        <f>VLOOKUP(sales_tab[[#This Row],[Customer ID]],customer_tab[],2,FALSE)</f>
        <v>Robert Floyd</v>
      </c>
      <c r="D854" t="str">
        <f>VLOOKUP(sales_tab[[#This Row],[Customer ID]],customer_tab[],9,FALSE)</f>
        <v>Male</v>
      </c>
      <c r="E854" t="str">
        <f>VLOOKUP(sales_tab[[#This Row],[Customer ID]],customer_tab[],5,FALSE)</f>
        <v>New Jersey</v>
      </c>
      <c r="F854" t="str">
        <f>VLOOKUP(sales_tab[[#This Row],[Customer ID]],customer_tab[],6,FALSE)</f>
        <v>East</v>
      </c>
      <c r="G854" t="str">
        <f>VLOOKUP(sales_tab[[#This Row],[Customer ID]],customer_tab[],7,FALSE)</f>
        <v>Widowed</v>
      </c>
      <c r="H854" s="1">
        <v>45212</v>
      </c>
      <c r="I854" s="1" t="str">
        <f>TEXT(sales_tab[[#This Row],[Order Date]],"YYYY")</f>
        <v>2023</v>
      </c>
      <c r="J854" s="1" t="str">
        <f>TEXT(sales_tab[[#This Row],[Order Date]],"MMM")</f>
        <v>Oct</v>
      </c>
      <c r="K854">
        <v>9614</v>
      </c>
      <c r="L854" t="str">
        <f>VLOOKUP(sales_tab[[#This Row],[Product ID]],product_tab[],2,FALSE)</f>
        <v>Table</v>
      </c>
      <c r="M854" t="str">
        <f>VLOOKUP(sales_tab[[#This Row],[Product ID]],product_tab[],4,FALSE)</f>
        <v>Peters Ltd</v>
      </c>
      <c r="N854" t="s">
        <v>11</v>
      </c>
      <c r="O854">
        <v>180.3321</v>
      </c>
      <c r="P854">
        <v>129.47</v>
      </c>
      <c r="Q854">
        <v>3</v>
      </c>
      <c r="R854">
        <v>0.19</v>
      </c>
      <c r="S854">
        <f>sales_tab[[#This Row],[Unit Price]]*sales_tab[[#This Row],[Quantity]]</f>
        <v>388.40999999999997</v>
      </c>
      <c r="T854">
        <f>sales_tab[[#This Row],[Sales Amount]]-sales_tab[[#This Row],[Cost Price]]</f>
        <v>208.07789999999997</v>
      </c>
    </row>
    <row r="855" spans="1:20" x14ac:dyDescent="0.45">
      <c r="A855">
        <v>768079</v>
      </c>
      <c r="B855">
        <v>909305</v>
      </c>
      <c r="C855" t="str">
        <f>VLOOKUP(sales_tab[[#This Row],[Customer ID]],customer_tab[],2,FALSE)</f>
        <v>Jamie Saunders</v>
      </c>
      <c r="D855" t="str">
        <f>VLOOKUP(sales_tab[[#This Row],[Customer ID]],customer_tab[],9,FALSE)</f>
        <v>Female</v>
      </c>
      <c r="E855" t="str">
        <f>VLOOKUP(sales_tab[[#This Row],[Customer ID]],customer_tab[],5,FALSE)</f>
        <v>Pennsylvania</v>
      </c>
      <c r="F855" t="str">
        <f>VLOOKUP(sales_tab[[#This Row],[Customer ID]],customer_tab[],6,FALSE)</f>
        <v>East</v>
      </c>
      <c r="G855" t="str">
        <f>VLOOKUP(sales_tab[[#This Row],[Customer ID]],customer_tab[],7,FALSE)</f>
        <v>Single</v>
      </c>
      <c r="H855" s="1">
        <v>45516</v>
      </c>
      <c r="I855" s="1" t="str">
        <f>TEXT(sales_tab[[#This Row],[Order Date]],"YYYY")</f>
        <v>2024</v>
      </c>
      <c r="J855" s="1" t="str">
        <f>TEXT(sales_tab[[#This Row],[Order Date]],"MMM")</f>
        <v>Aug</v>
      </c>
      <c r="K855">
        <v>1440</v>
      </c>
      <c r="L855" t="str">
        <f>VLOOKUP(sales_tab[[#This Row],[Product ID]],product_tab[],2,FALSE)</f>
        <v>Action Figure</v>
      </c>
      <c r="M855" t="str">
        <f>VLOOKUP(sales_tab[[#This Row],[Product ID]],product_tab[],4,FALSE)</f>
        <v>Barker-Baker</v>
      </c>
      <c r="N855" t="s">
        <v>13</v>
      </c>
      <c r="O855">
        <v>844.20240000000001</v>
      </c>
      <c r="P855">
        <v>242.72</v>
      </c>
      <c r="Q855">
        <v>4</v>
      </c>
      <c r="R855">
        <v>0.02</v>
      </c>
      <c r="S855">
        <f>sales_tab[[#This Row],[Unit Price]]*sales_tab[[#This Row],[Quantity]]</f>
        <v>970.88</v>
      </c>
      <c r="T855">
        <f>sales_tab[[#This Row],[Sales Amount]]-sales_tab[[#This Row],[Cost Price]]</f>
        <v>126.67759999999998</v>
      </c>
    </row>
    <row r="856" spans="1:20" x14ac:dyDescent="0.45">
      <c r="A856">
        <v>240376</v>
      </c>
      <c r="B856">
        <v>251972</v>
      </c>
      <c r="C856" t="str">
        <f>VLOOKUP(sales_tab[[#This Row],[Customer ID]],customer_tab[],2,FALSE)</f>
        <v>Julia Hicks</v>
      </c>
      <c r="D856" t="str">
        <f>VLOOKUP(sales_tab[[#This Row],[Customer ID]],customer_tab[],9,FALSE)</f>
        <v>Male</v>
      </c>
      <c r="E856" t="str">
        <f>VLOOKUP(sales_tab[[#This Row],[Customer ID]],customer_tab[],5,FALSE)</f>
        <v>Colorado</v>
      </c>
      <c r="F856" t="str">
        <f>VLOOKUP(sales_tab[[#This Row],[Customer ID]],customer_tab[],6,FALSE)</f>
        <v>West</v>
      </c>
      <c r="G856" t="str">
        <f>VLOOKUP(sales_tab[[#This Row],[Customer ID]],customer_tab[],7,FALSE)</f>
        <v>Married</v>
      </c>
      <c r="H856" s="1">
        <v>45178</v>
      </c>
      <c r="I856" s="1" t="str">
        <f>TEXT(sales_tab[[#This Row],[Order Date]],"YYYY")</f>
        <v>2023</v>
      </c>
      <c r="J856" s="1" t="str">
        <f>TEXT(sales_tab[[#This Row],[Order Date]],"MMM")</f>
        <v>Sep</v>
      </c>
      <c r="K856">
        <v>8522</v>
      </c>
      <c r="L856" t="str">
        <f>VLOOKUP(sales_tab[[#This Row],[Product ID]],product_tab[],2,FALSE)</f>
        <v>Notebook</v>
      </c>
      <c r="M856" t="str">
        <f>VLOOKUP(sales_tab[[#This Row],[Product ID]],product_tab[],4,FALSE)</f>
        <v>Estrada LLC</v>
      </c>
      <c r="N856" t="s">
        <v>17</v>
      </c>
      <c r="O856">
        <v>102.19800000000002</v>
      </c>
      <c r="P856">
        <v>154.08000000000001</v>
      </c>
      <c r="Q856">
        <v>1</v>
      </c>
      <c r="R856">
        <v>0.15</v>
      </c>
      <c r="S856">
        <f>sales_tab[[#This Row],[Unit Price]]*sales_tab[[#This Row],[Quantity]]</f>
        <v>154.08000000000001</v>
      </c>
      <c r="T856">
        <f>sales_tab[[#This Row],[Sales Amount]]-sales_tab[[#This Row],[Cost Price]]</f>
        <v>51.881999999999991</v>
      </c>
    </row>
    <row r="857" spans="1:20" x14ac:dyDescent="0.45">
      <c r="A857">
        <v>342916</v>
      </c>
      <c r="B857">
        <v>618203</v>
      </c>
      <c r="C857" t="str">
        <f>VLOOKUP(sales_tab[[#This Row],[Customer ID]],customer_tab[],2,FALSE)</f>
        <v>Meghan Holmes</v>
      </c>
      <c r="D857" t="str">
        <f>VLOOKUP(sales_tab[[#This Row],[Customer ID]],customer_tab[],9,FALSE)</f>
        <v>Female</v>
      </c>
      <c r="E857" t="str">
        <f>VLOOKUP(sales_tab[[#This Row],[Customer ID]],customer_tab[],5,FALSE)</f>
        <v>Florida</v>
      </c>
      <c r="F857" t="str">
        <f>VLOOKUP(sales_tab[[#This Row],[Customer ID]],customer_tab[],6,FALSE)</f>
        <v>South</v>
      </c>
      <c r="G857" t="str">
        <f>VLOOKUP(sales_tab[[#This Row],[Customer ID]],customer_tab[],7,FALSE)</f>
        <v>Single</v>
      </c>
      <c r="H857" s="1">
        <v>45455</v>
      </c>
      <c r="I857" s="1" t="str">
        <f>TEXT(sales_tab[[#This Row],[Order Date]],"YYYY")</f>
        <v>2024</v>
      </c>
      <c r="J857" s="1" t="str">
        <f>TEXT(sales_tab[[#This Row],[Order Date]],"MMM")</f>
        <v>Jun</v>
      </c>
      <c r="K857">
        <v>9614</v>
      </c>
      <c r="L857" t="str">
        <f>VLOOKUP(sales_tab[[#This Row],[Product ID]],product_tab[],2,FALSE)</f>
        <v>Table</v>
      </c>
      <c r="M857" t="str">
        <f>VLOOKUP(sales_tab[[#This Row],[Product ID]],product_tab[],4,FALSE)</f>
        <v>Peters Ltd</v>
      </c>
      <c r="N857" t="s">
        <v>11</v>
      </c>
      <c r="O857">
        <v>510.35200000000003</v>
      </c>
      <c r="P857">
        <v>129.47</v>
      </c>
      <c r="Q857">
        <v>5</v>
      </c>
      <c r="R857">
        <v>0.08</v>
      </c>
      <c r="S857">
        <f>sales_tab[[#This Row],[Unit Price]]*sales_tab[[#This Row],[Quantity]]</f>
        <v>647.35</v>
      </c>
      <c r="T857">
        <f>sales_tab[[#This Row],[Sales Amount]]-sales_tab[[#This Row],[Cost Price]]</f>
        <v>136.99799999999999</v>
      </c>
    </row>
    <row r="858" spans="1:20" x14ac:dyDescent="0.45">
      <c r="A858">
        <v>645035</v>
      </c>
      <c r="B858">
        <v>575700</v>
      </c>
      <c r="C858" t="str">
        <f>VLOOKUP(sales_tab[[#This Row],[Customer ID]],customer_tab[],2,FALSE)</f>
        <v>Brian Richards</v>
      </c>
      <c r="D858" t="str">
        <f>VLOOKUP(sales_tab[[#This Row],[Customer ID]],customer_tab[],9,FALSE)</f>
        <v>Female</v>
      </c>
      <c r="E858" t="str">
        <f>VLOOKUP(sales_tab[[#This Row],[Customer ID]],customer_tab[],5,FALSE)</f>
        <v>Pennsylvania</v>
      </c>
      <c r="F858" t="str">
        <f>VLOOKUP(sales_tab[[#This Row],[Customer ID]],customer_tab[],6,FALSE)</f>
        <v>East</v>
      </c>
      <c r="G858" t="str">
        <f>VLOOKUP(sales_tab[[#This Row],[Customer ID]],customer_tab[],7,FALSE)</f>
        <v>Divorced</v>
      </c>
      <c r="H858" s="1">
        <v>45335</v>
      </c>
      <c r="I858" s="1" t="str">
        <f>TEXT(sales_tab[[#This Row],[Order Date]],"YYYY")</f>
        <v>2024</v>
      </c>
      <c r="J858" s="1" t="str">
        <f>TEXT(sales_tab[[#This Row],[Order Date]],"MMM")</f>
        <v>Feb</v>
      </c>
      <c r="K858">
        <v>2914</v>
      </c>
      <c r="L858" t="str">
        <f>VLOOKUP(sales_tab[[#This Row],[Product ID]],product_tab[],2,FALSE)</f>
        <v>Bookshelf</v>
      </c>
      <c r="M858" t="str">
        <f>VLOOKUP(sales_tab[[#This Row],[Product ID]],product_tab[],4,FALSE)</f>
        <v>Davis-Ramirez</v>
      </c>
      <c r="N858" t="s">
        <v>11</v>
      </c>
      <c r="O858">
        <v>94.06</v>
      </c>
      <c r="P858">
        <v>30.65</v>
      </c>
      <c r="Q858">
        <v>5</v>
      </c>
      <c r="R858">
        <v>0.24</v>
      </c>
      <c r="S858">
        <f>sales_tab[[#This Row],[Unit Price]]*sales_tab[[#This Row],[Quantity]]</f>
        <v>153.25</v>
      </c>
      <c r="T858">
        <f>sales_tab[[#This Row],[Sales Amount]]-sales_tab[[#This Row],[Cost Price]]</f>
        <v>59.19</v>
      </c>
    </row>
    <row r="859" spans="1:20" x14ac:dyDescent="0.45">
      <c r="A859">
        <v>640697</v>
      </c>
      <c r="B859">
        <v>531502</v>
      </c>
      <c r="C859" t="str">
        <f>VLOOKUP(sales_tab[[#This Row],[Customer ID]],customer_tab[],2,FALSE)</f>
        <v>Ronald Moore</v>
      </c>
      <c r="D859" t="str">
        <f>VLOOKUP(sales_tab[[#This Row],[Customer ID]],customer_tab[],9,FALSE)</f>
        <v>Non-Binary</v>
      </c>
      <c r="E859" t="str">
        <f>VLOOKUP(sales_tab[[#This Row],[Customer ID]],customer_tab[],5,FALSE)</f>
        <v>Colorado</v>
      </c>
      <c r="F859" t="str">
        <f>VLOOKUP(sales_tab[[#This Row],[Customer ID]],customer_tab[],6,FALSE)</f>
        <v>West</v>
      </c>
      <c r="G859" t="str">
        <f>VLOOKUP(sales_tab[[#This Row],[Customer ID]],customer_tab[],7,FALSE)</f>
        <v>Divorced</v>
      </c>
      <c r="H859" s="1">
        <v>45355</v>
      </c>
      <c r="I859" s="1" t="str">
        <f>TEXT(sales_tab[[#This Row],[Order Date]],"YYYY")</f>
        <v>2024</v>
      </c>
      <c r="J859" s="1" t="str">
        <f>TEXT(sales_tab[[#This Row],[Order Date]],"MMM")</f>
        <v>Mar</v>
      </c>
      <c r="K859">
        <v>9614</v>
      </c>
      <c r="L859" t="str">
        <f>VLOOKUP(sales_tab[[#This Row],[Product ID]],product_tab[],2,FALSE)</f>
        <v>Table</v>
      </c>
      <c r="M859" t="str">
        <f>VLOOKUP(sales_tab[[#This Row],[Product ID]],product_tab[],4,FALSE)</f>
        <v>Peters Ltd</v>
      </c>
      <c r="N859" t="s">
        <v>11</v>
      </c>
      <c r="O859">
        <v>166.69080000000002</v>
      </c>
      <c r="P859">
        <v>129.47</v>
      </c>
      <c r="Q859">
        <v>2</v>
      </c>
      <c r="R859">
        <v>0.18</v>
      </c>
      <c r="S859">
        <f>sales_tab[[#This Row],[Unit Price]]*sales_tab[[#This Row],[Quantity]]</f>
        <v>258.94</v>
      </c>
      <c r="T859">
        <f>sales_tab[[#This Row],[Sales Amount]]-sales_tab[[#This Row],[Cost Price]]</f>
        <v>92.249199999999973</v>
      </c>
    </row>
    <row r="860" spans="1:20" x14ac:dyDescent="0.45">
      <c r="A860">
        <v>391043</v>
      </c>
      <c r="B860">
        <v>176960</v>
      </c>
      <c r="C860" t="str">
        <f>VLOOKUP(sales_tab[[#This Row],[Customer ID]],customer_tab[],2,FALSE)</f>
        <v>Juan Williams</v>
      </c>
      <c r="D860" t="str">
        <f>VLOOKUP(sales_tab[[#This Row],[Customer ID]],customer_tab[],9,FALSE)</f>
        <v>Non-Binary</v>
      </c>
      <c r="E860" t="str">
        <f>VLOOKUP(sales_tab[[#This Row],[Customer ID]],customer_tab[],5,FALSE)</f>
        <v>Kentucky</v>
      </c>
      <c r="F860" t="str">
        <f>VLOOKUP(sales_tab[[#This Row],[Customer ID]],customer_tab[],6,FALSE)</f>
        <v>South</v>
      </c>
      <c r="G860" t="str">
        <f>VLOOKUP(sales_tab[[#This Row],[Customer ID]],customer_tab[],7,FALSE)</f>
        <v>Widowed</v>
      </c>
      <c r="H860" s="1">
        <v>45306</v>
      </c>
      <c r="I860" s="1" t="str">
        <f>TEXT(sales_tab[[#This Row],[Order Date]],"YYYY")</f>
        <v>2024</v>
      </c>
      <c r="J860" s="1" t="str">
        <f>TEXT(sales_tab[[#This Row],[Order Date]],"MMM")</f>
        <v>Jan</v>
      </c>
      <c r="K860">
        <v>8348</v>
      </c>
      <c r="L860" t="str">
        <f>VLOOKUP(sales_tab[[#This Row],[Product ID]],product_tab[],2,FALSE)</f>
        <v>Laptop</v>
      </c>
      <c r="M860" t="str">
        <f>VLOOKUP(sales_tab[[#This Row],[Product ID]],product_tab[],4,FALSE)</f>
        <v>Jackson, Stewart and Jenkins</v>
      </c>
      <c r="N860" t="s">
        <v>19</v>
      </c>
      <c r="O860">
        <v>295.30700000000002</v>
      </c>
      <c r="P860">
        <v>193.63</v>
      </c>
      <c r="Q860">
        <v>2</v>
      </c>
      <c r="R860">
        <v>0.05</v>
      </c>
      <c r="S860">
        <f>sales_tab[[#This Row],[Unit Price]]*sales_tab[[#This Row],[Quantity]]</f>
        <v>387.26</v>
      </c>
      <c r="T860">
        <f>sales_tab[[#This Row],[Sales Amount]]-sales_tab[[#This Row],[Cost Price]]</f>
        <v>91.952999999999975</v>
      </c>
    </row>
    <row r="861" spans="1:20" x14ac:dyDescent="0.45">
      <c r="A861">
        <v>810005</v>
      </c>
      <c r="B861">
        <v>995196</v>
      </c>
      <c r="C861" t="str">
        <f>VLOOKUP(sales_tab[[#This Row],[Customer ID]],customer_tab[],2,FALSE)</f>
        <v>Nicole Jones</v>
      </c>
      <c r="D861" t="str">
        <f>VLOOKUP(sales_tab[[#This Row],[Customer ID]],customer_tab[],9,FALSE)</f>
        <v>Male</v>
      </c>
      <c r="E861" t="str">
        <f>VLOOKUP(sales_tab[[#This Row],[Customer ID]],customer_tab[],5,FALSE)</f>
        <v>Ohio</v>
      </c>
      <c r="F861" t="str">
        <f>VLOOKUP(sales_tab[[#This Row],[Customer ID]],customer_tab[],6,FALSE)</f>
        <v>East</v>
      </c>
      <c r="G861" t="str">
        <f>VLOOKUP(sales_tab[[#This Row],[Customer ID]],customer_tab[],7,FALSE)</f>
        <v>Married</v>
      </c>
      <c r="H861" s="1">
        <v>45225</v>
      </c>
      <c r="I861" s="1" t="str">
        <f>TEXT(sales_tab[[#This Row],[Order Date]],"YYYY")</f>
        <v>2023</v>
      </c>
      <c r="J861" s="1" t="str">
        <f>TEXT(sales_tab[[#This Row],[Order Date]],"MMM")</f>
        <v>Oct</v>
      </c>
      <c r="K861">
        <v>5035</v>
      </c>
      <c r="L861" t="str">
        <f>VLOOKUP(sales_tab[[#This Row],[Product ID]],product_tab[],2,FALSE)</f>
        <v>Paper</v>
      </c>
      <c r="M861" t="str">
        <f>VLOOKUP(sales_tab[[#This Row],[Product ID]],product_tab[],4,FALSE)</f>
        <v>Clayton, Robertson and Wolfe</v>
      </c>
      <c r="N861" t="s">
        <v>17</v>
      </c>
      <c r="O861">
        <v>341.63439999999997</v>
      </c>
      <c r="P861">
        <v>196.72</v>
      </c>
      <c r="Q861">
        <v>4</v>
      </c>
      <c r="R861">
        <v>0.12</v>
      </c>
      <c r="S861">
        <f>sales_tab[[#This Row],[Unit Price]]*sales_tab[[#This Row],[Quantity]]</f>
        <v>786.88</v>
      </c>
      <c r="T861">
        <f>sales_tab[[#This Row],[Sales Amount]]-sales_tab[[#This Row],[Cost Price]]</f>
        <v>445.24560000000002</v>
      </c>
    </row>
    <row r="862" spans="1:20" x14ac:dyDescent="0.45">
      <c r="A862">
        <v>429762</v>
      </c>
      <c r="B862">
        <v>722265</v>
      </c>
      <c r="C862" t="str">
        <f>VLOOKUP(sales_tab[[#This Row],[Customer ID]],customer_tab[],2,FALSE)</f>
        <v>Renee White</v>
      </c>
      <c r="D862" t="str">
        <f>VLOOKUP(sales_tab[[#This Row],[Customer ID]],customer_tab[],9,FALSE)</f>
        <v>Male</v>
      </c>
      <c r="E862" t="str">
        <f>VLOOKUP(sales_tab[[#This Row],[Customer ID]],customer_tab[],5,FALSE)</f>
        <v>California</v>
      </c>
      <c r="F862" t="str">
        <f>VLOOKUP(sales_tab[[#This Row],[Customer ID]],customer_tab[],6,FALSE)</f>
        <v>West</v>
      </c>
      <c r="G862" t="str">
        <f>VLOOKUP(sales_tab[[#This Row],[Customer ID]],customer_tab[],7,FALSE)</f>
        <v>Single</v>
      </c>
      <c r="H862" s="1">
        <v>45388</v>
      </c>
      <c r="I862" s="1" t="str">
        <f>TEXT(sales_tab[[#This Row],[Order Date]],"YYYY")</f>
        <v>2024</v>
      </c>
      <c r="J862" s="1" t="str">
        <f>TEXT(sales_tab[[#This Row],[Order Date]],"MMM")</f>
        <v>Apr</v>
      </c>
      <c r="K862">
        <v>1794</v>
      </c>
      <c r="L862" t="str">
        <f>VLOOKUP(sales_tab[[#This Row],[Product ID]],product_tab[],2,FALSE)</f>
        <v>Board Game</v>
      </c>
      <c r="M862" t="str">
        <f>VLOOKUP(sales_tab[[#This Row],[Product ID]],product_tab[],4,FALSE)</f>
        <v>Reese LLC</v>
      </c>
      <c r="N862" t="s">
        <v>13</v>
      </c>
      <c r="O862">
        <v>444.2684999999999</v>
      </c>
      <c r="P862">
        <v>210.95</v>
      </c>
      <c r="Q862">
        <v>3</v>
      </c>
      <c r="R862">
        <v>0.19</v>
      </c>
      <c r="S862">
        <f>sales_tab[[#This Row],[Unit Price]]*sales_tab[[#This Row],[Quantity]]</f>
        <v>632.84999999999991</v>
      </c>
      <c r="T862">
        <f>sales_tab[[#This Row],[Sales Amount]]-sales_tab[[#This Row],[Cost Price]]</f>
        <v>188.58150000000001</v>
      </c>
    </row>
    <row r="863" spans="1:20" x14ac:dyDescent="0.45">
      <c r="A863">
        <v>845277</v>
      </c>
      <c r="B863">
        <v>712113</v>
      </c>
      <c r="C863" t="str">
        <f>VLOOKUP(sales_tab[[#This Row],[Customer ID]],customer_tab[],2,FALSE)</f>
        <v>Lisa Richmond</v>
      </c>
      <c r="D863" t="str">
        <f>VLOOKUP(sales_tab[[#This Row],[Customer ID]],customer_tab[],9,FALSE)</f>
        <v>Male</v>
      </c>
      <c r="E863" t="str">
        <f>VLOOKUP(sales_tab[[#This Row],[Customer ID]],customer_tab[],5,FALSE)</f>
        <v>Illinois</v>
      </c>
      <c r="F863" t="str">
        <f>VLOOKUP(sales_tab[[#This Row],[Customer ID]],customer_tab[],6,FALSE)</f>
        <v>Central</v>
      </c>
      <c r="G863" t="str">
        <f>VLOOKUP(sales_tab[[#This Row],[Customer ID]],customer_tab[],7,FALSE)</f>
        <v>Widowed</v>
      </c>
      <c r="H863" s="1">
        <v>45417</v>
      </c>
      <c r="I863" s="1" t="str">
        <f>TEXT(sales_tab[[#This Row],[Order Date]],"YYYY")</f>
        <v>2024</v>
      </c>
      <c r="J863" s="1" t="str">
        <f>TEXT(sales_tab[[#This Row],[Order Date]],"MMM")</f>
        <v>May</v>
      </c>
      <c r="K863">
        <v>4541</v>
      </c>
      <c r="L863" t="str">
        <f>VLOOKUP(sales_tab[[#This Row],[Product ID]],product_tab[],2,FALSE)</f>
        <v>Pen</v>
      </c>
      <c r="M863" t="str">
        <f>VLOOKUP(sales_tab[[#This Row],[Product ID]],product_tab[],4,FALSE)</f>
        <v>Mccall Inc</v>
      </c>
      <c r="N863" t="s">
        <v>17</v>
      </c>
      <c r="O863">
        <v>146.15999999999997</v>
      </c>
      <c r="P863">
        <v>69.5</v>
      </c>
      <c r="Q863">
        <v>3</v>
      </c>
      <c r="R863">
        <v>0.02</v>
      </c>
      <c r="S863">
        <f>sales_tab[[#This Row],[Unit Price]]*sales_tab[[#This Row],[Quantity]]</f>
        <v>208.5</v>
      </c>
      <c r="T863">
        <f>sales_tab[[#This Row],[Sales Amount]]-sales_tab[[#This Row],[Cost Price]]</f>
        <v>62.340000000000032</v>
      </c>
    </row>
    <row r="864" spans="1:20" x14ac:dyDescent="0.45">
      <c r="A864">
        <v>704809</v>
      </c>
      <c r="B864">
        <v>756539</v>
      </c>
      <c r="C864" t="str">
        <f>VLOOKUP(sales_tab[[#This Row],[Customer ID]],customer_tab[],2,FALSE)</f>
        <v>Denise Collins</v>
      </c>
      <c r="D864" t="str">
        <f>VLOOKUP(sales_tab[[#This Row],[Customer ID]],customer_tab[],9,FALSE)</f>
        <v>Male</v>
      </c>
      <c r="E864" t="str">
        <f>VLOOKUP(sales_tab[[#This Row],[Customer ID]],customer_tab[],5,FALSE)</f>
        <v>California</v>
      </c>
      <c r="F864" t="str">
        <f>VLOOKUP(sales_tab[[#This Row],[Customer ID]],customer_tab[],6,FALSE)</f>
        <v>West</v>
      </c>
      <c r="G864" t="str">
        <f>VLOOKUP(sales_tab[[#This Row],[Customer ID]],customer_tab[],7,FALSE)</f>
        <v>Married</v>
      </c>
      <c r="H864" s="1">
        <v>45379</v>
      </c>
      <c r="I864" s="1" t="str">
        <f>TEXT(sales_tab[[#This Row],[Order Date]],"YYYY")</f>
        <v>2024</v>
      </c>
      <c r="J864" s="1" t="str">
        <f>TEXT(sales_tab[[#This Row],[Order Date]],"MMM")</f>
        <v>Mar</v>
      </c>
      <c r="K864">
        <v>9240</v>
      </c>
      <c r="L864" t="str">
        <f>VLOOKUP(sales_tab[[#This Row],[Product ID]],product_tab[],2,FALSE)</f>
        <v>Doll</v>
      </c>
      <c r="M864" t="str">
        <f>VLOOKUP(sales_tab[[#This Row],[Product ID]],product_tab[],4,FALSE)</f>
        <v>Clark, Scott and Miller</v>
      </c>
      <c r="N864" t="s">
        <v>13</v>
      </c>
      <c r="O864">
        <v>144.8656</v>
      </c>
      <c r="P864">
        <v>105.37</v>
      </c>
      <c r="Q864">
        <v>2</v>
      </c>
      <c r="R864">
        <v>0.06</v>
      </c>
      <c r="S864">
        <f>sales_tab[[#This Row],[Unit Price]]*sales_tab[[#This Row],[Quantity]]</f>
        <v>210.74</v>
      </c>
      <c r="T864">
        <f>sales_tab[[#This Row],[Sales Amount]]-sales_tab[[#This Row],[Cost Price]]</f>
        <v>65.874400000000009</v>
      </c>
    </row>
    <row r="865" spans="1:20" x14ac:dyDescent="0.45">
      <c r="A865">
        <v>581797</v>
      </c>
      <c r="B865">
        <v>841501</v>
      </c>
      <c r="C865" t="str">
        <f>VLOOKUP(sales_tab[[#This Row],[Customer ID]],customer_tab[],2,FALSE)</f>
        <v>Nicole Edwards</v>
      </c>
      <c r="D865" t="str">
        <f>VLOOKUP(sales_tab[[#This Row],[Customer ID]],customer_tab[],9,FALSE)</f>
        <v>Male</v>
      </c>
      <c r="E865" t="str">
        <f>VLOOKUP(sales_tab[[#This Row],[Customer ID]],customer_tab[],5,FALSE)</f>
        <v>Virginia</v>
      </c>
      <c r="F865" t="str">
        <f>VLOOKUP(sales_tab[[#This Row],[Customer ID]],customer_tab[],6,FALSE)</f>
        <v>South</v>
      </c>
      <c r="G865" t="str">
        <f>VLOOKUP(sales_tab[[#This Row],[Customer ID]],customer_tab[],7,FALSE)</f>
        <v>Married</v>
      </c>
      <c r="H865" s="1">
        <v>45254</v>
      </c>
      <c r="I865" s="1" t="str">
        <f>TEXT(sales_tab[[#This Row],[Order Date]],"YYYY")</f>
        <v>2023</v>
      </c>
      <c r="J865" s="1" t="str">
        <f>TEXT(sales_tab[[#This Row],[Order Date]],"MMM")</f>
        <v>Nov</v>
      </c>
      <c r="K865">
        <v>9614</v>
      </c>
      <c r="L865" t="str">
        <f>VLOOKUP(sales_tab[[#This Row],[Product ID]],product_tab[],2,FALSE)</f>
        <v>Table</v>
      </c>
      <c r="M865" t="str">
        <f>VLOOKUP(sales_tab[[#This Row],[Product ID]],product_tab[],4,FALSE)</f>
        <v>Peters Ltd</v>
      </c>
      <c r="N865" t="s">
        <v>11</v>
      </c>
      <c r="O865">
        <v>86.370699999999999</v>
      </c>
      <c r="P865">
        <v>129.47</v>
      </c>
      <c r="Q865">
        <v>1</v>
      </c>
      <c r="R865">
        <v>0.19</v>
      </c>
      <c r="S865">
        <f>sales_tab[[#This Row],[Unit Price]]*sales_tab[[#This Row],[Quantity]]</f>
        <v>129.47</v>
      </c>
      <c r="T865">
        <f>sales_tab[[#This Row],[Sales Amount]]-sales_tab[[#This Row],[Cost Price]]</f>
        <v>43.099299999999999</v>
      </c>
    </row>
    <row r="866" spans="1:20" x14ac:dyDescent="0.45">
      <c r="A866">
        <v>185323</v>
      </c>
      <c r="B866">
        <v>427254</v>
      </c>
      <c r="C866" t="str">
        <f>VLOOKUP(sales_tab[[#This Row],[Customer ID]],customer_tab[],2,FALSE)</f>
        <v>Ashley Johnson</v>
      </c>
      <c r="D866" t="str">
        <f>VLOOKUP(sales_tab[[#This Row],[Customer ID]],customer_tab[],9,FALSE)</f>
        <v>Female</v>
      </c>
      <c r="E866" t="str">
        <f>VLOOKUP(sales_tab[[#This Row],[Customer ID]],customer_tab[],5,FALSE)</f>
        <v>California</v>
      </c>
      <c r="F866" t="str">
        <f>VLOOKUP(sales_tab[[#This Row],[Customer ID]],customer_tab[],6,FALSE)</f>
        <v>West</v>
      </c>
      <c r="G866" t="str">
        <f>VLOOKUP(sales_tab[[#This Row],[Customer ID]],customer_tab[],7,FALSE)</f>
        <v>Married</v>
      </c>
      <c r="H866" s="1">
        <v>45227</v>
      </c>
      <c r="I866" s="1" t="str">
        <f>TEXT(sales_tab[[#This Row],[Order Date]],"YYYY")</f>
        <v>2023</v>
      </c>
      <c r="J866" s="1" t="str">
        <f>TEXT(sales_tab[[#This Row],[Order Date]],"MMM")</f>
        <v>Oct</v>
      </c>
      <c r="K866">
        <v>5842</v>
      </c>
      <c r="L866" t="str">
        <f>VLOOKUP(sales_tab[[#This Row],[Product ID]],product_tab[],2,FALSE)</f>
        <v>Chair</v>
      </c>
      <c r="M866" t="str">
        <f>VLOOKUP(sales_tab[[#This Row],[Product ID]],product_tab[],4,FALSE)</f>
        <v>Cook, Hall and Miller</v>
      </c>
      <c r="N866" t="s">
        <v>11</v>
      </c>
      <c r="O866">
        <v>660.2299999999999</v>
      </c>
      <c r="P866">
        <v>268.19</v>
      </c>
      <c r="Q866">
        <v>4</v>
      </c>
      <c r="R866">
        <v>0.25</v>
      </c>
      <c r="S866">
        <f>sales_tab[[#This Row],[Unit Price]]*sales_tab[[#This Row],[Quantity]]</f>
        <v>1072.76</v>
      </c>
      <c r="T866">
        <f>sales_tab[[#This Row],[Sales Amount]]-sales_tab[[#This Row],[Cost Price]]</f>
        <v>412.53000000000009</v>
      </c>
    </row>
    <row r="867" spans="1:20" x14ac:dyDescent="0.45">
      <c r="A867">
        <v>801403</v>
      </c>
      <c r="B867">
        <v>783512</v>
      </c>
      <c r="C867" t="str">
        <f>VLOOKUP(sales_tab[[#This Row],[Customer ID]],customer_tab[],2,FALSE)</f>
        <v>Michelle Young</v>
      </c>
      <c r="D867" t="str">
        <f>VLOOKUP(sales_tab[[#This Row],[Customer ID]],customer_tab[],9,FALSE)</f>
        <v>Male</v>
      </c>
      <c r="E867" t="str">
        <f>VLOOKUP(sales_tab[[#This Row],[Customer ID]],customer_tab[],5,FALSE)</f>
        <v>California</v>
      </c>
      <c r="F867" t="str">
        <f>VLOOKUP(sales_tab[[#This Row],[Customer ID]],customer_tab[],6,FALSE)</f>
        <v>West</v>
      </c>
      <c r="G867" t="str">
        <f>VLOOKUP(sales_tab[[#This Row],[Customer ID]],customer_tab[],7,FALSE)</f>
        <v>Widowed</v>
      </c>
      <c r="H867" s="1">
        <v>45481</v>
      </c>
      <c r="I867" s="1" t="str">
        <f>TEXT(sales_tab[[#This Row],[Order Date]],"YYYY")</f>
        <v>2024</v>
      </c>
      <c r="J867" s="1" t="str">
        <f>TEXT(sales_tab[[#This Row],[Order Date]],"MMM")</f>
        <v>Jul</v>
      </c>
      <c r="K867">
        <v>1794</v>
      </c>
      <c r="L867" t="str">
        <f>VLOOKUP(sales_tab[[#This Row],[Product ID]],product_tab[],2,FALSE)</f>
        <v>Board Game</v>
      </c>
      <c r="M867" t="str">
        <f>VLOOKUP(sales_tab[[#This Row],[Product ID]],product_tab[],4,FALSE)</f>
        <v>Reese LLC</v>
      </c>
      <c r="N867" t="s">
        <v>13</v>
      </c>
      <c r="O867">
        <v>104.54249999999998</v>
      </c>
      <c r="P867">
        <v>210.95</v>
      </c>
      <c r="Q867">
        <v>1</v>
      </c>
      <c r="R867">
        <v>0.25</v>
      </c>
      <c r="S867">
        <f>sales_tab[[#This Row],[Unit Price]]*sales_tab[[#This Row],[Quantity]]</f>
        <v>210.95</v>
      </c>
      <c r="T867">
        <f>sales_tab[[#This Row],[Sales Amount]]-sales_tab[[#This Row],[Cost Price]]</f>
        <v>106.40750000000001</v>
      </c>
    </row>
    <row r="868" spans="1:20" x14ac:dyDescent="0.45">
      <c r="A868">
        <v>295444</v>
      </c>
      <c r="B868">
        <v>388430</v>
      </c>
      <c r="C868" t="str">
        <f>VLOOKUP(sales_tab[[#This Row],[Customer ID]],customer_tab[],2,FALSE)</f>
        <v>Jimmy Estrada</v>
      </c>
      <c r="D868" t="str">
        <f>VLOOKUP(sales_tab[[#This Row],[Customer ID]],customer_tab[],9,FALSE)</f>
        <v>Male</v>
      </c>
      <c r="E868" t="str">
        <f>VLOOKUP(sales_tab[[#This Row],[Customer ID]],customer_tab[],5,FALSE)</f>
        <v>Texas</v>
      </c>
      <c r="F868" t="str">
        <f>VLOOKUP(sales_tab[[#This Row],[Customer ID]],customer_tab[],6,FALSE)</f>
        <v>Central</v>
      </c>
      <c r="G868" t="str">
        <f>VLOOKUP(sales_tab[[#This Row],[Customer ID]],customer_tab[],7,FALSE)</f>
        <v>Widowed</v>
      </c>
      <c r="H868" s="1">
        <v>45413</v>
      </c>
      <c r="I868" s="1" t="str">
        <f>TEXT(sales_tab[[#This Row],[Order Date]],"YYYY")</f>
        <v>2024</v>
      </c>
      <c r="J868" s="1" t="str">
        <f>TEXT(sales_tab[[#This Row],[Order Date]],"MMM")</f>
        <v>May</v>
      </c>
      <c r="K868">
        <v>5039</v>
      </c>
      <c r="L868" t="str">
        <f>VLOOKUP(sales_tab[[#This Row],[Product ID]],product_tab[],2,FALSE)</f>
        <v>Jeans</v>
      </c>
      <c r="M868" t="str">
        <f>VLOOKUP(sales_tab[[#This Row],[Product ID]],product_tab[],4,FALSE)</f>
        <v>Sanchez, Medina and Golden</v>
      </c>
      <c r="N868" t="s">
        <v>15</v>
      </c>
      <c r="O868">
        <v>115.79639999999999</v>
      </c>
      <c r="P868">
        <v>70.03</v>
      </c>
      <c r="Q868">
        <v>3</v>
      </c>
      <c r="R868">
        <v>0.04</v>
      </c>
      <c r="S868">
        <f>sales_tab[[#This Row],[Unit Price]]*sales_tab[[#This Row],[Quantity]]</f>
        <v>210.09</v>
      </c>
      <c r="T868">
        <f>sales_tab[[#This Row],[Sales Amount]]-sales_tab[[#This Row],[Cost Price]]</f>
        <v>94.293600000000012</v>
      </c>
    </row>
    <row r="869" spans="1:20" x14ac:dyDescent="0.45">
      <c r="A869">
        <v>357288</v>
      </c>
      <c r="B869">
        <v>665386</v>
      </c>
      <c r="C869" t="str">
        <f>VLOOKUP(sales_tab[[#This Row],[Customer ID]],customer_tab[],2,FALSE)</f>
        <v>Elizabeth Tucker</v>
      </c>
      <c r="D869" t="str">
        <f>VLOOKUP(sales_tab[[#This Row],[Customer ID]],customer_tab[],9,FALSE)</f>
        <v>Female</v>
      </c>
      <c r="E869" t="str">
        <f>VLOOKUP(sales_tab[[#This Row],[Customer ID]],customer_tab[],5,FALSE)</f>
        <v>California</v>
      </c>
      <c r="F869" t="str">
        <f>VLOOKUP(sales_tab[[#This Row],[Customer ID]],customer_tab[],6,FALSE)</f>
        <v>West</v>
      </c>
      <c r="G869" t="str">
        <f>VLOOKUP(sales_tab[[#This Row],[Customer ID]],customer_tab[],7,FALSE)</f>
        <v>Single</v>
      </c>
      <c r="H869" s="1">
        <v>45465</v>
      </c>
      <c r="I869" s="1" t="str">
        <f>TEXT(sales_tab[[#This Row],[Order Date]],"YYYY")</f>
        <v>2024</v>
      </c>
      <c r="J869" s="1" t="str">
        <f>TEXT(sales_tab[[#This Row],[Order Date]],"MMM")</f>
        <v>Jun</v>
      </c>
      <c r="K869">
        <v>2034</v>
      </c>
      <c r="L869" t="str">
        <f>VLOOKUP(sales_tab[[#This Row],[Product ID]],product_tab[],2,FALSE)</f>
        <v>Camera</v>
      </c>
      <c r="M869" t="str">
        <f>VLOOKUP(sales_tab[[#This Row],[Product ID]],product_tab[],4,FALSE)</f>
        <v>Johns and Sons</v>
      </c>
      <c r="N869" t="s">
        <v>19</v>
      </c>
      <c r="O869">
        <v>220.67500000000001</v>
      </c>
      <c r="P869">
        <v>70.849999999999994</v>
      </c>
      <c r="Q869">
        <v>5</v>
      </c>
      <c r="R869">
        <v>0.06</v>
      </c>
      <c r="S869">
        <f>sales_tab[[#This Row],[Unit Price]]*sales_tab[[#This Row],[Quantity]]</f>
        <v>354.25</v>
      </c>
      <c r="T869">
        <f>sales_tab[[#This Row],[Sales Amount]]-sales_tab[[#This Row],[Cost Price]]</f>
        <v>133.57499999999999</v>
      </c>
    </row>
    <row r="870" spans="1:20" x14ac:dyDescent="0.45">
      <c r="A870">
        <v>795314</v>
      </c>
      <c r="B870">
        <v>954624</v>
      </c>
      <c r="C870" t="str">
        <f>VLOOKUP(sales_tab[[#This Row],[Customer ID]],customer_tab[],2,FALSE)</f>
        <v>Mark Andrews</v>
      </c>
      <c r="D870" t="str">
        <f>VLOOKUP(sales_tab[[#This Row],[Customer ID]],customer_tab[],9,FALSE)</f>
        <v>Female</v>
      </c>
      <c r="E870" t="str">
        <f>VLOOKUP(sales_tab[[#This Row],[Customer ID]],customer_tab[],5,FALSE)</f>
        <v>New York</v>
      </c>
      <c r="F870" t="str">
        <f>VLOOKUP(sales_tab[[#This Row],[Customer ID]],customer_tab[],6,FALSE)</f>
        <v>East</v>
      </c>
      <c r="G870" t="str">
        <f>VLOOKUP(sales_tab[[#This Row],[Customer ID]],customer_tab[],7,FALSE)</f>
        <v>Single</v>
      </c>
      <c r="H870" s="1">
        <v>45444</v>
      </c>
      <c r="I870" s="1" t="str">
        <f>TEXT(sales_tab[[#This Row],[Order Date]],"YYYY")</f>
        <v>2024</v>
      </c>
      <c r="J870" s="1" t="str">
        <f>TEXT(sales_tab[[#This Row],[Order Date]],"MMM")</f>
        <v>Jun</v>
      </c>
      <c r="K870">
        <v>1794</v>
      </c>
      <c r="L870" t="str">
        <f>VLOOKUP(sales_tab[[#This Row],[Product ID]],product_tab[],2,FALSE)</f>
        <v>Board Game</v>
      </c>
      <c r="M870" t="str">
        <f>VLOOKUP(sales_tab[[#This Row],[Product ID]],product_tab[],4,FALSE)</f>
        <v>Reese LLC</v>
      </c>
      <c r="N870" t="s">
        <v>13</v>
      </c>
      <c r="O870">
        <v>288.21100000000001</v>
      </c>
      <c r="P870">
        <v>210.95</v>
      </c>
      <c r="Q870">
        <v>2</v>
      </c>
      <c r="R870">
        <v>0.01</v>
      </c>
      <c r="S870">
        <f>sales_tab[[#This Row],[Unit Price]]*sales_tab[[#This Row],[Quantity]]</f>
        <v>421.9</v>
      </c>
      <c r="T870">
        <f>sales_tab[[#This Row],[Sales Amount]]-sales_tab[[#This Row],[Cost Price]]</f>
        <v>133.68899999999996</v>
      </c>
    </row>
    <row r="871" spans="1:20" x14ac:dyDescent="0.45">
      <c r="A871">
        <v>748727</v>
      </c>
      <c r="B871">
        <v>766111</v>
      </c>
      <c r="C871" t="str">
        <f>VLOOKUP(sales_tab[[#This Row],[Customer ID]],customer_tab[],2,FALSE)</f>
        <v>Tammy Rivas</v>
      </c>
      <c r="D871" t="str">
        <f>VLOOKUP(sales_tab[[#This Row],[Customer ID]],customer_tab[],9,FALSE)</f>
        <v>Female</v>
      </c>
      <c r="E871" t="str">
        <f>VLOOKUP(sales_tab[[#This Row],[Customer ID]],customer_tab[],5,FALSE)</f>
        <v>Michigan</v>
      </c>
      <c r="F871" t="str">
        <f>VLOOKUP(sales_tab[[#This Row],[Customer ID]],customer_tab[],6,FALSE)</f>
        <v>Central</v>
      </c>
      <c r="G871" t="str">
        <f>VLOOKUP(sales_tab[[#This Row],[Customer ID]],customer_tab[],7,FALSE)</f>
        <v>Divorced</v>
      </c>
      <c r="H871" s="1">
        <v>45243</v>
      </c>
      <c r="I871" s="1" t="str">
        <f>TEXT(sales_tab[[#This Row],[Order Date]],"YYYY")</f>
        <v>2023</v>
      </c>
      <c r="J871" s="1" t="str">
        <f>TEXT(sales_tab[[#This Row],[Order Date]],"MMM")</f>
        <v>Nov</v>
      </c>
      <c r="K871">
        <v>9614</v>
      </c>
      <c r="L871" t="str">
        <f>VLOOKUP(sales_tab[[#This Row],[Product ID]],product_tab[],2,FALSE)</f>
        <v>Table</v>
      </c>
      <c r="M871" t="str">
        <f>VLOOKUP(sales_tab[[#This Row],[Product ID]],product_tab[],4,FALSE)</f>
        <v>Peters Ltd</v>
      </c>
      <c r="N871" t="s">
        <v>11</v>
      </c>
      <c r="O871">
        <v>105.8883</v>
      </c>
      <c r="P871">
        <v>129.47</v>
      </c>
      <c r="Q871">
        <v>1</v>
      </c>
      <c r="R871">
        <v>0.11</v>
      </c>
      <c r="S871">
        <f>sales_tab[[#This Row],[Unit Price]]*sales_tab[[#This Row],[Quantity]]</f>
        <v>129.47</v>
      </c>
      <c r="T871">
        <f>sales_tab[[#This Row],[Sales Amount]]-sales_tab[[#This Row],[Cost Price]]</f>
        <v>23.581699999999998</v>
      </c>
    </row>
    <row r="872" spans="1:20" x14ac:dyDescent="0.45">
      <c r="A872">
        <v>493565</v>
      </c>
      <c r="B872">
        <v>627052</v>
      </c>
      <c r="C872" t="str">
        <f>VLOOKUP(sales_tab[[#This Row],[Customer ID]],customer_tab[],2,FALSE)</f>
        <v>Heather Davis</v>
      </c>
      <c r="D872" t="str">
        <f>VLOOKUP(sales_tab[[#This Row],[Customer ID]],customer_tab[],9,FALSE)</f>
        <v>Non-Binary</v>
      </c>
      <c r="E872" t="str">
        <f>VLOOKUP(sales_tab[[#This Row],[Customer ID]],customer_tab[],5,FALSE)</f>
        <v>California</v>
      </c>
      <c r="F872" t="str">
        <f>VLOOKUP(sales_tab[[#This Row],[Customer ID]],customer_tab[],6,FALSE)</f>
        <v>West</v>
      </c>
      <c r="G872" t="str">
        <f>VLOOKUP(sales_tab[[#This Row],[Customer ID]],customer_tab[],7,FALSE)</f>
        <v>Single</v>
      </c>
      <c r="H872" s="1">
        <v>45309</v>
      </c>
      <c r="I872" s="1" t="str">
        <f>TEXT(sales_tab[[#This Row],[Order Date]],"YYYY")</f>
        <v>2024</v>
      </c>
      <c r="J872" s="1" t="str">
        <f>TEXT(sales_tab[[#This Row],[Order Date]],"MMM")</f>
        <v>Jan</v>
      </c>
      <c r="K872">
        <v>7085</v>
      </c>
      <c r="L872" t="str">
        <f>VLOOKUP(sales_tab[[#This Row],[Product ID]],product_tab[],2,FALSE)</f>
        <v>Jacket</v>
      </c>
      <c r="M872" t="str">
        <f>VLOOKUP(sales_tab[[#This Row],[Product ID]],product_tab[],4,FALSE)</f>
        <v>Myers-Barber</v>
      </c>
      <c r="N872" t="s">
        <v>15</v>
      </c>
      <c r="O872">
        <v>390.68100000000004</v>
      </c>
      <c r="P872">
        <v>178.83</v>
      </c>
      <c r="Q872">
        <v>3</v>
      </c>
      <c r="R872">
        <v>0.1</v>
      </c>
      <c r="S872">
        <f>sales_tab[[#This Row],[Unit Price]]*sales_tab[[#This Row],[Quantity]]</f>
        <v>536.49</v>
      </c>
      <c r="T872">
        <f>sales_tab[[#This Row],[Sales Amount]]-sales_tab[[#This Row],[Cost Price]]</f>
        <v>145.80899999999997</v>
      </c>
    </row>
    <row r="873" spans="1:20" x14ac:dyDescent="0.45">
      <c r="A873">
        <v>965442</v>
      </c>
      <c r="B873">
        <v>716497</v>
      </c>
      <c r="C873" t="str">
        <f>VLOOKUP(sales_tab[[#This Row],[Customer ID]],customer_tab[],2,FALSE)</f>
        <v>Jennifer Cervantes</v>
      </c>
      <c r="D873" t="str">
        <f>VLOOKUP(sales_tab[[#This Row],[Customer ID]],customer_tab[],9,FALSE)</f>
        <v>Non-Binary</v>
      </c>
      <c r="E873" t="str">
        <f>VLOOKUP(sales_tab[[#This Row],[Customer ID]],customer_tab[],5,FALSE)</f>
        <v>Tennessee</v>
      </c>
      <c r="F873" t="str">
        <f>VLOOKUP(sales_tab[[#This Row],[Customer ID]],customer_tab[],6,FALSE)</f>
        <v>South</v>
      </c>
      <c r="G873" t="str">
        <f>VLOOKUP(sales_tab[[#This Row],[Customer ID]],customer_tab[],7,FALSE)</f>
        <v>Divorced</v>
      </c>
      <c r="H873" s="1">
        <v>45356</v>
      </c>
      <c r="I873" s="1" t="str">
        <f>TEXT(sales_tab[[#This Row],[Order Date]],"YYYY")</f>
        <v>2024</v>
      </c>
      <c r="J873" s="1" t="str">
        <f>TEXT(sales_tab[[#This Row],[Order Date]],"MMM")</f>
        <v>Mar</v>
      </c>
      <c r="K873">
        <v>6233</v>
      </c>
      <c r="L873" t="str">
        <f>VLOOKUP(sales_tab[[#This Row],[Product ID]],product_tab[],2,FALSE)</f>
        <v>Smartphone</v>
      </c>
      <c r="M873" t="str">
        <f>VLOOKUP(sales_tab[[#This Row],[Product ID]],product_tab[],4,FALSE)</f>
        <v>Hensley-Pratt</v>
      </c>
      <c r="N873" t="s">
        <v>19</v>
      </c>
      <c r="O873">
        <v>6.0153999999999996</v>
      </c>
      <c r="P873">
        <v>12.38</v>
      </c>
      <c r="Q873">
        <v>1</v>
      </c>
      <c r="R873">
        <v>0.17</v>
      </c>
      <c r="S873">
        <f>sales_tab[[#This Row],[Unit Price]]*sales_tab[[#This Row],[Quantity]]</f>
        <v>12.38</v>
      </c>
      <c r="T873">
        <f>sales_tab[[#This Row],[Sales Amount]]-sales_tab[[#This Row],[Cost Price]]</f>
        <v>6.3646000000000011</v>
      </c>
    </row>
    <row r="874" spans="1:20" x14ac:dyDescent="0.45">
      <c r="A874">
        <v>299444</v>
      </c>
      <c r="B874">
        <v>449439</v>
      </c>
      <c r="C874" t="str">
        <f>VLOOKUP(sales_tab[[#This Row],[Customer ID]],customer_tab[],2,FALSE)</f>
        <v>Carolyn Holland</v>
      </c>
      <c r="D874" t="str">
        <f>VLOOKUP(sales_tab[[#This Row],[Customer ID]],customer_tab[],9,FALSE)</f>
        <v>Female</v>
      </c>
      <c r="E874" t="str">
        <f>VLOOKUP(sales_tab[[#This Row],[Customer ID]],customer_tab[],5,FALSE)</f>
        <v>Michigan</v>
      </c>
      <c r="F874" t="str">
        <f>VLOOKUP(sales_tab[[#This Row],[Customer ID]],customer_tab[],6,FALSE)</f>
        <v>Central</v>
      </c>
      <c r="G874" t="str">
        <f>VLOOKUP(sales_tab[[#This Row],[Customer ID]],customer_tab[],7,FALSE)</f>
        <v>Widowed</v>
      </c>
      <c r="H874" s="1">
        <v>45397</v>
      </c>
      <c r="I874" s="1" t="str">
        <f>TEXT(sales_tab[[#This Row],[Order Date]],"YYYY")</f>
        <v>2024</v>
      </c>
      <c r="J874" s="1" t="str">
        <f>TEXT(sales_tab[[#This Row],[Order Date]],"MMM")</f>
        <v>Apr</v>
      </c>
      <c r="K874">
        <v>9504</v>
      </c>
      <c r="L874" t="str">
        <f>VLOOKUP(sales_tab[[#This Row],[Product ID]],product_tab[],2,FALSE)</f>
        <v>Puzzle</v>
      </c>
      <c r="M874" t="str">
        <f>VLOOKUP(sales_tab[[#This Row],[Product ID]],product_tab[],4,FALSE)</f>
        <v>Bailey, Fowler and Butler</v>
      </c>
      <c r="N874" t="s">
        <v>13</v>
      </c>
      <c r="O874">
        <v>86.755199999999988</v>
      </c>
      <c r="P874">
        <v>50.87</v>
      </c>
      <c r="Q874">
        <v>2</v>
      </c>
      <c r="R874">
        <v>0.02</v>
      </c>
      <c r="S874">
        <f>sales_tab[[#This Row],[Unit Price]]*sales_tab[[#This Row],[Quantity]]</f>
        <v>101.74</v>
      </c>
      <c r="T874">
        <f>sales_tab[[#This Row],[Sales Amount]]-sales_tab[[#This Row],[Cost Price]]</f>
        <v>14.984800000000007</v>
      </c>
    </row>
    <row r="875" spans="1:20" x14ac:dyDescent="0.45">
      <c r="A875">
        <v>769196</v>
      </c>
      <c r="B875">
        <v>161172</v>
      </c>
      <c r="C875" t="str">
        <f>VLOOKUP(sales_tab[[#This Row],[Customer ID]],customer_tab[],2,FALSE)</f>
        <v>Christopher Perkins</v>
      </c>
      <c r="D875" t="str">
        <f>VLOOKUP(sales_tab[[#This Row],[Customer ID]],customer_tab[],9,FALSE)</f>
        <v>Non-Binary</v>
      </c>
      <c r="E875" t="str">
        <f>VLOOKUP(sales_tab[[#This Row],[Customer ID]],customer_tab[],5,FALSE)</f>
        <v>New York</v>
      </c>
      <c r="F875" t="str">
        <f>VLOOKUP(sales_tab[[#This Row],[Customer ID]],customer_tab[],6,FALSE)</f>
        <v>East</v>
      </c>
      <c r="G875" t="str">
        <f>VLOOKUP(sales_tab[[#This Row],[Customer ID]],customer_tab[],7,FALSE)</f>
        <v>Married</v>
      </c>
      <c r="H875" s="1">
        <v>45483</v>
      </c>
      <c r="I875" s="1" t="str">
        <f>TEXT(sales_tab[[#This Row],[Order Date]],"YYYY")</f>
        <v>2024</v>
      </c>
      <c r="J875" s="1" t="str">
        <f>TEXT(sales_tab[[#This Row],[Order Date]],"MMM")</f>
        <v>Jul</v>
      </c>
      <c r="K875">
        <v>4541</v>
      </c>
      <c r="L875" t="str">
        <f>VLOOKUP(sales_tab[[#This Row],[Product ID]],product_tab[],2,FALSE)</f>
        <v>Pen</v>
      </c>
      <c r="M875" t="str">
        <f>VLOOKUP(sales_tab[[#This Row],[Product ID]],product_tab[],4,FALSE)</f>
        <v>Mccall Inc</v>
      </c>
      <c r="N875" t="s">
        <v>17</v>
      </c>
      <c r="O875">
        <v>31.190000000000005</v>
      </c>
      <c r="P875">
        <v>69.5</v>
      </c>
      <c r="Q875">
        <v>1</v>
      </c>
      <c r="R875">
        <v>0.08</v>
      </c>
      <c r="S875">
        <f>sales_tab[[#This Row],[Unit Price]]*sales_tab[[#This Row],[Quantity]]</f>
        <v>69.5</v>
      </c>
      <c r="T875">
        <f>sales_tab[[#This Row],[Sales Amount]]-sales_tab[[#This Row],[Cost Price]]</f>
        <v>38.309999999999995</v>
      </c>
    </row>
    <row r="876" spans="1:20" x14ac:dyDescent="0.45">
      <c r="A876">
        <v>673869</v>
      </c>
      <c r="B876">
        <v>581480</v>
      </c>
      <c r="C876" t="str">
        <f>VLOOKUP(sales_tab[[#This Row],[Customer ID]],customer_tab[],2,FALSE)</f>
        <v>Kristopher Murphy</v>
      </c>
      <c r="D876" t="str">
        <f>VLOOKUP(sales_tab[[#This Row],[Customer ID]],customer_tab[],9,FALSE)</f>
        <v>Non-Binary</v>
      </c>
      <c r="E876" t="str">
        <f>VLOOKUP(sales_tab[[#This Row],[Customer ID]],customer_tab[],5,FALSE)</f>
        <v>California</v>
      </c>
      <c r="F876" t="str">
        <f>VLOOKUP(sales_tab[[#This Row],[Customer ID]],customer_tab[],6,FALSE)</f>
        <v>West</v>
      </c>
      <c r="G876" t="str">
        <f>VLOOKUP(sales_tab[[#This Row],[Customer ID]],customer_tab[],7,FALSE)</f>
        <v>Widowed</v>
      </c>
      <c r="H876" s="1">
        <v>45364</v>
      </c>
      <c r="I876" s="1" t="str">
        <f>TEXT(sales_tab[[#This Row],[Order Date]],"YYYY")</f>
        <v>2024</v>
      </c>
      <c r="J876" s="1" t="str">
        <f>TEXT(sales_tab[[#This Row],[Order Date]],"MMM")</f>
        <v>Mar</v>
      </c>
      <c r="K876">
        <v>6681</v>
      </c>
      <c r="L876" t="str">
        <f>VLOOKUP(sales_tab[[#This Row],[Product ID]],product_tab[],2,FALSE)</f>
        <v>Desk</v>
      </c>
      <c r="M876" t="str">
        <f>VLOOKUP(sales_tab[[#This Row],[Product ID]],product_tab[],4,FALSE)</f>
        <v>Fernandez, Willis and Potter</v>
      </c>
      <c r="N876" t="s">
        <v>11</v>
      </c>
      <c r="O876">
        <v>114.89919999999998</v>
      </c>
      <c r="P876">
        <v>204.63</v>
      </c>
      <c r="Q876">
        <v>1</v>
      </c>
      <c r="R876">
        <v>0.16</v>
      </c>
      <c r="S876">
        <f>sales_tab[[#This Row],[Unit Price]]*sales_tab[[#This Row],[Quantity]]</f>
        <v>204.63</v>
      </c>
      <c r="T876">
        <f>sales_tab[[#This Row],[Sales Amount]]-sales_tab[[#This Row],[Cost Price]]</f>
        <v>89.730800000000016</v>
      </c>
    </row>
    <row r="877" spans="1:20" x14ac:dyDescent="0.45">
      <c r="A877">
        <v>887340</v>
      </c>
      <c r="B877">
        <v>409533</v>
      </c>
      <c r="C877" t="str">
        <f>VLOOKUP(sales_tab[[#This Row],[Customer ID]],customer_tab[],2,FALSE)</f>
        <v>Amanda Mercado</v>
      </c>
      <c r="D877" t="str">
        <f>VLOOKUP(sales_tab[[#This Row],[Customer ID]],customer_tab[],9,FALSE)</f>
        <v>Male</v>
      </c>
      <c r="E877" t="str">
        <f>VLOOKUP(sales_tab[[#This Row],[Customer ID]],customer_tab[],5,FALSE)</f>
        <v>Minnesota</v>
      </c>
      <c r="F877" t="str">
        <f>VLOOKUP(sales_tab[[#This Row],[Customer ID]],customer_tab[],6,FALSE)</f>
        <v>Central</v>
      </c>
      <c r="G877" t="str">
        <f>VLOOKUP(sales_tab[[#This Row],[Customer ID]],customer_tab[],7,FALSE)</f>
        <v>Married</v>
      </c>
      <c r="H877" s="1">
        <v>45485</v>
      </c>
      <c r="I877" s="1" t="str">
        <f>TEXT(sales_tab[[#This Row],[Order Date]],"YYYY")</f>
        <v>2024</v>
      </c>
      <c r="J877" s="1" t="str">
        <f>TEXT(sales_tab[[#This Row],[Order Date]],"MMM")</f>
        <v>Jul</v>
      </c>
      <c r="K877">
        <v>8348</v>
      </c>
      <c r="L877" t="str">
        <f>VLOOKUP(sales_tab[[#This Row],[Product ID]],product_tab[],2,FALSE)</f>
        <v>Laptop</v>
      </c>
      <c r="M877" t="str">
        <f>VLOOKUP(sales_tab[[#This Row],[Product ID]],product_tab[],4,FALSE)</f>
        <v>Jackson, Stewart and Jenkins</v>
      </c>
      <c r="N877" t="s">
        <v>19</v>
      </c>
      <c r="O877">
        <v>109.05219999999998</v>
      </c>
      <c r="P877">
        <v>193.63</v>
      </c>
      <c r="Q877">
        <v>1</v>
      </c>
      <c r="R877">
        <v>0.06</v>
      </c>
      <c r="S877">
        <f>sales_tab[[#This Row],[Unit Price]]*sales_tab[[#This Row],[Quantity]]</f>
        <v>193.63</v>
      </c>
      <c r="T877">
        <f>sales_tab[[#This Row],[Sales Amount]]-sales_tab[[#This Row],[Cost Price]]</f>
        <v>84.577800000000011</v>
      </c>
    </row>
    <row r="878" spans="1:20" x14ac:dyDescent="0.45">
      <c r="A878">
        <v>961499</v>
      </c>
      <c r="B878">
        <v>993999</v>
      </c>
      <c r="C878" t="str">
        <f>VLOOKUP(sales_tab[[#This Row],[Customer ID]],customer_tab[],2,FALSE)</f>
        <v>Jordan Griffin</v>
      </c>
      <c r="D878" t="str">
        <f>VLOOKUP(sales_tab[[#This Row],[Customer ID]],customer_tab[],9,FALSE)</f>
        <v>Female</v>
      </c>
      <c r="E878" t="str">
        <f>VLOOKUP(sales_tab[[#This Row],[Customer ID]],customer_tab[],5,FALSE)</f>
        <v>Ohio</v>
      </c>
      <c r="F878" t="str">
        <f>VLOOKUP(sales_tab[[#This Row],[Customer ID]],customer_tab[],6,FALSE)</f>
        <v>East</v>
      </c>
      <c r="G878" t="str">
        <f>VLOOKUP(sales_tab[[#This Row],[Customer ID]],customer_tab[],7,FALSE)</f>
        <v>Divorced</v>
      </c>
      <c r="H878" s="1">
        <v>45415</v>
      </c>
      <c r="I878" s="1" t="str">
        <f>TEXT(sales_tab[[#This Row],[Order Date]],"YYYY")</f>
        <v>2024</v>
      </c>
      <c r="J878" s="1" t="str">
        <f>TEXT(sales_tab[[#This Row],[Order Date]],"MMM")</f>
        <v>May</v>
      </c>
      <c r="K878">
        <v>5842</v>
      </c>
      <c r="L878" t="str">
        <f>VLOOKUP(sales_tab[[#This Row],[Product ID]],product_tab[],2,FALSE)</f>
        <v>Chair</v>
      </c>
      <c r="M878" t="str">
        <f>VLOOKUP(sales_tab[[#This Row],[Product ID]],product_tab[],4,FALSE)</f>
        <v>Cook, Hall and Miller</v>
      </c>
      <c r="N878" t="s">
        <v>11</v>
      </c>
      <c r="O878">
        <v>583.01729999999998</v>
      </c>
      <c r="P878">
        <v>268.19</v>
      </c>
      <c r="Q878">
        <v>3</v>
      </c>
      <c r="R878">
        <v>0.11</v>
      </c>
      <c r="S878">
        <f>sales_tab[[#This Row],[Unit Price]]*sales_tab[[#This Row],[Quantity]]</f>
        <v>804.56999999999994</v>
      </c>
      <c r="T878">
        <f>sales_tab[[#This Row],[Sales Amount]]-sales_tab[[#This Row],[Cost Price]]</f>
        <v>221.55269999999996</v>
      </c>
    </row>
    <row r="879" spans="1:20" x14ac:dyDescent="0.45">
      <c r="A879">
        <v>586345</v>
      </c>
      <c r="B879">
        <v>168074</v>
      </c>
      <c r="C879" t="str">
        <f>VLOOKUP(sales_tab[[#This Row],[Customer ID]],customer_tab[],2,FALSE)</f>
        <v>Marco Hunt</v>
      </c>
      <c r="D879" t="str">
        <f>VLOOKUP(sales_tab[[#This Row],[Customer ID]],customer_tab[],9,FALSE)</f>
        <v>Female</v>
      </c>
      <c r="E879" t="str">
        <f>VLOOKUP(sales_tab[[#This Row],[Customer ID]],customer_tab[],5,FALSE)</f>
        <v>New York</v>
      </c>
      <c r="F879" t="str">
        <f>VLOOKUP(sales_tab[[#This Row],[Customer ID]],customer_tab[],6,FALSE)</f>
        <v>East</v>
      </c>
      <c r="G879" t="str">
        <f>VLOOKUP(sales_tab[[#This Row],[Customer ID]],customer_tab[],7,FALSE)</f>
        <v>Single</v>
      </c>
      <c r="H879" s="1">
        <v>45534</v>
      </c>
      <c r="I879" s="1" t="str">
        <f>TEXT(sales_tab[[#This Row],[Order Date]],"YYYY")</f>
        <v>2024</v>
      </c>
      <c r="J879" s="1" t="str">
        <f>TEXT(sales_tab[[#This Row],[Order Date]],"MMM")</f>
        <v>Aug</v>
      </c>
      <c r="K879">
        <v>5942</v>
      </c>
      <c r="L879" t="str">
        <f>VLOOKUP(sales_tab[[#This Row],[Product ID]],product_tab[],2,FALSE)</f>
        <v>Stapler</v>
      </c>
      <c r="M879" t="str">
        <f>VLOOKUP(sales_tab[[#This Row],[Product ID]],product_tab[],4,FALSE)</f>
        <v>Jones-Henderson</v>
      </c>
      <c r="N879" t="s">
        <v>17</v>
      </c>
      <c r="O879">
        <v>29.840399999999999</v>
      </c>
      <c r="P879">
        <v>12.83</v>
      </c>
      <c r="Q879">
        <v>4</v>
      </c>
      <c r="R879">
        <v>0.03</v>
      </c>
      <c r="S879">
        <f>sales_tab[[#This Row],[Unit Price]]*sales_tab[[#This Row],[Quantity]]</f>
        <v>51.32</v>
      </c>
      <c r="T879">
        <f>sales_tab[[#This Row],[Sales Amount]]-sales_tab[[#This Row],[Cost Price]]</f>
        <v>21.479600000000001</v>
      </c>
    </row>
    <row r="880" spans="1:20" x14ac:dyDescent="0.45">
      <c r="A880">
        <v>559471</v>
      </c>
      <c r="B880">
        <v>970339</v>
      </c>
      <c r="C880" t="str">
        <f>VLOOKUP(sales_tab[[#This Row],[Customer ID]],customer_tab[],2,FALSE)</f>
        <v>John Freeman</v>
      </c>
      <c r="D880" t="str">
        <f>VLOOKUP(sales_tab[[#This Row],[Customer ID]],customer_tab[],9,FALSE)</f>
        <v>Non-Binary</v>
      </c>
      <c r="E880" t="str">
        <f>VLOOKUP(sales_tab[[#This Row],[Customer ID]],customer_tab[],5,FALSE)</f>
        <v>Florida</v>
      </c>
      <c r="F880" t="str">
        <f>VLOOKUP(sales_tab[[#This Row],[Customer ID]],customer_tab[],6,FALSE)</f>
        <v>South</v>
      </c>
      <c r="G880" t="str">
        <f>VLOOKUP(sales_tab[[#This Row],[Customer ID]],customer_tab[],7,FALSE)</f>
        <v>Divorced</v>
      </c>
      <c r="H880" s="1">
        <v>45426</v>
      </c>
      <c r="I880" s="1" t="str">
        <f>TEXT(sales_tab[[#This Row],[Order Date]],"YYYY")</f>
        <v>2024</v>
      </c>
      <c r="J880" s="1" t="str">
        <f>TEXT(sales_tab[[#This Row],[Order Date]],"MMM")</f>
        <v>May</v>
      </c>
      <c r="K880">
        <v>8522</v>
      </c>
      <c r="L880" t="str">
        <f>VLOOKUP(sales_tab[[#This Row],[Product ID]],product_tab[],2,FALSE)</f>
        <v>Notebook</v>
      </c>
      <c r="M880" t="str">
        <f>VLOOKUP(sales_tab[[#This Row],[Product ID]],product_tab[],4,FALSE)</f>
        <v>Estrada LLC</v>
      </c>
      <c r="N880" t="s">
        <v>17</v>
      </c>
      <c r="O880">
        <v>344.18520000000001</v>
      </c>
      <c r="P880">
        <v>154.08000000000001</v>
      </c>
      <c r="Q880">
        <v>4</v>
      </c>
      <c r="R880">
        <v>0.14000000000000001</v>
      </c>
      <c r="S880">
        <f>sales_tab[[#This Row],[Unit Price]]*sales_tab[[#This Row],[Quantity]]</f>
        <v>616.32000000000005</v>
      </c>
      <c r="T880">
        <f>sales_tab[[#This Row],[Sales Amount]]-sales_tab[[#This Row],[Cost Price]]</f>
        <v>272.13480000000004</v>
      </c>
    </row>
    <row r="881" spans="1:20" x14ac:dyDescent="0.45">
      <c r="A881">
        <v>712070</v>
      </c>
      <c r="B881">
        <v>195623</v>
      </c>
      <c r="C881" t="str">
        <f>VLOOKUP(sales_tab[[#This Row],[Customer ID]],customer_tab[],2,FALSE)</f>
        <v>Dana Powell</v>
      </c>
      <c r="D881" t="str">
        <f>VLOOKUP(sales_tab[[#This Row],[Customer ID]],customer_tab[],9,FALSE)</f>
        <v>Non-Binary</v>
      </c>
      <c r="E881" t="str">
        <f>VLOOKUP(sales_tab[[#This Row],[Customer ID]],customer_tab[],5,FALSE)</f>
        <v>Texas</v>
      </c>
      <c r="F881" t="str">
        <f>VLOOKUP(sales_tab[[#This Row],[Customer ID]],customer_tab[],6,FALSE)</f>
        <v>Central</v>
      </c>
      <c r="G881" t="str">
        <f>VLOOKUP(sales_tab[[#This Row],[Customer ID]],customer_tab[],7,FALSE)</f>
        <v>Married</v>
      </c>
      <c r="H881" s="1">
        <v>45448</v>
      </c>
      <c r="I881" s="1" t="str">
        <f>TEXT(sales_tab[[#This Row],[Order Date]],"YYYY")</f>
        <v>2024</v>
      </c>
      <c r="J881" s="1" t="str">
        <f>TEXT(sales_tab[[#This Row],[Order Date]],"MMM")</f>
        <v>Jun</v>
      </c>
      <c r="K881">
        <v>7085</v>
      </c>
      <c r="L881" t="str">
        <f>VLOOKUP(sales_tab[[#This Row],[Product ID]],product_tab[],2,FALSE)</f>
        <v>Jacket</v>
      </c>
      <c r="M881" t="str">
        <f>VLOOKUP(sales_tab[[#This Row],[Product ID]],product_tab[],4,FALSE)</f>
        <v>Myers-Barber</v>
      </c>
      <c r="N881" t="s">
        <v>15</v>
      </c>
      <c r="O881">
        <v>550.87400000000002</v>
      </c>
      <c r="P881">
        <v>178.83</v>
      </c>
      <c r="Q881">
        <v>4</v>
      </c>
      <c r="R881">
        <v>0.05</v>
      </c>
      <c r="S881">
        <f>sales_tab[[#This Row],[Unit Price]]*sales_tab[[#This Row],[Quantity]]</f>
        <v>715.32</v>
      </c>
      <c r="T881">
        <f>sales_tab[[#This Row],[Sales Amount]]-sales_tab[[#This Row],[Cost Price]]</f>
        <v>164.44600000000003</v>
      </c>
    </row>
    <row r="882" spans="1:20" x14ac:dyDescent="0.45">
      <c r="A882">
        <v>884939</v>
      </c>
      <c r="B882">
        <v>859232</v>
      </c>
      <c r="C882" t="str">
        <f>VLOOKUP(sales_tab[[#This Row],[Customer ID]],customer_tab[],2,FALSE)</f>
        <v>Latoya Chen</v>
      </c>
      <c r="D882" t="str">
        <f>VLOOKUP(sales_tab[[#This Row],[Customer ID]],customer_tab[],9,FALSE)</f>
        <v>Female</v>
      </c>
      <c r="E882" t="str">
        <f>VLOOKUP(sales_tab[[#This Row],[Customer ID]],customer_tab[],5,FALSE)</f>
        <v>California</v>
      </c>
      <c r="F882" t="str">
        <f>VLOOKUP(sales_tab[[#This Row],[Customer ID]],customer_tab[],6,FALSE)</f>
        <v>West</v>
      </c>
      <c r="G882" t="str">
        <f>VLOOKUP(sales_tab[[#This Row],[Customer ID]],customer_tab[],7,FALSE)</f>
        <v>Married</v>
      </c>
      <c r="H882" s="1">
        <v>45369</v>
      </c>
      <c r="I882" s="1" t="str">
        <f>TEXT(sales_tab[[#This Row],[Order Date]],"YYYY")</f>
        <v>2024</v>
      </c>
      <c r="J882" s="1" t="str">
        <f>TEXT(sales_tab[[#This Row],[Order Date]],"MMM")</f>
        <v>Mar</v>
      </c>
      <c r="K882">
        <v>4541</v>
      </c>
      <c r="L882" t="str">
        <f>VLOOKUP(sales_tab[[#This Row],[Product ID]],product_tab[],2,FALSE)</f>
        <v>Pen</v>
      </c>
      <c r="M882" t="str">
        <f>VLOOKUP(sales_tab[[#This Row],[Product ID]],product_tab[],4,FALSE)</f>
        <v>Mccall Inc</v>
      </c>
      <c r="N882" t="s">
        <v>17</v>
      </c>
      <c r="O882">
        <v>113.88000000000001</v>
      </c>
      <c r="P882">
        <v>69.5</v>
      </c>
      <c r="Q882">
        <v>4</v>
      </c>
      <c r="R882">
        <v>0.21</v>
      </c>
      <c r="S882">
        <f>sales_tab[[#This Row],[Unit Price]]*sales_tab[[#This Row],[Quantity]]</f>
        <v>278</v>
      </c>
      <c r="T882">
        <f>sales_tab[[#This Row],[Sales Amount]]-sales_tab[[#This Row],[Cost Price]]</f>
        <v>164.12</v>
      </c>
    </row>
    <row r="883" spans="1:20" x14ac:dyDescent="0.45">
      <c r="A883">
        <v>382777</v>
      </c>
      <c r="B883">
        <v>423422</v>
      </c>
      <c r="C883" t="str">
        <f>VLOOKUP(sales_tab[[#This Row],[Customer ID]],customer_tab[],2,FALSE)</f>
        <v>Dr. Tracy Gamble</v>
      </c>
      <c r="D883" t="str">
        <f>VLOOKUP(sales_tab[[#This Row],[Customer ID]],customer_tab[],9,FALSE)</f>
        <v>Female</v>
      </c>
      <c r="E883" t="str">
        <f>VLOOKUP(sales_tab[[#This Row],[Customer ID]],customer_tab[],5,FALSE)</f>
        <v>Michigan</v>
      </c>
      <c r="F883" t="str">
        <f>VLOOKUP(sales_tab[[#This Row],[Customer ID]],customer_tab[],6,FALSE)</f>
        <v>Central</v>
      </c>
      <c r="G883" t="str">
        <f>VLOOKUP(sales_tab[[#This Row],[Customer ID]],customer_tab[],7,FALSE)</f>
        <v>Single</v>
      </c>
      <c r="H883" s="1">
        <v>45313</v>
      </c>
      <c r="I883" s="1" t="str">
        <f>TEXT(sales_tab[[#This Row],[Order Date]],"YYYY")</f>
        <v>2024</v>
      </c>
      <c r="J883" s="1" t="str">
        <f>TEXT(sales_tab[[#This Row],[Order Date]],"MMM")</f>
        <v>Jan</v>
      </c>
      <c r="K883">
        <v>4889</v>
      </c>
      <c r="L883" t="str">
        <f>VLOOKUP(sales_tab[[#This Row],[Product ID]],product_tab[],2,FALSE)</f>
        <v>T-shirt</v>
      </c>
      <c r="M883" t="str">
        <f>VLOOKUP(sales_tab[[#This Row],[Product ID]],product_tab[],4,FALSE)</f>
        <v>Davis Group</v>
      </c>
      <c r="N883" t="s">
        <v>15</v>
      </c>
      <c r="O883">
        <v>546.64599999999996</v>
      </c>
      <c r="P883">
        <v>165.76</v>
      </c>
      <c r="Q883">
        <v>5</v>
      </c>
      <c r="R883">
        <v>0.13</v>
      </c>
      <c r="S883">
        <f>sales_tab[[#This Row],[Unit Price]]*sales_tab[[#This Row],[Quantity]]</f>
        <v>828.8</v>
      </c>
      <c r="T883">
        <f>sales_tab[[#This Row],[Sales Amount]]-sales_tab[[#This Row],[Cost Price]]</f>
        <v>282.154</v>
      </c>
    </row>
    <row r="884" spans="1:20" x14ac:dyDescent="0.45">
      <c r="A884">
        <v>385131</v>
      </c>
      <c r="B884">
        <v>783865</v>
      </c>
      <c r="C884" t="str">
        <f>VLOOKUP(sales_tab[[#This Row],[Customer ID]],customer_tab[],2,FALSE)</f>
        <v>Christopher Wyatt</v>
      </c>
      <c r="D884" t="str">
        <f>VLOOKUP(sales_tab[[#This Row],[Customer ID]],customer_tab[],9,FALSE)</f>
        <v>Female</v>
      </c>
      <c r="E884" t="str">
        <f>VLOOKUP(sales_tab[[#This Row],[Customer ID]],customer_tab[],5,FALSE)</f>
        <v>Ohio</v>
      </c>
      <c r="F884" t="str">
        <f>VLOOKUP(sales_tab[[#This Row],[Customer ID]],customer_tab[],6,FALSE)</f>
        <v>East</v>
      </c>
      <c r="G884" t="str">
        <f>VLOOKUP(sales_tab[[#This Row],[Customer ID]],customer_tab[],7,FALSE)</f>
        <v>Married</v>
      </c>
      <c r="H884" s="1">
        <v>45226</v>
      </c>
      <c r="I884" s="1" t="str">
        <f>TEXT(sales_tab[[#This Row],[Order Date]],"YYYY")</f>
        <v>2023</v>
      </c>
      <c r="J884" s="1" t="str">
        <f>TEXT(sales_tab[[#This Row],[Order Date]],"MMM")</f>
        <v>Oct</v>
      </c>
      <c r="K884">
        <v>5942</v>
      </c>
      <c r="L884" t="str">
        <f>VLOOKUP(sales_tab[[#This Row],[Product ID]],product_tab[],2,FALSE)</f>
        <v>Stapler</v>
      </c>
      <c r="M884" t="str">
        <f>VLOOKUP(sales_tab[[#This Row],[Product ID]],product_tab[],4,FALSE)</f>
        <v>Jones-Henderson</v>
      </c>
      <c r="N884" t="s">
        <v>17</v>
      </c>
      <c r="O884">
        <v>19.936100000000003</v>
      </c>
      <c r="P884">
        <v>12.83</v>
      </c>
      <c r="Q884">
        <v>3</v>
      </c>
      <c r="R884">
        <v>0.11</v>
      </c>
      <c r="S884">
        <f>sales_tab[[#This Row],[Unit Price]]*sales_tab[[#This Row],[Quantity]]</f>
        <v>38.49</v>
      </c>
      <c r="T884">
        <f>sales_tab[[#This Row],[Sales Amount]]-sales_tab[[#This Row],[Cost Price]]</f>
        <v>18.553899999999999</v>
      </c>
    </row>
    <row r="885" spans="1:20" x14ac:dyDescent="0.45">
      <c r="A885">
        <v>560020</v>
      </c>
      <c r="B885">
        <v>364754</v>
      </c>
      <c r="C885" t="str">
        <f>VLOOKUP(sales_tab[[#This Row],[Customer ID]],customer_tab[],2,FALSE)</f>
        <v>Lee Burton</v>
      </c>
      <c r="D885" t="str">
        <f>VLOOKUP(sales_tab[[#This Row],[Customer ID]],customer_tab[],9,FALSE)</f>
        <v>Female</v>
      </c>
      <c r="E885" t="str">
        <f>VLOOKUP(sales_tab[[#This Row],[Customer ID]],customer_tab[],5,FALSE)</f>
        <v>California</v>
      </c>
      <c r="F885" t="str">
        <f>VLOOKUP(sales_tab[[#This Row],[Customer ID]],customer_tab[],6,FALSE)</f>
        <v>West</v>
      </c>
      <c r="G885" t="str">
        <f>VLOOKUP(sales_tab[[#This Row],[Customer ID]],customer_tab[],7,FALSE)</f>
        <v>Married</v>
      </c>
      <c r="H885" s="1">
        <v>45186</v>
      </c>
      <c r="I885" s="1" t="str">
        <f>TEXT(sales_tab[[#This Row],[Order Date]],"YYYY")</f>
        <v>2023</v>
      </c>
      <c r="J885" s="1" t="str">
        <f>TEXT(sales_tab[[#This Row],[Order Date]],"MMM")</f>
        <v>Sep</v>
      </c>
      <c r="K885">
        <v>5942</v>
      </c>
      <c r="L885" t="str">
        <f>VLOOKUP(sales_tab[[#This Row],[Product ID]],product_tab[],2,FALSE)</f>
        <v>Stapler</v>
      </c>
      <c r="M885" t="str">
        <f>VLOOKUP(sales_tab[[#This Row],[Product ID]],product_tab[],4,FALSE)</f>
        <v>Jones-Henderson</v>
      </c>
      <c r="N885" t="s">
        <v>17</v>
      </c>
      <c r="O885">
        <v>55.932500000000005</v>
      </c>
      <c r="P885">
        <v>12.83</v>
      </c>
      <c r="Q885">
        <v>5</v>
      </c>
      <c r="R885">
        <v>0.05</v>
      </c>
      <c r="S885">
        <f>sales_tab[[#This Row],[Unit Price]]*sales_tab[[#This Row],[Quantity]]</f>
        <v>64.150000000000006</v>
      </c>
      <c r="T885">
        <f>sales_tab[[#This Row],[Sales Amount]]-sales_tab[[#This Row],[Cost Price]]</f>
        <v>8.2175000000000011</v>
      </c>
    </row>
    <row r="886" spans="1:20" x14ac:dyDescent="0.45">
      <c r="A886">
        <v>396397</v>
      </c>
      <c r="B886">
        <v>559989</v>
      </c>
      <c r="C886" t="str">
        <f>VLOOKUP(sales_tab[[#This Row],[Customer ID]],customer_tab[],2,FALSE)</f>
        <v>Terri Patel</v>
      </c>
      <c r="D886" t="str">
        <f>VLOOKUP(sales_tab[[#This Row],[Customer ID]],customer_tab[],9,FALSE)</f>
        <v>Male</v>
      </c>
      <c r="E886" t="str">
        <f>VLOOKUP(sales_tab[[#This Row],[Customer ID]],customer_tab[],5,FALSE)</f>
        <v>Illinois</v>
      </c>
      <c r="F886" t="str">
        <f>VLOOKUP(sales_tab[[#This Row],[Customer ID]],customer_tab[],6,FALSE)</f>
        <v>Central</v>
      </c>
      <c r="G886" t="str">
        <f>VLOOKUP(sales_tab[[#This Row],[Customer ID]],customer_tab[],7,FALSE)</f>
        <v>Single</v>
      </c>
      <c r="H886" s="1">
        <v>45522</v>
      </c>
      <c r="I886" s="1" t="str">
        <f>TEXT(sales_tab[[#This Row],[Order Date]],"YYYY")</f>
        <v>2024</v>
      </c>
      <c r="J886" s="1" t="str">
        <f>TEXT(sales_tab[[#This Row],[Order Date]],"MMM")</f>
        <v>Aug</v>
      </c>
      <c r="K886">
        <v>2834</v>
      </c>
      <c r="L886" t="str">
        <f>VLOOKUP(sales_tab[[#This Row],[Product ID]],product_tab[],2,FALSE)</f>
        <v>Tablet</v>
      </c>
      <c r="M886" t="str">
        <f>VLOOKUP(sales_tab[[#This Row],[Product ID]],product_tab[],4,FALSE)</f>
        <v>Anderson-Jackson</v>
      </c>
      <c r="N886" t="s">
        <v>19</v>
      </c>
      <c r="O886">
        <v>371.05319999999995</v>
      </c>
      <c r="P886">
        <v>222.26</v>
      </c>
      <c r="Q886">
        <v>3</v>
      </c>
      <c r="R886">
        <v>0.06</v>
      </c>
      <c r="S886">
        <f>sales_tab[[#This Row],[Unit Price]]*sales_tab[[#This Row],[Quantity]]</f>
        <v>666.78</v>
      </c>
      <c r="T886">
        <f>sales_tab[[#This Row],[Sales Amount]]-sales_tab[[#This Row],[Cost Price]]</f>
        <v>295.72680000000003</v>
      </c>
    </row>
    <row r="887" spans="1:20" x14ac:dyDescent="0.45">
      <c r="A887">
        <v>263584</v>
      </c>
      <c r="B887">
        <v>945059</v>
      </c>
      <c r="C887" t="str">
        <f>VLOOKUP(sales_tab[[#This Row],[Customer ID]],customer_tab[],2,FALSE)</f>
        <v>Kristin Bush</v>
      </c>
      <c r="D887" t="str">
        <f>VLOOKUP(sales_tab[[#This Row],[Customer ID]],customer_tab[],9,FALSE)</f>
        <v>Male</v>
      </c>
      <c r="E887" t="str">
        <f>VLOOKUP(sales_tab[[#This Row],[Customer ID]],customer_tab[],5,FALSE)</f>
        <v>Georgia</v>
      </c>
      <c r="F887" t="str">
        <f>VLOOKUP(sales_tab[[#This Row],[Customer ID]],customer_tab[],6,FALSE)</f>
        <v>South</v>
      </c>
      <c r="G887" t="str">
        <f>VLOOKUP(sales_tab[[#This Row],[Customer ID]],customer_tab[],7,FALSE)</f>
        <v>Single</v>
      </c>
      <c r="H887" s="1">
        <v>45320</v>
      </c>
      <c r="I887" s="1" t="str">
        <f>TEXT(sales_tab[[#This Row],[Order Date]],"YYYY")</f>
        <v>2024</v>
      </c>
      <c r="J887" s="1" t="str">
        <f>TEXT(sales_tab[[#This Row],[Order Date]],"MMM")</f>
        <v>Jan</v>
      </c>
      <c r="K887">
        <v>2034</v>
      </c>
      <c r="L887" t="str">
        <f>VLOOKUP(sales_tab[[#This Row],[Product ID]],product_tab[],2,FALSE)</f>
        <v>Camera</v>
      </c>
      <c r="M887" t="str">
        <f>VLOOKUP(sales_tab[[#This Row],[Product ID]],product_tab[],4,FALSE)</f>
        <v>Johns and Sons</v>
      </c>
      <c r="N887" t="s">
        <v>19</v>
      </c>
      <c r="O887">
        <v>204.23749999999995</v>
      </c>
      <c r="P887">
        <v>70.849999999999994</v>
      </c>
      <c r="Q887">
        <v>5</v>
      </c>
      <c r="R887">
        <v>0.05</v>
      </c>
      <c r="S887">
        <f>sales_tab[[#This Row],[Unit Price]]*sales_tab[[#This Row],[Quantity]]</f>
        <v>354.25</v>
      </c>
      <c r="T887">
        <f>sales_tab[[#This Row],[Sales Amount]]-sales_tab[[#This Row],[Cost Price]]</f>
        <v>150.01250000000005</v>
      </c>
    </row>
    <row r="888" spans="1:20" x14ac:dyDescent="0.45">
      <c r="A888">
        <v>611436</v>
      </c>
      <c r="B888">
        <v>344224</v>
      </c>
      <c r="C888" t="str">
        <f>VLOOKUP(sales_tab[[#This Row],[Customer ID]],customer_tab[],2,FALSE)</f>
        <v>Mr. Ronald Alvarado</v>
      </c>
      <c r="D888" t="str">
        <f>VLOOKUP(sales_tab[[#This Row],[Customer ID]],customer_tab[],9,FALSE)</f>
        <v>Non-Binary</v>
      </c>
      <c r="E888" t="str">
        <f>VLOOKUP(sales_tab[[#This Row],[Customer ID]],customer_tab[],5,FALSE)</f>
        <v>Oklahoma</v>
      </c>
      <c r="F888" t="str">
        <f>VLOOKUP(sales_tab[[#This Row],[Customer ID]],customer_tab[],6,FALSE)</f>
        <v>Central</v>
      </c>
      <c r="G888" t="str">
        <f>VLOOKUP(sales_tab[[#This Row],[Customer ID]],customer_tab[],7,FALSE)</f>
        <v>Single</v>
      </c>
      <c r="H888" s="1">
        <v>45483</v>
      </c>
      <c r="I888" s="1" t="str">
        <f>TEXT(sales_tab[[#This Row],[Order Date]],"YYYY")</f>
        <v>2024</v>
      </c>
      <c r="J888" s="1" t="str">
        <f>TEXT(sales_tab[[#This Row],[Order Date]],"MMM")</f>
        <v>Jul</v>
      </c>
      <c r="K888">
        <v>9504</v>
      </c>
      <c r="L888" t="str">
        <f>VLOOKUP(sales_tab[[#This Row],[Product ID]],product_tab[],2,FALSE)</f>
        <v>Puzzle</v>
      </c>
      <c r="M888" t="str">
        <f>VLOOKUP(sales_tab[[#This Row],[Product ID]],product_tab[],4,FALSE)</f>
        <v>Bailey, Fowler and Butler</v>
      </c>
      <c r="N888" t="s">
        <v>13</v>
      </c>
      <c r="O888">
        <v>186.42549999999997</v>
      </c>
      <c r="P888">
        <v>50.87</v>
      </c>
      <c r="Q888">
        <v>5</v>
      </c>
      <c r="R888">
        <v>7.0000000000000007E-2</v>
      </c>
      <c r="S888">
        <f>sales_tab[[#This Row],[Unit Price]]*sales_tab[[#This Row],[Quantity]]</f>
        <v>254.35</v>
      </c>
      <c r="T888">
        <f>sales_tab[[#This Row],[Sales Amount]]-sales_tab[[#This Row],[Cost Price]]</f>
        <v>67.924500000000023</v>
      </c>
    </row>
    <row r="889" spans="1:20" x14ac:dyDescent="0.45">
      <c r="A889">
        <v>989603</v>
      </c>
      <c r="B889">
        <v>696956</v>
      </c>
      <c r="C889" t="str">
        <f>VLOOKUP(sales_tab[[#This Row],[Customer ID]],customer_tab[],2,FALSE)</f>
        <v>Teresa Johnson</v>
      </c>
      <c r="D889" t="str">
        <f>VLOOKUP(sales_tab[[#This Row],[Customer ID]],customer_tab[],9,FALSE)</f>
        <v>Male</v>
      </c>
      <c r="E889" t="str">
        <f>VLOOKUP(sales_tab[[#This Row],[Customer ID]],customer_tab[],5,FALSE)</f>
        <v>Arizona</v>
      </c>
      <c r="F889" t="str">
        <f>VLOOKUP(sales_tab[[#This Row],[Customer ID]],customer_tab[],6,FALSE)</f>
        <v>West</v>
      </c>
      <c r="G889" t="str">
        <f>VLOOKUP(sales_tab[[#This Row],[Customer ID]],customer_tab[],7,FALSE)</f>
        <v>Single</v>
      </c>
      <c r="H889" s="1">
        <v>45209</v>
      </c>
      <c r="I889" s="1" t="str">
        <f>TEXT(sales_tab[[#This Row],[Order Date]],"YYYY")</f>
        <v>2023</v>
      </c>
      <c r="J889" s="1" t="str">
        <f>TEXT(sales_tab[[#This Row],[Order Date]],"MMM")</f>
        <v>Oct</v>
      </c>
      <c r="K889">
        <v>2117</v>
      </c>
      <c r="L889" t="str">
        <f>VLOOKUP(sales_tab[[#This Row],[Product ID]],product_tab[],2,FALSE)</f>
        <v>Sofa</v>
      </c>
      <c r="M889" t="str">
        <f>VLOOKUP(sales_tab[[#This Row],[Product ID]],product_tab[],4,FALSE)</f>
        <v>Holden Inc</v>
      </c>
      <c r="N889" t="s">
        <v>11</v>
      </c>
      <c r="O889">
        <v>32.501899999999999</v>
      </c>
      <c r="P889">
        <v>13.79</v>
      </c>
      <c r="Q889">
        <v>3</v>
      </c>
      <c r="R889">
        <v>0.13</v>
      </c>
      <c r="S889">
        <f>sales_tab[[#This Row],[Unit Price]]*sales_tab[[#This Row],[Quantity]]</f>
        <v>41.37</v>
      </c>
      <c r="T889">
        <f>sales_tab[[#This Row],[Sales Amount]]-sales_tab[[#This Row],[Cost Price]]</f>
        <v>8.8680999999999983</v>
      </c>
    </row>
    <row r="890" spans="1:20" x14ac:dyDescent="0.45">
      <c r="A890">
        <v>839366</v>
      </c>
      <c r="B890">
        <v>974199</v>
      </c>
      <c r="C890" t="str">
        <f>VLOOKUP(sales_tab[[#This Row],[Customer ID]],customer_tab[],2,FALSE)</f>
        <v>Amy Smith</v>
      </c>
      <c r="D890" t="str">
        <f>VLOOKUP(sales_tab[[#This Row],[Customer ID]],customer_tab[],9,FALSE)</f>
        <v>Male</v>
      </c>
      <c r="E890" t="str">
        <f>VLOOKUP(sales_tab[[#This Row],[Customer ID]],customer_tab[],5,FALSE)</f>
        <v>Tennessee</v>
      </c>
      <c r="F890" t="str">
        <f>VLOOKUP(sales_tab[[#This Row],[Customer ID]],customer_tab[],6,FALSE)</f>
        <v>South</v>
      </c>
      <c r="G890" t="str">
        <f>VLOOKUP(sales_tab[[#This Row],[Customer ID]],customer_tab[],7,FALSE)</f>
        <v>Widowed</v>
      </c>
      <c r="H890" s="1">
        <v>45465</v>
      </c>
      <c r="I890" s="1" t="str">
        <f>TEXT(sales_tab[[#This Row],[Order Date]],"YYYY")</f>
        <v>2024</v>
      </c>
      <c r="J890" s="1" t="str">
        <f>TEXT(sales_tab[[#This Row],[Order Date]],"MMM")</f>
        <v>Jun</v>
      </c>
      <c r="K890">
        <v>3312</v>
      </c>
      <c r="L890" t="str">
        <f>VLOOKUP(sales_tab[[#This Row],[Product ID]],product_tab[],2,FALSE)</f>
        <v>Toy Car</v>
      </c>
      <c r="M890" t="str">
        <f>VLOOKUP(sales_tab[[#This Row],[Product ID]],product_tab[],4,FALSE)</f>
        <v>West LLC</v>
      </c>
      <c r="N890" t="s">
        <v>13</v>
      </c>
      <c r="O890">
        <v>511.34239999999994</v>
      </c>
      <c r="P890">
        <v>287.38</v>
      </c>
      <c r="Q890">
        <v>2</v>
      </c>
      <c r="R890">
        <v>0.01</v>
      </c>
      <c r="S890">
        <f>sales_tab[[#This Row],[Unit Price]]*sales_tab[[#This Row],[Quantity]]</f>
        <v>574.76</v>
      </c>
      <c r="T890">
        <f>sales_tab[[#This Row],[Sales Amount]]-sales_tab[[#This Row],[Cost Price]]</f>
        <v>63.41760000000005</v>
      </c>
    </row>
    <row r="891" spans="1:20" x14ac:dyDescent="0.45">
      <c r="A891">
        <v>161067</v>
      </c>
      <c r="B891">
        <v>113518</v>
      </c>
      <c r="C891" t="str">
        <f>VLOOKUP(sales_tab[[#This Row],[Customer ID]],customer_tab[],2,FALSE)</f>
        <v>Jennifer Cox</v>
      </c>
      <c r="D891" t="str">
        <f>VLOOKUP(sales_tab[[#This Row],[Customer ID]],customer_tab[],9,FALSE)</f>
        <v>Female</v>
      </c>
      <c r="E891" t="str">
        <f>VLOOKUP(sales_tab[[#This Row],[Customer ID]],customer_tab[],5,FALSE)</f>
        <v>Illinois</v>
      </c>
      <c r="F891" t="str">
        <f>VLOOKUP(sales_tab[[#This Row],[Customer ID]],customer_tab[],6,FALSE)</f>
        <v>Central</v>
      </c>
      <c r="G891" t="str">
        <f>VLOOKUP(sales_tab[[#This Row],[Customer ID]],customer_tab[],7,FALSE)</f>
        <v>Single</v>
      </c>
      <c r="H891" s="1">
        <v>45387</v>
      </c>
      <c r="I891" s="1" t="str">
        <f>TEXT(sales_tab[[#This Row],[Order Date]],"YYYY")</f>
        <v>2024</v>
      </c>
      <c r="J891" s="1" t="str">
        <f>TEXT(sales_tab[[#This Row],[Order Date]],"MMM")</f>
        <v>Apr</v>
      </c>
      <c r="K891">
        <v>2034</v>
      </c>
      <c r="L891" t="str">
        <f>VLOOKUP(sales_tab[[#This Row],[Product ID]],product_tab[],2,FALSE)</f>
        <v>Camera</v>
      </c>
      <c r="M891" t="str">
        <f>VLOOKUP(sales_tab[[#This Row],[Product ID]],product_tab[],4,FALSE)</f>
        <v>Johns and Sons</v>
      </c>
      <c r="N891" t="s">
        <v>19</v>
      </c>
      <c r="O891">
        <v>183.428</v>
      </c>
      <c r="P891">
        <v>70.849999999999994</v>
      </c>
      <c r="Q891">
        <v>4</v>
      </c>
      <c r="R891">
        <v>0.18</v>
      </c>
      <c r="S891">
        <f>sales_tab[[#This Row],[Unit Price]]*sales_tab[[#This Row],[Quantity]]</f>
        <v>283.39999999999998</v>
      </c>
      <c r="T891">
        <f>sales_tab[[#This Row],[Sales Amount]]-sales_tab[[#This Row],[Cost Price]]</f>
        <v>99.97199999999998</v>
      </c>
    </row>
    <row r="892" spans="1:20" x14ac:dyDescent="0.45">
      <c r="A892">
        <v>730909</v>
      </c>
      <c r="B892">
        <v>969371</v>
      </c>
      <c r="C892" t="str">
        <f>VLOOKUP(sales_tab[[#This Row],[Customer ID]],customer_tab[],2,FALSE)</f>
        <v>Taylor Moore</v>
      </c>
      <c r="D892" t="str">
        <f>VLOOKUP(sales_tab[[#This Row],[Customer ID]],customer_tab[],9,FALSE)</f>
        <v>Non-Binary</v>
      </c>
      <c r="E892" t="str">
        <f>VLOOKUP(sales_tab[[#This Row],[Customer ID]],customer_tab[],5,FALSE)</f>
        <v>California</v>
      </c>
      <c r="F892" t="str">
        <f>VLOOKUP(sales_tab[[#This Row],[Customer ID]],customer_tab[],6,FALSE)</f>
        <v>West</v>
      </c>
      <c r="G892" t="str">
        <f>VLOOKUP(sales_tab[[#This Row],[Customer ID]],customer_tab[],7,FALSE)</f>
        <v>Divorced</v>
      </c>
      <c r="H892" s="1">
        <v>45257</v>
      </c>
      <c r="I892" s="1" t="str">
        <f>TEXT(sales_tab[[#This Row],[Order Date]],"YYYY")</f>
        <v>2023</v>
      </c>
      <c r="J892" s="1" t="str">
        <f>TEXT(sales_tab[[#This Row],[Order Date]],"MMM")</f>
        <v>Nov</v>
      </c>
      <c r="K892">
        <v>9251</v>
      </c>
      <c r="L892" t="str">
        <f>VLOOKUP(sales_tab[[#This Row],[Product ID]],product_tab[],2,FALSE)</f>
        <v>Headphones</v>
      </c>
      <c r="M892" t="str">
        <f>VLOOKUP(sales_tab[[#This Row],[Product ID]],product_tab[],4,FALSE)</f>
        <v>Yates Group</v>
      </c>
      <c r="N892" t="s">
        <v>19</v>
      </c>
      <c r="O892">
        <v>193.53980000000001</v>
      </c>
      <c r="P892">
        <v>86.13</v>
      </c>
      <c r="Q892">
        <v>3</v>
      </c>
      <c r="R892">
        <v>0.18</v>
      </c>
      <c r="S892">
        <f>sales_tab[[#This Row],[Unit Price]]*sales_tab[[#This Row],[Quantity]]</f>
        <v>258.39</v>
      </c>
      <c r="T892">
        <f>sales_tab[[#This Row],[Sales Amount]]-sales_tab[[#This Row],[Cost Price]]</f>
        <v>64.850199999999973</v>
      </c>
    </row>
    <row r="893" spans="1:20" x14ac:dyDescent="0.45">
      <c r="A893">
        <v>600227</v>
      </c>
      <c r="B893">
        <v>800423</v>
      </c>
      <c r="C893" t="str">
        <f>VLOOKUP(sales_tab[[#This Row],[Customer ID]],customer_tab[],2,FALSE)</f>
        <v>Michelle James</v>
      </c>
      <c r="D893" t="str">
        <f>VLOOKUP(sales_tab[[#This Row],[Customer ID]],customer_tab[],9,FALSE)</f>
        <v>Male</v>
      </c>
      <c r="E893" t="str">
        <f>VLOOKUP(sales_tab[[#This Row],[Customer ID]],customer_tab[],5,FALSE)</f>
        <v>New York</v>
      </c>
      <c r="F893" t="str">
        <f>VLOOKUP(sales_tab[[#This Row],[Customer ID]],customer_tab[],6,FALSE)</f>
        <v>East</v>
      </c>
      <c r="G893" t="str">
        <f>VLOOKUP(sales_tab[[#This Row],[Customer ID]],customer_tab[],7,FALSE)</f>
        <v>Single</v>
      </c>
      <c r="H893" s="1">
        <v>45254</v>
      </c>
      <c r="I893" s="1" t="str">
        <f>TEXT(sales_tab[[#This Row],[Order Date]],"YYYY")</f>
        <v>2023</v>
      </c>
      <c r="J893" s="1" t="str">
        <f>TEXT(sales_tab[[#This Row],[Order Date]],"MMM")</f>
        <v>Nov</v>
      </c>
      <c r="K893">
        <v>4971</v>
      </c>
      <c r="L893" t="str">
        <f>VLOOKUP(sales_tab[[#This Row],[Product ID]],product_tab[],2,FALSE)</f>
        <v>Marker</v>
      </c>
      <c r="M893" t="str">
        <f>VLOOKUP(sales_tab[[#This Row],[Product ID]],product_tab[],4,FALSE)</f>
        <v>Perez LLC</v>
      </c>
      <c r="N893" t="s">
        <v>17</v>
      </c>
      <c r="O893">
        <v>45.686399999999999</v>
      </c>
      <c r="P893">
        <v>63.66</v>
      </c>
      <c r="Q893">
        <v>2</v>
      </c>
      <c r="R893">
        <v>0.23</v>
      </c>
      <c r="S893">
        <f>sales_tab[[#This Row],[Unit Price]]*sales_tab[[#This Row],[Quantity]]</f>
        <v>127.32</v>
      </c>
      <c r="T893">
        <f>sales_tab[[#This Row],[Sales Amount]]-sales_tab[[#This Row],[Cost Price]]</f>
        <v>81.633600000000001</v>
      </c>
    </row>
    <row r="894" spans="1:20" x14ac:dyDescent="0.45">
      <c r="A894">
        <v>973843</v>
      </c>
      <c r="B894">
        <v>812162</v>
      </c>
      <c r="C894" t="str">
        <f>VLOOKUP(sales_tab[[#This Row],[Customer ID]],customer_tab[],2,FALSE)</f>
        <v>Jane Castillo</v>
      </c>
      <c r="D894" t="str">
        <f>VLOOKUP(sales_tab[[#This Row],[Customer ID]],customer_tab[],9,FALSE)</f>
        <v>Female</v>
      </c>
      <c r="E894" t="str">
        <f>VLOOKUP(sales_tab[[#This Row],[Customer ID]],customer_tab[],5,FALSE)</f>
        <v>California</v>
      </c>
      <c r="F894" t="str">
        <f>VLOOKUP(sales_tab[[#This Row],[Customer ID]],customer_tab[],6,FALSE)</f>
        <v>West</v>
      </c>
      <c r="G894" t="str">
        <f>VLOOKUP(sales_tab[[#This Row],[Customer ID]],customer_tab[],7,FALSE)</f>
        <v>Divorced</v>
      </c>
      <c r="H894" s="1">
        <v>45174</v>
      </c>
      <c r="I894" s="1" t="str">
        <f>TEXT(sales_tab[[#This Row],[Order Date]],"YYYY")</f>
        <v>2023</v>
      </c>
      <c r="J894" s="1" t="str">
        <f>TEXT(sales_tab[[#This Row],[Order Date]],"MMM")</f>
        <v>Sep</v>
      </c>
      <c r="K894">
        <v>6681</v>
      </c>
      <c r="L894" t="str">
        <f>VLOOKUP(sales_tab[[#This Row],[Product ID]],product_tab[],2,FALSE)</f>
        <v>Desk</v>
      </c>
      <c r="M894" t="str">
        <f>VLOOKUP(sales_tab[[#This Row],[Product ID]],product_tab[],4,FALSE)</f>
        <v>Fernandez, Willis and Potter</v>
      </c>
      <c r="N894" t="s">
        <v>11</v>
      </c>
      <c r="O894">
        <v>541.4695999999999</v>
      </c>
      <c r="P894">
        <v>204.63</v>
      </c>
      <c r="Q894">
        <v>4</v>
      </c>
      <c r="R894">
        <v>0.02</v>
      </c>
      <c r="S894">
        <f>sales_tab[[#This Row],[Unit Price]]*sales_tab[[#This Row],[Quantity]]</f>
        <v>818.52</v>
      </c>
      <c r="T894">
        <f>sales_tab[[#This Row],[Sales Amount]]-sales_tab[[#This Row],[Cost Price]]</f>
        <v>277.05040000000008</v>
      </c>
    </row>
    <row r="895" spans="1:20" x14ac:dyDescent="0.45">
      <c r="A895">
        <v>756052</v>
      </c>
      <c r="B895">
        <v>612865</v>
      </c>
      <c r="C895" t="str">
        <f>VLOOKUP(sales_tab[[#This Row],[Customer ID]],customer_tab[],2,FALSE)</f>
        <v>Jennifer Perkins</v>
      </c>
      <c r="D895" t="str">
        <f>VLOOKUP(sales_tab[[#This Row],[Customer ID]],customer_tab[],9,FALSE)</f>
        <v>Male</v>
      </c>
      <c r="E895" t="str">
        <f>VLOOKUP(sales_tab[[#This Row],[Customer ID]],customer_tab[],5,FALSE)</f>
        <v>Texas</v>
      </c>
      <c r="F895" t="str">
        <f>VLOOKUP(sales_tab[[#This Row],[Customer ID]],customer_tab[],6,FALSE)</f>
        <v>Central</v>
      </c>
      <c r="G895" t="str">
        <f>VLOOKUP(sales_tab[[#This Row],[Customer ID]],customer_tab[],7,FALSE)</f>
        <v>Married</v>
      </c>
      <c r="H895" s="1">
        <v>45267</v>
      </c>
      <c r="I895" s="1" t="str">
        <f>TEXT(sales_tab[[#This Row],[Order Date]],"YYYY")</f>
        <v>2023</v>
      </c>
      <c r="J895" s="1" t="str">
        <f>TEXT(sales_tab[[#This Row],[Order Date]],"MMM")</f>
        <v>Dec</v>
      </c>
      <c r="K895">
        <v>5942</v>
      </c>
      <c r="L895" t="str">
        <f>VLOOKUP(sales_tab[[#This Row],[Product ID]],product_tab[],2,FALSE)</f>
        <v>Stapler</v>
      </c>
      <c r="M895" t="str">
        <f>VLOOKUP(sales_tab[[#This Row],[Product ID]],product_tab[],4,FALSE)</f>
        <v>Jones-Henderson</v>
      </c>
      <c r="N895" t="s">
        <v>17</v>
      </c>
      <c r="O895">
        <v>35.446000000000005</v>
      </c>
      <c r="P895">
        <v>12.83</v>
      </c>
      <c r="Q895">
        <v>4</v>
      </c>
      <c r="R895">
        <v>0.2</v>
      </c>
      <c r="S895">
        <f>sales_tab[[#This Row],[Unit Price]]*sales_tab[[#This Row],[Quantity]]</f>
        <v>51.32</v>
      </c>
      <c r="T895">
        <f>sales_tab[[#This Row],[Sales Amount]]-sales_tab[[#This Row],[Cost Price]]</f>
        <v>15.873999999999995</v>
      </c>
    </row>
    <row r="896" spans="1:20" x14ac:dyDescent="0.45">
      <c r="A896">
        <v>922897</v>
      </c>
      <c r="B896">
        <v>273836</v>
      </c>
      <c r="C896" t="str">
        <f>VLOOKUP(sales_tab[[#This Row],[Customer ID]],customer_tab[],2,FALSE)</f>
        <v>Shane Haynes</v>
      </c>
      <c r="D896" t="str">
        <f>VLOOKUP(sales_tab[[#This Row],[Customer ID]],customer_tab[],9,FALSE)</f>
        <v>Female</v>
      </c>
      <c r="E896" t="str">
        <f>VLOOKUP(sales_tab[[#This Row],[Customer ID]],customer_tab[],5,FALSE)</f>
        <v>California</v>
      </c>
      <c r="F896" t="str">
        <f>VLOOKUP(sales_tab[[#This Row],[Customer ID]],customer_tab[],6,FALSE)</f>
        <v>West</v>
      </c>
      <c r="G896" t="str">
        <f>VLOOKUP(sales_tab[[#This Row],[Customer ID]],customer_tab[],7,FALSE)</f>
        <v>Married</v>
      </c>
      <c r="H896" s="1">
        <v>45277</v>
      </c>
      <c r="I896" s="1" t="str">
        <f>TEXT(sales_tab[[#This Row],[Order Date]],"YYYY")</f>
        <v>2023</v>
      </c>
      <c r="J896" s="1" t="str">
        <f>TEXT(sales_tab[[#This Row],[Order Date]],"MMM")</f>
        <v>Dec</v>
      </c>
      <c r="K896">
        <v>5039</v>
      </c>
      <c r="L896" t="str">
        <f>VLOOKUP(sales_tab[[#This Row],[Product ID]],product_tab[],2,FALSE)</f>
        <v>Jeans</v>
      </c>
      <c r="M896" t="str">
        <f>VLOOKUP(sales_tab[[#This Row],[Product ID]],product_tab[],4,FALSE)</f>
        <v>Sanchez, Medina and Golden</v>
      </c>
      <c r="N896" t="s">
        <v>15</v>
      </c>
      <c r="O896">
        <v>314.46849999999995</v>
      </c>
      <c r="P896">
        <v>70.03</v>
      </c>
      <c r="Q896">
        <v>5</v>
      </c>
      <c r="R896">
        <v>0.01</v>
      </c>
      <c r="S896">
        <f>sales_tab[[#This Row],[Unit Price]]*sales_tab[[#This Row],[Quantity]]</f>
        <v>350.15</v>
      </c>
      <c r="T896">
        <f>sales_tab[[#This Row],[Sales Amount]]-sales_tab[[#This Row],[Cost Price]]</f>
        <v>35.681500000000028</v>
      </c>
    </row>
    <row r="897" spans="1:20" x14ac:dyDescent="0.45">
      <c r="A897">
        <v>560854</v>
      </c>
      <c r="B897">
        <v>996016</v>
      </c>
      <c r="C897" t="str">
        <f>VLOOKUP(sales_tab[[#This Row],[Customer ID]],customer_tab[],2,FALSE)</f>
        <v>Alex Gonzalez</v>
      </c>
      <c r="D897" t="str">
        <f>VLOOKUP(sales_tab[[#This Row],[Customer ID]],customer_tab[],9,FALSE)</f>
        <v>Non-Binary</v>
      </c>
      <c r="E897" t="str">
        <f>VLOOKUP(sales_tab[[#This Row],[Customer ID]],customer_tab[],5,FALSE)</f>
        <v>New York</v>
      </c>
      <c r="F897" t="str">
        <f>VLOOKUP(sales_tab[[#This Row],[Customer ID]],customer_tab[],6,FALSE)</f>
        <v>East</v>
      </c>
      <c r="G897" t="str">
        <f>VLOOKUP(sales_tab[[#This Row],[Customer ID]],customer_tab[],7,FALSE)</f>
        <v>Divorced</v>
      </c>
      <c r="H897" s="1">
        <v>45274</v>
      </c>
      <c r="I897" s="1" t="str">
        <f>TEXT(sales_tab[[#This Row],[Order Date]],"YYYY")</f>
        <v>2023</v>
      </c>
      <c r="J897" s="1" t="str">
        <f>TEXT(sales_tab[[#This Row],[Order Date]],"MMM")</f>
        <v>Dec</v>
      </c>
      <c r="K897">
        <v>8348</v>
      </c>
      <c r="L897" t="str">
        <f>VLOOKUP(sales_tab[[#This Row],[Product ID]],product_tab[],2,FALSE)</f>
        <v>Laptop</v>
      </c>
      <c r="M897" t="str">
        <f>VLOOKUP(sales_tab[[#This Row],[Product ID]],product_tab[],4,FALSE)</f>
        <v>Jackson, Stewart and Jenkins</v>
      </c>
      <c r="N897" t="s">
        <v>19</v>
      </c>
      <c r="O897">
        <v>421.57550000000003</v>
      </c>
      <c r="P897">
        <v>193.63</v>
      </c>
      <c r="Q897">
        <v>3</v>
      </c>
      <c r="R897">
        <v>0.05</v>
      </c>
      <c r="S897">
        <f>sales_tab[[#This Row],[Unit Price]]*sales_tab[[#This Row],[Quantity]]</f>
        <v>580.89</v>
      </c>
      <c r="T897">
        <f>sales_tab[[#This Row],[Sales Amount]]-sales_tab[[#This Row],[Cost Price]]</f>
        <v>159.31449999999995</v>
      </c>
    </row>
    <row r="898" spans="1:20" x14ac:dyDescent="0.45">
      <c r="A898">
        <v>392687</v>
      </c>
      <c r="B898">
        <v>282504</v>
      </c>
      <c r="C898" t="str">
        <f>VLOOKUP(sales_tab[[#This Row],[Customer ID]],customer_tab[],2,FALSE)</f>
        <v>Edward Guerrero</v>
      </c>
      <c r="D898" t="str">
        <f>VLOOKUP(sales_tab[[#This Row],[Customer ID]],customer_tab[],9,FALSE)</f>
        <v>Male</v>
      </c>
      <c r="E898" t="str">
        <f>VLOOKUP(sales_tab[[#This Row],[Customer ID]],customer_tab[],5,FALSE)</f>
        <v>Texas</v>
      </c>
      <c r="F898" t="str">
        <f>VLOOKUP(sales_tab[[#This Row],[Customer ID]],customer_tab[],6,FALSE)</f>
        <v>Central</v>
      </c>
      <c r="G898" t="str">
        <f>VLOOKUP(sales_tab[[#This Row],[Customer ID]],customer_tab[],7,FALSE)</f>
        <v>Single</v>
      </c>
      <c r="H898" s="1">
        <v>45202</v>
      </c>
      <c r="I898" s="1" t="str">
        <f>TEXT(sales_tab[[#This Row],[Order Date]],"YYYY")</f>
        <v>2023</v>
      </c>
      <c r="J898" s="1" t="str">
        <f>TEXT(sales_tab[[#This Row],[Order Date]],"MMM")</f>
        <v>Oct</v>
      </c>
      <c r="K898">
        <v>2914</v>
      </c>
      <c r="L898" t="str">
        <f>VLOOKUP(sales_tab[[#This Row],[Product ID]],product_tab[],2,FALSE)</f>
        <v>Bookshelf</v>
      </c>
      <c r="M898" t="str">
        <f>VLOOKUP(sales_tab[[#This Row],[Product ID]],product_tab[],4,FALSE)</f>
        <v>Davis-Ramirez</v>
      </c>
      <c r="N898" t="s">
        <v>11</v>
      </c>
      <c r="O898">
        <v>21.785499999999999</v>
      </c>
      <c r="P898">
        <v>30.65</v>
      </c>
      <c r="Q898">
        <v>1</v>
      </c>
      <c r="R898">
        <v>0.13</v>
      </c>
      <c r="S898">
        <f>sales_tab[[#This Row],[Unit Price]]*sales_tab[[#This Row],[Quantity]]</f>
        <v>30.65</v>
      </c>
      <c r="T898">
        <f>sales_tab[[#This Row],[Sales Amount]]-sales_tab[[#This Row],[Cost Price]]</f>
        <v>8.8644999999999996</v>
      </c>
    </row>
    <row r="899" spans="1:20" x14ac:dyDescent="0.45">
      <c r="A899">
        <v>903187</v>
      </c>
      <c r="B899">
        <v>893193</v>
      </c>
      <c r="C899" t="str">
        <f>VLOOKUP(sales_tab[[#This Row],[Customer ID]],customer_tab[],2,FALSE)</f>
        <v>Daniel Shea</v>
      </c>
      <c r="D899" t="str">
        <f>VLOOKUP(sales_tab[[#This Row],[Customer ID]],customer_tab[],9,FALSE)</f>
        <v>Female</v>
      </c>
      <c r="E899" t="str">
        <f>VLOOKUP(sales_tab[[#This Row],[Customer ID]],customer_tab[],5,FALSE)</f>
        <v>California</v>
      </c>
      <c r="F899" t="str">
        <f>VLOOKUP(sales_tab[[#This Row],[Customer ID]],customer_tab[],6,FALSE)</f>
        <v>West</v>
      </c>
      <c r="G899" t="str">
        <f>VLOOKUP(sales_tab[[#This Row],[Customer ID]],customer_tab[],7,FALSE)</f>
        <v>Married</v>
      </c>
      <c r="H899" s="1">
        <v>45331</v>
      </c>
      <c r="I899" s="1" t="str">
        <f>TEXT(sales_tab[[#This Row],[Order Date]],"YYYY")</f>
        <v>2024</v>
      </c>
      <c r="J899" s="1" t="str">
        <f>TEXT(sales_tab[[#This Row],[Order Date]],"MMM")</f>
        <v>Feb</v>
      </c>
      <c r="K899">
        <v>5842</v>
      </c>
      <c r="L899" t="str">
        <f>VLOOKUP(sales_tab[[#This Row],[Product ID]],product_tab[],2,FALSE)</f>
        <v>Chair</v>
      </c>
      <c r="M899" t="str">
        <f>VLOOKUP(sales_tab[[#This Row],[Product ID]],product_tab[],4,FALSE)</f>
        <v>Cook, Hall and Miller</v>
      </c>
      <c r="N899" t="s">
        <v>11</v>
      </c>
      <c r="O899">
        <v>539.97700000000009</v>
      </c>
      <c r="P899">
        <v>268.19</v>
      </c>
      <c r="Q899">
        <v>5</v>
      </c>
      <c r="R899">
        <v>0.14000000000000001</v>
      </c>
      <c r="S899">
        <f>sales_tab[[#This Row],[Unit Price]]*sales_tab[[#This Row],[Quantity]]</f>
        <v>1340.95</v>
      </c>
      <c r="T899">
        <f>sales_tab[[#This Row],[Sales Amount]]-sales_tab[[#This Row],[Cost Price]]</f>
        <v>800.97299999999996</v>
      </c>
    </row>
    <row r="900" spans="1:20" x14ac:dyDescent="0.45">
      <c r="A900">
        <v>443073</v>
      </c>
      <c r="B900">
        <v>128111</v>
      </c>
      <c r="C900" t="str">
        <f>VLOOKUP(sales_tab[[#This Row],[Customer ID]],customer_tab[],2,FALSE)</f>
        <v>Barbara Koch</v>
      </c>
      <c r="D900" t="str">
        <f>VLOOKUP(sales_tab[[#This Row],[Customer ID]],customer_tab[],9,FALSE)</f>
        <v>Female</v>
      </c>
      <c r="E900" t="str">
        <f>VLOOKUP(sales_tab[[#This Row],[Customer ID]],customer_tab[],5,FALSE)</f>
        <v>California</v>
      </c>
      <c r="F900" t="str">
        <f>VLOOKUP(sales_tab[[#This Row],[Customer ID]],customer_tab[],6,FALSE)</f>
        <v>West</v>
      </c>
      <c r="G900" t="str">
        <f>VLOOKUP(sales_tab[[#This Row],[Customer ID]],customer_tab[],7,FALSE)</f>
        <v>Married</v>
      </c>
      <c r="H900" s="1">
        <v>45412</v>
      </c>
      <c r="I900" s="1" t="str">
        <f>TEXT(sales_tab[[#This Row],[Order Date]],"YYYY")</f>
        <v>2024</v>
      </c>
      <c r="J900" s="1" t="str">
        <f>TEXT(sales_tab[[#This Row],[Order Date]],"MMM")</f>
        <v>Apr</v>
      </c>
      <c r="K900">
        <v>1794</v>
      </c>
      <c r="L900" t="str">
        <f>VLOOKUP(sales_tab[[#This Row],[Product ID]],product_tab[],2,FALSE)</f>
        <v>Board Game</v>
      </c>
      <c r="M900" t="str">
        <f>VLOOKUP(sales_tab[[#This Row],[Product ID]],product_tab[],4,FALSE)</f>
        <v>Reese LLC</v>
      </c>
      <c r="N900" t="s">
        <v>13</v>
      </c>
      <c r="O900">
        <v>816.38499999999999</v>
      </c>
      <c r="P900">
        <v>210.95</v>
      </c>
      <c r="Q900">
        <v>5</v>
      </c>
      <c r="R900">
        <v>0.1</v>
      </c>
      <c r="S900">
        <f>sales_tab[[#This Row],[Unit Price]]*sales_tab[[#This Row],[Quantity]]</f>
        <v>1054.75</v>
      </c>
      <c r="T900">
        <f>sales_tab[[#This Row],[Sales Amount]]-sales_tab[[#This Row],[Cost Price]]</f>
        <v>238.36500000000001</v>
      </c>
    </row>
    <row r="901" spans="1:20" x14ac:dyDescent="0.45">
      <c r="A901">
        <v>789542</v>
      </c>
      <c r="B901">
        <v>922732</v>
      </c>
      <c r="C901" t="str">
        <f>VLOOKUP(sales_tab[[#This Row],[Customer ID]],customer_tab[],2,FALSE)</f>
        <v>Kelsey Phillips</v>
      </c>
      <c r="D901" t="str">
        <f>VLOOKUP(sales_tab[[#This Row],[Customer ID]],customer_tab[],9,FALSE)</f>
        <v>Non-Binary</v>
      </c>
      <c r="E901" t="str">
        <f>VLOOKUP(sales_tab[[#This Row],[Customer ID]],customer_tab[],5,FALSE)</f>
        <v>California</v>
      </c>
      <c r="F901" t="str">
        <f>VLOOKUP(sales_tab[[#This Row],[Customer ID]],customer_tab[],6,FALSE)</f>
        <v>West</v>
      </c>
      <c r="G901" t="str">
        <f>VLOOKUP(sales_tab[[#This Row],[Customer ID]],customer_tab[],7,FALSE)</f>
        <v>Divorced</v>
      </c>
      <c r="H901" s="1">
        <v>45312</v>
      </c>
      <c r="I901" s="1" t="str">
        <f>TEXT(sales_tab[[#This Row],[Order Date]],"YYYY")</f>
        <v>2024</v>
      </c>
      <c r="J901" s="1" t="str">
        <f>TEXT(sales_tab[[#This Row],[Order Date]],"MMM")</f>
        <v>Jan</v>
      </c>
      <c r="K901">
        <v>3312</v>
      </c>
      <c r="L901" t="str">
        <f>VLOOKUP(sales_tab[[#This Row],[Product ID]],product_tab[],2,FALSE)</f>
        <v>Toy Car</v>
      </c>
      <c r="M901" t="str">
        <f>VLOOKUP(sales_tab[[#This Row],[Product ID]],product_tab[],4,FALSE)</f>
        <v>West LLC</v>
      </c>
      <c r="N901" t="s">
        <v>13</v>
      </c>
      <c r="O901">
        <v>839.10100000000011</v>
      </c>
      <c r="P901">
        <v>287.38</v>
      </c>
      <c r="Q901">
        <v>5</v>
      </c>
      <c r="R901">
        <v>0.11</v>
      </c>
      <c r="S901">
        <f>sales_tab[[#This Row],[Unit Price]]*sales_tab[[#This Row],[Quantity]]</f>
        <v>1436.9</v>
      </c>
      <c r="T901">
        <f>sales_tab[[#This Row],[Sales Amount]]-sales_tab[[#This Row],[Cost Price]]</f>
        <v>597.79899999999998</v>
      </c>
    </row>
    <row r="902" spans="1:20" x14ac:dyDescent="0.45">
      <c r="A902">
        <v>286946</v>
      </c>
      <c r="B902">
        <v>590762</v>
      </c>
      <c r="C902" t="str">
        <f>VLOOKUP(sales_tab[[#This Row],[Customer ID]],customer_tab[],2,FALSE)</f>
        <v>Alison Henderson</v>
      </c>
      <c r="D902" t="str">
        <f>VLOOKUP(sales_tab[[#This Row],[Customer ID]],customer_tab[],9,FALSE)</f>
        <v>Non-Binary</v>
      </c>
      <c r="E902" t="str">
        <f>VLOOKUP(sales_tab[[#This Row],[Customer ID]],customer_tab[],5,FALSE)</f>
        <v>Indiana</v>
      </c>
      <c r="F902" t="str">
        <f>VLOOKUP(sales_tab[[#This Row],[Customer ID]],customer_tab[],6,FALSE)</f>
        <v>Central</v>
      </c>
      <c r="G902" t="str">
        <f>VLOOKUP(sales_tab[[#This Row],[Customer ID]],customer_tab[],7,FALSE)</f>
        <v>Widowed</v>
      </c>
      <c r="H902" s="1">
        <v>45325</v>
      </c>
      <c r="I902" s="1" t="str">
        <f>TEXT(sales_tab[[#This Row],[Order Date]],"YYYY")</f>
        <v>2024</v>
      </c>
      <c r="J902" s="1" t="str">
        <f>TEXT(sales_tab[[#This Row],[Order Date]],"MMM")</f>
        <v>Feb</v>
      </c>
      <c r="K902">
        <v>8348</v>
      </c>
      <c r="L902" t="str">
        <f>VLOOKUP(sales_tab[[#This Row],[Product ID]],product_tab[],2,FALSE)</f>
        <v>Laptop</v>
      </c>
      <c r="M902" t="str">
        <f>VLOOKUP(sales_tab[[#This Row],[Product ID]],product_tab[],4,FALSE)</f>
        <v>Jackson, Stewart and Jenkins</v>
      </c>
      <c r="N902" t="s">
        <v>19</v>
      </c>
      <c r="O902">
        <v>146.08850000000001</v>
      </c>
      <c r="P902">
        <v>193.63</v>
      </c>
      <c r="Q902">
        <v>1</v>
      </c>
      <c r="R902">
        <v>0.05</v>
      </c>
      <c r="S902">
        <f>sales_tab[[#This Row],[Unit Price]]*sales_tab[[#This Row],[Quantity]]</f>
        <v>193.63</v>
      </c>
      <c r="T902">
        <f>sales_tab[[#This Row],[Sales Amount]]-sales_tab[[#This Row],[Cost Price]]</f>
        <v>47.541499999999985</v>
      </c>
    </row>
    <row r="903" spans="1:20" x14ac:dyDescent="0.45">
      <c r="A903">
        <v>266566</v>
      </c>
      <c r="B903">
        <v>576738</v>
      </c>
      <c r="C903" t="str">
        <f>VLOOKUP(sales_tab[[#This Row],[Customer ID]],customer_tab[],2,FALSE)</f>
        <v>Chad Caldwell</v>
      </c>
      <c r="D903" t="str">
        <f>VLOOKUP(sales_tab[[#This Row],[Customer ID]],customer_tab[],9,FALSE)</f>
        <v>Non-Binary</v>
      </c>
      <c r="E903" t="str">
        <f>VLOOKUP(sales_tab[[#This Row],[Customer ID]],customer_tab[],5,FALSE)</f>
        <v>Oregon</v>
      </c>
      <c r="F903" t="str">
        <f>VLOOKUP(sales_tab[[#This Row],[Customer ID]],customer_tab[],6,FALSE)</f>
        <v>West</v>
      </c>
      <c r="G903" t="str">
        <f>VLOOKUP(sales_tab[[#This Row],[Customer ID]],customer_tab[],7,FALSE)</f>
        <v>Single</v>
      </c>
      <c r="H903" s="1">
        <v>45513</v>
      </c>
      <c r="I903" s="1" t="str">
        <f>TEXT(sales_tab[[#This Row],[Order Date]],"YYYY")</f>
        <v>2024</v>
      </c>
      <c r="J903" s="1" t="str">
        <f>TEXT(sales_tab[[#This Row],[Order Date]],"MMM")</f>
        <v>Aug</v>
      </c>
      <c r="K903">
        <v>8348</v>
      </c>
      <c r="L903" t="str">
        <f>VLOOKUP(sales_tab[[#This Row],[Product ID]],product_tab[],2,FALSE)</f>
        <v>Laptop</v>
      </c>
      <c r="M903" t="str">
        <f>VLOOKUP(sales_tab[[#This Row],[Product ID]],product_tab[],4,FALSE)</f>
        <v>Jackson, Stewart and Jenkins</v>
      </c>
      <c r="N903" t="s">
        <v>19</v>
      </c>
      <c r="O903">
        <v>320.14430000000004</v>
      </c>
      <c r="P903">
        <v>193.63</v>
      </c>
      <c r="Q903">
        <v>3</v>
      </c>
      <c r="R903">
        <v>0.13</v>
      </c>
      <c r="S903">
        <f>sales_tab[[#This Row],[Unit Price]]*sales_tab[[#This Row],[Quantity]]</f>
        <v>580.89</v>
      </c>
      <c r="T903">
        <f>sales_tab[[#This Row],[Sales Amount]]-sales_tab[[#This Row],[Cost Price]]</f>
        <v>260.74569999999994</v>
      </c>
    </row>
    <row r="904" spans="1:20" x14ac:dyDescent="0.45">
      <c r="A904">
        <v>844030</v>
      </c>
      <c r="B904">
        <v>700987</v>
      </c>
      <c r="C904" t="str">
        <f>VLOOKUP(sales_tab[[#This Row],[Customer ID]],customer_tab[],2,FALSE)</f>
        <v>Jeffrey Foster</v>
      </c>
      <c r="D904" t="str">
        <f>VLOOKUP(sales_tab[[#This Row],[Customer ID]],customer_tab[],9,FALSE)</f>
        <v>Male</v>
      </c>
      <c r="E904" t="str">
        <f>VLOOKUP(sales_tab[[#This Row],[Customer ID]],customer_tab[],5,FALSE)</f>
        <v>California</v>
      </c>
      <c r="F904" t="str">
        <f>VLOOKUP(sales_tab[[#This Row],[Customer ID]],customer_tab[],6,FALSE)</f>
        <v>West</v>
      </c>
      <c r="G904" t="str">
        <f>VLOOKUP(sales_tab[[#This Row],[Customer ID]],customer_tab[],7,FALSE)</f>
        <v>Divorced</v>
      </c>
      <c r="H904" s="1">
        <v>45415</v>
      </c>
      <c r="I904" s="1" t="str">
        <f>TEXT(sales_tab[[#This Row],[Order Date]],"YYYY")</f>
        <v>2024</v>
      </c>
      <c r="J904" s="1" t="str">
        <f>TEXT(sales_tab[[#This Row],[Order Date]],"MMM")</f>
        <v>May</v>
      </c>
      <c r="K904">
        <v>8522</v>
      </c>
      <c r="L904" t="str">
        <f>VLOOKUP(sales_tab[[#This Row],[Product ID]],product_tab[],2,FALSE)</f>
        <v>Notebook</v>
      </c>
      <c r="M904" t="str">
        <f>VLOOKUP(sales_tab[[#This Row],[Product ID]],product_tab[],4,FALSE)</f>
        <v>Estrada LLC</v>
      </c>
      <c r="N904" t="s">
        <v>17</v>
      </c>
      <c r="O904">
        <v>156.66640000000001</v>
      </c>
      <c r="P904">
        <v>154.08000000000001</v>
      </c>
      <c r="Q904">
        <v>3</v>
      </c>
      <c r="R904">
        <v>0.14000000000000001</v>
      </c>
      <c r="S904">
        <f>sales_tab[[#This Row],[Unit Price]]*sales_tab[[#This Row],[Quantity]]</f>
        <v>462.24</v>
      </c>
      <c r="T904">
        <f>sales_tab[[#This Row],[Sales Amount]]-sales_tab[[#This Row],[Cost Price]]</f>
        <v>305.5736</v>
      </c>
    </row>
    <row r="905" spans="1:20" x14ac:dyDescent="0.45">
      <c r="A905">
        <v>635758</v>
      </c>
      <c r="B905">
        <v>899014</v>
      </c>
      <c r="C905" t="str">
        <f>VLOOKUP(sales_tab[[#This Row],[Customer ID]],customer_tab[],2,FALSE)</f>
        <v>Darren Cruz</v>
      </c>
      <c r="D905" t="str">
        <f>VLOOKUP(sales_tab[[#This Row],[Customer ID]],customer_tab[],9,FALSE)</f>
        <v>Non-Binary</v>
      </c>
      <c r="E905" t="str">
        <f>VLOOKUP(sales_tab[[#This Row],[Customer ID]],customer_tab[],5,FALSE)</f>
        <v>Illinois</v>
      </c>
      <c r="F905" t="str">
        <f>VLOOKUP(sales_tab[[#This Row],[Customer ID]],customer_tab[],6,FALSE)</f>
        <v>Central</v>
      </c>
      <c r="G905" t="str">
        <f>VLOOKUP(sales_tab[[#This Row],[Customer ID]],customer_tab[],7,FALSE)</f>
        <v>Widowed</v>
      </c>
      <c r="H905" s="1">
        <v>45513</v>
      </c>
      <c r="I905" s="1" t="str">
        <f>TEXT(sales_tab[[#This Row],[Order Date]],"YYYY")</f>
        <v>2024</v>
      </c>
      <c r="J905" s="1" t="str">
        <f>TEXT(sales_tab[[#This Row],[Order Date]],"MMM")</f>
        <v>Aug</v>
      </c>
      <c r="K905">
        <v>4889</v>
      </c>
      <c r="L905" t="str">
        <f>VLOOKUP(sales_tab[[#This Row],[Product ID]],product_tab[],2,FALSE)</f>
        <v>T-shirt</v>
      </c>
      <c r="M905" t="str">
        <f>VLOOKUP(sales_tab[[#This Row],[Product ID]],product_tab[],4,FALSE)</f>
        <v>Davis Group</v>
      </c>
      <c r="N905" t="s">
        <v>15</v>
      </c>
      <c r="O905">
        <v>233.06519999999998</v>
      </c>
      <c r="P905">
        <v>165.76</v>
      </c>
      <c r="Q905">
        <v>3</v>
      </c>
      <c r="R905">
        <v>0.16</v>
      </c>
      <c r="S905">
        <f>sales_tab[[#This Row],[Unit Price]]*sales_tab[[#This Row],[Quantity]]</f>
        <v>497.28</v>
      </c>
      <c r="T905">
        <f>sales_tab[[#This Row],[Sales Amount]]-sales_tab[[#This Row],[Cost Price]]</f>
        <v>264.21479999999997</v>
      </c>
    </row>
    <row r="906" spans="1:20" x14ac:dyDescent="0.45">
      <c r="A906">
        <v>467983</v>
      </c>
      <c r="B906">
        <v>755579</v>
      </c>
      <c r="C906" t="str">
        <f>VLOOKUP(sales_tab[[#This Row],[Customer ID]],customer_tab[],2,FALSE)</f>
        <v>Michael Rasmussen</v>
      </c>
      <c r="D906" t="str">
        <f>VLOOKUP(sales_tab[[#This Row],[Customer ID]],customer_tab[],9,FALSE)</f>
        <v>Male</v>
      </c>
      <c r="E906" t="str">
        <f>VLOOKUP(sales_tab[[#This Row],[Customer ID]],customer_tab[],5,FALSE)</f>
        <v>New York</v>
      </c>
      <c r="F906" t="str">
        <f>VLOOKUP(sales_tab[[#This Row],[Customer ID]],customer_tab[],6,FALSE)</f>
        <v>East</v>
      </c>
      <c r="G906" t="str">
        <f>VLOOKUP(sales_tab[[#This Row],[Customer ID]],customer_tab[],7,FALSE)</f>
        <v>Married</v>
      </c>
      <c r="H906" s="1">
        <v>45301</v>
      </c>
      <c r="I906" s="1" t="str">
        <f>TEXT(sales_tab[[#This Row],[Order Date]],"YYYY")</f>
        <v>2024</v>
      </c>
      <c r="J906" s="1" t="str">
        <f>TEXT(sales_tab[[#This Row],[Order Date]],"MMM")</f>
        <v>Jan</v>
      </c>
      <c r="K906">
        <v>8348</v>
      </c>
      <c r="L906" t="str">
        <f>VLOOKUP(sales_tab[[#This Row],[Product ID]],product_tab[],2,FALSE)</f>
        <v>Laptop</v>
      </c>
      <c r="M906" t="str">
        <f>VLOOKUP(sales_tab[[#This Row],[Product ID]],product_tab[],4,FALSE)</f>
        <v>Jackson, Stewart and Jenkins</v>
      </c>
      <c r="N906" t="s">
        <v>19</v>
      </c>
      <c r="O906">
        <v>405.48539999999997</v>
      </c>
      <c r="P906">
        <v>193.63</v>
      </c>
      <c r="Q906">
        <v>3</v>
      </c>
      <c r="R906">
        <v>0.14000000000000001</v>
      </c>
      <c r="S906">
        <f>sales_tab[[#This Row],[Unit Price]]*sales_tab[[#This Row],[Quantity]]</f>
        <v>580.89</v>
      </c>
      <c r="T906">
        <f>sales_tab[[#This Row],[Sales Amount]]-sales_tab[[#This Row],[Cost Price]]</f>
        <v>175.40460000000002</v>
      </c>
    </row>
    <row r="907" spans="1:20" x14ac:dyDescent="0.45">
      <c r="A907">
        <v>440411</v>
      </c>
      <c r="B907">
        <v>573460</v>
      </c>
      <c r="C907" t="str">
        <f>VLOOKUP(sales_tab[[#This Row],[Customer ID]],customer_tab[],2,FALSE)</f>
        <v>Sherry Jackson</v>
      </c>
      <c r="D907" t="str">
        <f>VLOOKUP(sales_tab[[#This Row],[Customer ID]],customer_tab[],9,FALSE)</f>
        <v>Non-Binary</v>
      </c>
      <c r="E907" t="str">
        <f>VLOOKUP(sales_tab[[#This Row],[Customer ID]],customer_tab[],5,FALSE)</f>
        <v>New York</v>
      </c>
      <c r="F907" t="str">
        <f>VLOOKUP(sales_tab[[#This Row],[Customer ID]],customer_tab[],6,FALSE)</f>
        <v>East</v>
      </c>
      <c r="G907" t="str">
        <f>VLOOKUP(sales_tab[[#This Row],[Customer ID]],customer_tab[],7,FALSE)</f>
        <v>Widowed</v>
      </c>
      <c r="H907" s="1">
        <v>45377</v>
      </c>
      <c r="I907" s="1" t="str">
        <f>TEXT(sales_tab[[#This Row],[Order Date]],"YYYY")</f>
        <v>2024</v>
      </c>
      <c r="J907" s="1" t="str">
        <f>TEXT(sales_tab[[#This Row],[Order Date]],"MMM")</f>
        <v>Mar</v>
      </c>
      <c r="K907">
        <v>8348</v>
      </c>
      <c r="L907" t="str">
        <f>VLOOKUP(sales_tab[[#This Row],[Product ID]],product_tab[],2,FALSE)</f>
        <v>Laptop</v>
      </c>
      <c r="M907" t="str">
        <f>VLOOKUP(sales_tab[[#This Row],[Product ID]],product_tab[],4,FALSE)</f>
        <v>Jackson, Stewart and Jenkins</v>
      </c>
      <c r="N907" t="s">
        <v>19</v>
      </c>
      <c r="O907">
        <v>416.42099999999994</v>
      </c>
      <c r="P907">
        <v>193.63</v>
      </c>
      <c r="Q907">
        <v>5</v>
      </c>
      <c r="R907">
        <v>0.06</v>
      </c>
      <c r="S907">
        <f>sales_tab[[#This Row],[Unit Price]]*sales_tab[[#This Row],[Quantity]]</f>
        <v>968.15</v>
      </c>
      <c r="T907">
        <f>sales_tab[[#This Row],[Sales Amount]]-sales_tab[[#This Row],[Cost Price]]</f>
        <v>551.72900000000004</v>
      </c>
    </row>
    <row r="908" spans="1:20" x14ac:dyDescent="0.45">
      <c r="A908">
        <v>734153</v>
      </c>
      <c r="B908">
        <v>208342</v>
      </c>
      <c r="C908" t="str">
        <f>VLOOKUP(sales_tab[[#This Row],[Customer ID]],customer_tab[],2,FALSE)</f>
        <v>Anthony Robinson</v>
      </c>
      <c r="D908" t="str">
        <f>VLOOKUP(sales_tab[[#This Row],[Customer ID]],customer_tab[],9,FALSE)</f>
        <v>Male</v>
      </c>
      <c r="E908" t="str">
        <f>VLOOKUP(sales_tab[[#This Row],[Customer ID]],customer_tab[],5,FALSE)</f>
        <v>Massachusetts</v>
      </c>
      <c r="F908" t="str">
        <f>VLOOKUP(sales_tab[[#This Row],[Customer ID]],customer_tab[],6,FALSE)</f>
        <v>East</v>
      </c>
      <c r="G908" t="str">
        <f>VLOOKUP(sales_tab[[#This Row],[Customer ID]],customer_tab[],7,FALSE)</f>
        <v>Widowed</v>
      </c>
      <c r="H908" s="1">
        <v>45191</v>
      </c>
      <c r="I908" s="1" t="str">
        <f>TEXT(sales_tab[[#This Row],[Order Date]],"YYYY")</f>
        <v>2023</v>
      </c>
      <c r="J908" s="1" t="str">
        <f>TEXT(sales_tab[[#This Row],[Order Date]],"MMM")</f>
        <v>Sep</v>
      </c>
      <c r="K908">
        <v>9961</v>
      </c>
      <c r="L908" t="str">
        <f>VLOOKUP(sales_tab[[#This Row],[Product ID]],product_tab[],2,FALSE)</f>
        <v>Cap</v>
      </c>
      <c r="M908" t="str">
        <f>VLOOKUP(sales_tab[[#This Row],[Product ID]],product_tab[],4,FALSE)</f>
        <v>Rogers and Sons</v>
      </c>
      <c r="N908" t="s">
        <v>15</v>
      </c>
      <c r="O908">
        <v>24.8</v>
      </c>
      <c r="P908">
        <v>6.92</v>
      </c>
      <c r="Q908">
        <v>4</v>
      </c>
      <c r="R908">
        <v>0</v>
      </c>
      <c r="S908">
        <f>sales_tab[[#This Row],[Unit Price]]*sales_tab[[#This Row],[Quantity]]</f>
        <v>27.68</v>
      </c>
      <c r="T908">
        <f>sales_tab[[#This Row],[Sales Amount]]-sales_tab[[#This Row],[Cost Price]]</f>
        <v>2.879999999999999</v>
      </c>
    </row>
    <row r="909" spans="1:20" x14ac:dyDescent="0.45">
      <c r="A909">
        <v>463618</v>
      </c>
      <c r="B909">
        <v>139196</v>
      </c>
      <c r="C909" t="str">
        <f>VLOOKUP(sales_tab[[#This Row],[Customer ID]],customer_tab[],2,FALSE)</f>
        <v>Janice Knight</v>
      </c>
      <c r="D909" t="str">
        <f>VLOOKUP(sales_tab[[#This Row],[Customer ID]],customer_tab[],9,FALSE)</f>
        <v>Female</v>
      </c>
      <c r="E909" t="str">
        <f>VLOOKUP(sales_tab[[#This Row],[Customer ID]],customer_tab[],5,FALSE)</f>
        <v>California</v>
      </c>
      <c r="F909" t="str">
        <f>VLOOKUP(sales_tab[[#This Row],[Customer ID]],customer_tab[],6,FALSE)</f>
        <v>West</v>
      </c>
      <c r="G909" t="str">
        <f>VLOOKUP(sales_tab[[#This Row],[Customer ID]],customer_tab[],7,FALSE)</f>
        <v>Widowed</v>
      </c>
      <c r="H909" s="1">
        <v>45455</v>
      </c>
      <c r="I909" s="1" t="str">
        <f>TEXT(sales_tab[[#This Row],[Order Date]],"YYYY")</f>
        <v>2024</v>
      </c>
      <c r="J909" s="1" t="str">
        <f>TEXT(sales_tab[[#This Row],[Order Date]],"MMM")</f>
        <v>Jun</v>
      </c>
      <c r="K909">
        <v>4889</v>
      </c>
      <c r="L909" t="str">
        <f>VLOOKUP(sales_tab[[#This Row],[Product ID]],product_tab[],2,FALSE)</f>
        <v>T-shirt</v>
      </c>
      <c r="M909" t="str">
        <f>VLOOKUP(sales_tab[[#This Row],[Product ID]],product_tab[],4,FALSE)</f>
        <v>Davis Group</v>
      </c>
      <c r="N909" t="s">
        <v>15</v>
      </c>
      <c r="O909">
        <v>201.56360000000001</v>
      </c>
      <c r="P909">
        <v>165.76</v>
      </c>
      <c r="Q909">
        <v>3</v>
      </c>
      <c r="R909">
        <v>0.13</v>
      </c>
      <c r="S909">
        <f>sales_tab[[#This Row],[Unit Price]]*sales_tab[[#This Row],[Quantity]]</f>
        <v>497.28</v>
      </c>
      <c r="T909">
        <f>sales_tab[[#This Row],[Sales Amount]]-sales_tab[[#This Row],[Cost Price]]</f>
        <v>295.71639999999996</v>
      </c>
    </row>
    <row r="910" spans="1:20" x14ac:dyDescent="0.45">
      <c r="A910">
        <v>786209</v>
      </c>
      <c r="B910">
        <v>489461</v>
      </c>
      <c r="C910" t="str">
        <f>VLOOKUP(sales_tab[[#This Row],[Customer ID]],customer_tab[],2,FALSE)</f>
        <v>Joseph Estes</v>
      </c>
      <c r="D910" t="str">
        <f>VLOOKUP(sales_tab[[#This Row],[Customer ID]],customer_tab[],9,FALSE)</f>
        <v>Female</v>
      </c>
      <c r="E910" t="str">
        <f>VLOOKUP(sales_tab[[#This Row],[Customer ID]],customer_tab[],5,FALSE)</f>
        <v>Michigan</v>
      </c>
      <c r="F910" t="str">
        <f>VLOOKUP(sales_tab[[#This Row],[Customer ID]],customer_tab[],6,FALSE)</f>
        <v>Central</v>
      </c>
      <c r="G910" t="str">
        <f>VLOOKUP(sales_tab[[#This Row],[Customer ID]],customer_tab[],7,FALSE)</f>
        <v>Divorced</v>
      </c>
      <c r="H910" s="1">
        <v>45228</v>
      </c>
      <c r="I910" s="1" t="str">
        <f>TEXT(sales_tab[[#This Row],[Order Date]],"YYYY")</f>
        <v>2023</v>
      </c>
      <c r="J910" s="1" t="str">
        <f>TEXT(sales_tab[[#This Row],[Order Date]],"MMM")</f>
        <v>Oct</v>
      </c>
      <c r="K910">
        <v>5942</v>
      </c>
      <c r="L910" t="str">
        <f>VLOOKUP(sales_tab[[#This Row],[Product ID]],product_tab[],2,FALSE)</f>
        <v>Stapler</v>
      </c>
      <c r="M910" t="str">
        <f>VLOOKUP(sales_tab[[#This Row],[Product ID]],product_tab[],4,FALSE)</f>
        <v>Jones-Henderson</v>
      </c>
      <c r="N910" t="s">
        <v>17</v>
      </c>
      <c r="O910">
        <v>24.057500000000001</v>
      </c>
      <c r="P910">
        <v>12.83</v>
      </c>
      <c r="Q910">
        <v>3</v>
      </c>
      <c r="R910">
        <v>0.25</v>
      </c>
      <c r="S910">
        <f>sales_tab[[#This Row],[Unit Price]]*sales_tab[[#This Row],[Quantity]]</f>
        <v>38.49</v>
      </c>
      <c r="T910">
        <f>sales_tab[[#This Row],[Sales Amount]]-sales_tab[[#This Row],[Cost Price]]</f>
        <v>14.432500000000001</v>
      </c>
    </row>
    <row r="911" spans="1:20" x14ac:dyDescent="0.45">
      <c r="A911">
        <v>863447</v>
      </c>
      <c r="B911">
        <v>581670</v>
      </c>
      <c r="C911" t="str">
        <f>VLOOKUP(sales_tab[[#This Row],[Customer ID]],customer_tab[],2,FALSE)</f>
        <v>Joe Vargas</v>
      </c>
      <c r="D911" t="str">
        <f>VLOOKUP(sales_tab[[#This Row],[Customer ID]],customer_tab[],9,FALSE)</f>
        <v>Female</v>
      </c>
      <c r="E911" t="str">
        <f>VLOOKUP(sales_tab[[#This Row],[Customer ID]],customer_tab[],5,FALSE)</f>
        <v>Pennsylvania</v>
      </c>
      <c r="F911" t="str">
        <f>VLOOKUP(sales_tab[[#This Row],[Customer ID]],customer_tab[],6,FALSE)</f>
        <v>East</v>
      </c>
      <c r="G911" t="str">
        <f>VLOOKUP(sales_tab[[#This Row],[Customer ID]],customer_tab[],7,FALSE)</f>
        <v>Widowed</v>
      </c>
      <c r="H911" s="1">
        <v>45269</v>
      </c>
      <c r="I911" s="1" t="str">
        <f>TEXT(sales_tab[[#This Row],[Order Date]],"YYYY")</f>
        <v>2023</v>
      </c>
      <c r="J911" s="1" t="str">
        <f>TEXT(sales_tab[[#This Row],[Order Date]],"MMM")</f>
        <v>Dec</v>
      </c>
      <c r="K911">
        <v>5842</v>
      </c>
      <c r="L911" t="str">
        <f>VLOOKUP(sales_tab[[#This Row],[Product ID]],product_tab[],2,FALSE)</f>
        <v>Chair</v>
      </c>
      <c r="M911" t="str">
        <f>VLOOKUP(sales_tab[[#This Row],[Product ID]],product_tab[],4,FALSE)</f>
        <v>Cook, Hall and Miller</v>
      </c>
      <c r="N911" t="s">
        <v>11</v>
      </c>
      <c r="O911">
        <v>418.5302999999999</v>
      </c>
      <c r="P911">
        <v>268.19</v>
      </c>
      <c r="Q911">
        <v>3</v>
      </c>
      <c r="R911">
        <v>0.21</v>
      </c>
      <c r="S911">
        <f>sales_tab[[#This Row],[Unit Price]]*sales_tab[[#This Row],[Quantity]]</f>
        <v>804.56999999999994</v>
      </c>
      <c r="T911">
        <f>sales_tab[[#This Row],[Sales Amount]]-sales_tab[[#This Row],[Cost Price]]</f>
        <v>386.03970000000004</v>
      </c>
    </row>
    <row r="912" spans="1:20" x14ac:dyDescent="0.45">
      <c r="A912">
        <v>929805</v>
      </c>
      <c r="B912">
        <v>704271</v>
      </c>
      <c r="C912" t="str">
        <f>VLOOKUP(sales_tab[[#This Row],[Customer ID]],customer_tab[],2,FALSE)</f>
        <v>Sharon Bowman</v>
      </c>
      <c r="D912" t="str">
        <f>VLOOKUP(sales_tab[[#This Row],[Customer ID]],customer_tab[],9,FALSE)</f>
        <v>Female</v>
      </c>
      <c r="E912" t="str">
        <f>VLOOKUP(sales_tab[[#This Row],[Customer ID]],customer_tab[],5,FALSE)</f>
        <v>Wisconsin</v>
      </c>
      <c r="F912" t="str">
        <f>VLOOKUP(sales_tab[[#This Row],[Customer ID]],customer_tab[],6,FALSE)</f>
        <v>Central</v>
      </c>
      <c r="G912" t="str">
        <f>VLOOKUP(sales_tab[[#This Row],[Customer ID]],customer_tab[],7,FALSE)</f>
        <v>Divorced</v>
      </c>
      <c r="H912" s="1">
        <v>45223</v>
      </c>
      <c r="I912" s="1" t="str">
        <f>TEXT(sales_tab[[#This Row],[Order Date]],"YYYY")</f>
        <v>2023</v>
      </c>
      <c r="J912" s="1" t="str">
        <f>TEXT(sales_tab[[#This Row],[Order Date]],"MMM")</f>
        <v>Oct</v>
      </c>
      <c r="K912">
        <v>2117</v>
      </c>
      <c r="L912" t="str">
        <f>VLOOKUP(sales_tab[[#This Row],[Product ID]],product_tab[],2,FALSE)</f>
        <v>Sofa</v>
      </c>
      <c r="M912" t="str">
        <f>VLOOKUP(sales_tab[[#This Row],[Product ID]],product_tab[],4,FALSE)</f>
        <v>Holden Inc</v>
      </c>
      <c r="N912" t="s">
        <v>11</v>
      </c>
      <c r="O912">
        <v>22.0319</v>
      </c>
      <c r="P912">
        <v>13.79</v>
      </c>
      <c r="Q912">
        <v>3</v>
      </c>
      <c r="R912">
        <v>0.13</v>
      </c>
      <c r="S912">
        <f>sales_tab[[#This Row],[Unit Price]]*sales_tab[[#This Row],[Quantity]]</f>
        <v>41.37</v>
      </c>
      <c r="T912">
        <f>sales_tab[[#This Row],[Sales Amount]]-sales_tab[[#This Row],[Cost Price]]</f>
        <v>19.338099999999997</v>
      </c>
    </row>
    <row r="913" spans="1:20" x14ac:dyDescent="0.45">
      <c r="A913">
        <v>709311</v>
      </c>
      <c r="B913">
        <v>405532</v>
      </c>
      <c r="C913" t="str">
        <f>VLOOKUP(sales_tab[[#This Row],[Customer ID]],customer_tab[],2,FALSE)</f>
        <v>Jennifer Kelley</v>
      </c>
      <c r="D913" t="str">
        <f>VLOOKUP(sales_tab[[#This Row],[Customer ID]],customer_tab[],9,FALSE)</f>
        <v>Non-Binary</v>
      </c>
      <c r="E913" t="str">
        <f>VLOOKUP(sales_tab[[#This Row],[Customer ID]],customer_tab[],5,FALSE)</f>
        <v>Michigan</v>
      </c>
      <c r="F913" t="str">
        <f>VLOOKUP(sales_tab[[#This Row],[Customer ID]],customer_tab[],6,FALSE)</f>
        <v>Central</v>
      </c>
      <c r="G913" t="str">
        <f>VLOOKUP(sales_tab[[#This Row],[Customer ID]],customer_tab[],7,FALSE)</f>
        <v>Married</v>
      </c>
      <c r="H913" s="1">
        <v>45204</v>
      </c>
      <c r="I913" s="1" t="str">
        <f>TEXT(sales_tab[[#This Row],[Order Date]],"YYYY")</f>
        <v>2023</v>
      </c>
      <c r="J913" s="1" t="str">
        <f>TEXT(sales_tab[[#This Row],[Order Date]],"MMM")</f>
        <v>Oct</v>
      </c>
      <c r="K913">
        <v>2914</v>
      </c>
      <c r="L913" t="str">
        <f>VLOOKUP(sales_tab[[#This Row],[Product ID]],product_tab[],2,FALSE)</f>
        <v>Bookshelf</v>
      </c>
      <c r="M913" t="str">
        <f>VLOOKUP(sales_tab[[#This Row],[Product ID]],product_tab[],4,FALSE)</f>
        <v>Davis-Ramirez</v>
      </c>
      <c r="N913" t="s">
        <v>11</v>
      </c>
      <c r="O913">
        <v>124.19750000000001</v>
      </c>
      <c r="P913">
        <v>30.65</v>
      </c>
      <c r="Q913">
        <v>5</v>
      </c>
      <c r="R913">
        <v>0.01</v>
      </c>
      <c r="S913">
        <f>sales_tab[[#This Row],[Unit Price]]*sales_tab[[#This Row],[Quantity]]</f>
        <v>153.25</v>
      </c>
      <c r="T913">
        <f>sales_tab[[#This Row],[Sales Amount]]-sales_tab[[#This Row],[Cost Price]]</f>
        <v>29.052499999999995</v>
      </c>
    </row>
    <row r="914" spans="1:20" x14ac:dyDescent="0.45">
      <c r="A914">
        <v>964637</v>
      </c>
      <c r="B914">
        <v>398692</v>
      </c>
      <c r="C914" t="str">
        <f>VLOOKUP(sales_tab[[#This Row],[Customer ID]],customer_tab[],2,FALSE)</f>
        <v>Hector Mcpherson</v>
      </c>
      <c r="D914" t="str">
        <f>VLOOKUP(sales_tab[[#This Row],[Customer ID]],customer_tab[],9,FALSE)</f>
        <v>Female</v>
      </c>
      <c r="E914" t="str">
        <f>VLOOKUP(sales_tab[[#This Row],[Customer ID]],customer_tab[],5,FALSE)</f>
        <v>California</v>
      </c>
      <c r="F914" t="str">
        <f>VLOOKUP(sales_tab[[#This Row],[Customer ID]],customer_tab[],6,FALSE)</f>
        <v>West</v>
      </c>
      <c r="G914" t="str">
        <f>VLOOKUP(sales_tab[[#This Row],[Customer ID]],customer_tab[],7,FALSE)</f>
        <v>Divorced</v>
      </c>
      <c r="H914" s="1">
        <v>45512</v>
      </c>
      <c r="I914" s="1" t="str">
        <f>TEXT(sales_tab[[#This Row],[Order Date]],"YYYY")</f>
        <v>2024</v>
      </c>
      <c r="J914" s="1" t="str">
        <f>TEXT(sales_tab[[#This Row],[Order Date]],"MMM")</f>
        <v>Aug</v>
      </c>
      <c r="K914">
        <v>5039</v>
      </c>
      <c r="L914" t="str">
        <f>VLOOKUP(sales_tab[[#This Row],[Product ID]],product_tab[],2,FALSE)</f>
        <v>Jeans</v>
      </c>
      <c r="M914" t="str">
        <f>VLOOKUP(sales_tab[[#This Row],[Product ID]],product_tab[],4,FALSE)</f>
        <v>Sanchez, Medina and Golden</v>
      </c>
      <c r="N914" t="s">
        <v>15</v>
      </c>
      <c r="O914">
        <v>87.836800000000011</v>
      </c>
      <c r="P914">
        <v>70.03</v>
      </c>
      <c r="Q914">
        <v>2</v>
      </c>
      <c r="R914">
        <v>0.22</v>
      </c>
      <c r="S914">
        <f>sales_tab[[#This Row],[Unit Price]]*sales_tab[[#This Row],[Quantity]]</f>
        <v>140.06</v>
      </c>
      <c r="T914">
        <f>sales_tab[[#This Row],[Sales Amount]]-sales_tab[[#This Row],[Cost Price]]</f>
        <v>52.223199999999991</v>
      </c>
    </row>
    <row r="915" spans="1:20" x14ac:dyDescent="0.45">
      <c r="A915">
        <v>223184</v>
      </c>
      <c r="B915">
        <v>195944</v>
      </c>
      <c r="C915" t="str">
        <f>VLOOKUP(sales_tab[[#This Row],[Customer ID]],customer_tab[],2,FALSE)</f>
        <v>Leslie Russell</v>
      </c>
      <c r="D915" t="str">
        <f>VLOOKUP(sales_tab[[#This Row],[Customer ID]],customer_tab[],9,FALSE)</f>
        <v>Male</v>
      </c>
      <c r="E915" t="str">
        <f>VLOOKUP(sales_tab[[#This Row],[Customer ID]],customer_tab[],5,FALSE)</f>
        <v>New York</v>
      </c>
      <c r="F915" t="str">
        <f>VLOOKUP(sales_tab[[#This Row],[Customer ID]],customer_tab[],6,FALSE)</f>
        <v>East</v>
      </c>
      <c r="G915" t="str">
        <f>VLOOKUP(sales_tab[[#This Row],[Customer ID]],customer_tab[],7,FALSE)</f>
        <v>Single</v>
      </c>
      <c r="H915" s="1">
        <v>45174</v>
      </c>
      <c r="I915" s="1" t="str">
        <f>TEXT(sales_tab[[#This Row],[Order Date]],"YYYY")</f>
        <v>2023</v>
      </c>
      <c r="J915" s="1" t="str">
        <f>TEXT(sales_tab[[#This Row],[Order Date]],"MMM")</f>
        <v>Sep</v>
      </c>
      <c r="K915">
        <v>4971</v>
      </c>
      <c r="L915" t="str">
        <f>VLOOKUP(sales_tab[[#This Row],[Product ID]],product_tab[],2,FALSE)</f>
        <v>Marker</v>
      </c>
      <c r="M915" t="str">
        <f>VLOOKUP(sales_tab[[#This Row],[Product ID]],product_tab[],4,FALSE)</f>
        <v>Perez LLC</v>
      </c>
      <c r="N915" t="s">
        <v>17</v>
      </c>
      <c r="O915">
        <v>138.86039999999997</v>
      </c>
      <c r="P915">
        <v>63.66</v>
      </c>
      <c r="Q915">
        <v>3</v>
      </c>
      <c r="R915">
        <v>0.02</v>
      </c>
      <c r="S915">
        <f>sales_tab[[#This Row],[Unit Price]]*sales_tab[[#This Row],[Quantity]]</f>
        <v>190.98</v>
      </c>
      <c r="T915">
        <f>sales_tab[[#This Row],[Sales Amount]]-sales_tab[[#This Row],[Cost Price]]</f>
        <v>52.11960000000002</v>
      </c>
    </row>
    <row r="916" spans="1:20" x14ac:dyDescent="0.45">
      <c r="A916">
        <v>395977</v>
      </c>
      <c r="B916">
        <v>349511</v>
      </c>
      <c r="C916" t="str">
        <f>VLOOKUP(sales_tab[[#This Row],[Customer ID]],customer_tab[],2,FALSE)</f>
        <v>Tara Lee</v>
      </c>
      <c r="D916" t="str">
        <f>VLOOKUP(sales_tab[[#This Row],[Customer ID]],customer_tab[],9,FALSE)</f>
        <v>Male</v>
      </c>
      <c r="E916" t="str">
        <f>VLOOKUP(sales_tab[[#This Row],[Customer ID]],customer_tab[],5,FALSE)</f>
        <v>Texas</v>
      </c>
      <c r="F916" t="str">
        <f>VLOOKUP(sales_tab[[#This Row],[Customer ID]],customer_tab[],6,FALSE)</f>
        <v>Central</v>
      </c>
      <c r="G916" t="str">
        <f>VLOOKUP(sales_tab[[#This Row],[Customer ID]],customer_tab[],7,FALSE)</f>
        <v>Single</v>
      </c>
      <c r="H916" s="1">
        <v>45188</v>
      </c>
      <c r="I916" s="1" t="str">
        <f>TEXT(sales_tab[[#This Row],[Order Date]],"YYYY")</f>
        <v>2023</v>
      </c>
      <c r="J916" s="1" t="str">
        <f>TEXT(sales_tab[[#This Row],[Order Date]],"MMM")</f>
        <v>Sep</v>
      </c>
      <c r="K916">
        <v>5039</v>
      </c>
      <c r="L916" t="str">
        <f>VLOOKUP(sales_tab[[#This Row],[Product ID]],product_tab[],2,FALSE)</f>
        <v>Jeans</v>
      </c>
      <c r="M916" t="str">
        <f>VLOOKUP(sales_tab[[#This Row],[Product ID]],product_tab[],4,FALSE)</f>
        <v>Sanchez, Medina and Golden</v>
      </c>
      <c r="N916" t="s">
        <v>15</v>
      </c>
      <c r="O916">
        <v>57.809200000000011</v>
      </c>
      <c r="P916">
        <v>70.03</v>
      </c>
      <c r="Q916">
        <v>2</v>
      </c>
      <c r="R916">
        <v>0.18</v>
      </c>
      <c r="S916">
        <f>sales_tab[[#This Row],[Unit Price]]*sales_tab[[#This Row],[Quantity]]</f>
        <v>140.06</v>
      </c>
      <c r="T916">
        <f>sales_tab[[#This Row],[Sales Amount]]-sales_tab[[#This Row],[Cost Price]]</f>
        <v>82.250799999999998</v>
      </c>
    </row>
    <row r="917" spans="1:20" x14ac:dyDescent="0.45">
      <c r="A917">
        <v>672026</v>
      </c>
      <c r="B917">
        <v>983378</v>
      </c>
      <c r="C917" t="str">
        <f>VLOOKUP(sales_tab[[#This Row],[Customer ID]],customer_tab[],2,FALSE)</f>
        <v>Michael Nicholson</v>
      </c>
      <c r="D917" t="str">
        <f>VLOOKUP(sales_tab[[#This Row],[Customer ID]],customer_tab[],9,FALSE)</f>
        <v>Non-Binary</v>
      </c>
      <c r="E917" t="str">
        <f>VLOOKUP(sales_tab[[#This Row],[Customer ID]],customer_tab[],5,FALSE)</f>
        <v>California</v>
      </c>
      <c r="F917" t="str">
        <f>VLOOKUP(sales_tab[[#This Row],[Customer ID]],customer_tab[],6,FALSE)</f>
        <v>West</v>
      </c>
      <c r="G917" t="str">
        <f>VLOOKUP(sales_tab[[#This Row],[Customer ID]],customer_tab[],7,FALSE)</f>
        <v>Divorced</v>
      </c>
      <c r="H917" s="1">
        <v>45470</v>
      </c>
      <c r="I917" s="1" t="str">
        <f>TEXT(sales_tab[[#This Row],[Order Date]],"YYYY")</f>
        <v>2024</v>
      </c>
      <c r="J917" s="1" t="str">
        <f>TEXT(sales_tab[[#This Row],[Order Date]],"MMM")</f>
        <v>Jun</v>
      </c>
      <c r="K917">
        <v>9961</v>
      </c>
      <c r="L917" t="str">
        <f>VLOOKUP(sales_tab[[#This Row],[Product ID]],product_tab[],2,FALSE)</f>
        <v>Cap</v>
      </c>
      <c r="M917" t="str">
        <f>VLOOKUP(sales_tab[[#This Row],[Product ID]],product_tab[],4,FALSE)</f>
        <v>Rogers and Sons</v>
      </c>
      <c r="N917" t="s">
        <v>15</v>
      </c>
      <c r="O917">
        <v>6.1351999999999993</v>
      </c>
      <c r="P917">
        <v>6.92</v>
      </c>
      <c r="Q917">
        <v>2</v>
      </c>
      <c r="R917">
        <v>0.22</v>
      </c>
      <c r="S917">
        <f>sales_tab[[#This Row],[Unit Price]]*sales_tab[[#This Row],[Quantity]]</f>
        <v>13.84</v>
      </c>
      <c r="T917">
        <f>sales_tab[[#This Row],[Sales Amount]]-sales_tab[[#This Row],[Cost Price]]</f>
        <v>7.7048000000000005</v>
      </c>
    </row>
    <row r="918" spans="1:20" x14ac:dyDescent="0.45">
      <c r="A918">
        <v>820761</v>
      </c>
      <c r="B918">
        <v>548299</v>
      </c>
      <c r="C918" t="str">
        <f>VLOOKUP(sales_tab[[#This Row],[Customer ID]],customer_tab[],2,FALSE)</f>
        <v>Madison Carr</v>
      </c>
      <c r="D918" t="str">
        <f>VLOOKUP(sales_tab[[#This Row],[Customer ID]],customer_tab[],9,FALSE)</f>
        <v>Non-Binary</v>
      </c>
      <c r="E918" t="str">
        <f>VLOOKUP(sales_tab[[#This Row],[Customer ID]],customer_tab[],5,FALSE)</f>
        <v>Florida</v>
      </c>
      <c r="F918" t="str">
        <f>VLOOKUP(sales_tab[[#This Row],[Customer ID]],customer_tab[],6,FALSE)</f>
        <v>South</v>
      </c>
      <c r="G918" t="str">
        <f>VLOOKUP(sales_tab[[#This Row],[Customer ID]],customer_tab[],7,FALSE)</f>
        <v>Widowed</v>
      </c>
      <c r="H918" s="1">
        <v>45287</v>
      </c>
      <c r="I918" s="1" t="str">
        <f>TEXT(sales_tab[[#This Row],[Order Date]],"YYYY")</f>
        <v>2023</v>
      </c>
      <c r="J918" s="1" t="str">
        <f>TEXT(sales_tab[[#This Row],[Order Date]],"MMM")</f>
        <v>Dec</v>
      </c>
      <c r="K918">
        <v>6233</v>
      </c>
      <c r="L918" t="str">
        <f>VLOOKUP(sales_tab[[#This Row],[Product ID]],product_tab[],2,FALSE)</f>
        <v>Smartphone</v>
      </c>
      <c r="M918" t="str">
        <f>VLOOKUP(sales_tab[[#This Row],[Product ID]],product_tab[],4,FALSE)</f>
        <v>Hensley-Pratt</v>
      </c>
      <c r="N918" t="s">
        <v>19</v>
      </c>
      <c r="O918">
        <v>6.8996000000000013</v>
      </c>
      <c r="P918">
        <v>12.38</v>
      </c>
      <c r="Q918">
        <v>1</v>
      </c>
      <c r="R918">
        <v>0.08</v>
      </c>
      <c r="S918">
        <f>sales_tab[[#This Row],[Unit Price]]*sales_tab[[#This Row],[Quantity]]</f>
        <v>12.38</v>
      </c>
      <c r="T918">
        <f>sales_tab[[#This Row],[Sales Amount]]-sales_tab[[#This Row],[Cost Price]]</f>
        <v>5.4803999999999995</v>
      </c>
    </row>
    <row r="919" spans="1:20" x14ac:dyDescent="0.45">
      <c r="A919">
        <v>470406</v>
      </c>
      <c r="B919">
        <v>301432</v>
      </c>
      <c r="C919" t="str">
        <f>VLOOKUP(sales_tab[[#This Row],[Customer ID]],customer_tab[],2,FALSE)</f>
        <v>David Patterson</v>
      </c>
      <c r="D919" t="str">
        <f>VLOOKUP(sales_tab[[#This Row],[Customer ID]],customer_tab[],9,FALSE)</f>
        <v>Male</v>
      </c>
      <c r="E919" t="str">
        <f>VLOOKUP(sales_tab[[#This Row],[Customer ID]],customer_tab[],5,FALSE)</f>
        <v>Virginia</v>
      </c>
      <c r="F919" t="str">
        <f>VLOOKUP(sales_tab[[#This Row],[Customer ID]],customer_tab[],6,FALSE)</f>
        <v>South</v>
      </c>
      <c r="G919" t="str">
        <f>VLOOKUP(sales_tab[[#This Row],[Customer ID]],customer_tab[],7,FALSE)</f>
        <v>Married</v>
      </c>
      <c r="H919" s="1">
        <v>45273</v>
      </c>
      <c r="I919" s="1" t="str">
        <f>TEXT(sales_tab[[#This Row],[Order Date]],"YYYY")</f>
        <v>2023</v>
      </c>
      <c r="J919" s="1" t="str">
        <f>TEXT(sales_tab[[#This Row],[Order Date]],"MMM")</f>
        <v>Dec</v>
      </c>
      <c r="K919">
        <v>9961</v>
      </c>
      <c r="L919" t="str">
        <f>VLOOKUP(sales_tab[[#This Row],[Product ID]],product_tab[],2,FALSE)</f>
        <v>Cap</v>
      </c>
      <c r="M919" t="str">
        <f>VLOOKUP(sales_tab[[#This Row],[Product ID]],product_tab[],4,FALSE)</f>
        <v>Rogers and Sons</v>
      </c>
      <c r="N919" t="s">
        <v>15</v>
      </c>
      <c r="O919">
        <v>13.810000000000004</v>
      </c>
      <c r="P919">
        <v>6.92</v>
      </c>
      <c r="Q919">
        <v>5</v>
      </c>
      <c r="R919">
        <v>0.2</v>
      </c>
      <c r="S919">
        <f>sales_tab[[#This Row],[Unit Price]]*sales_tab[[#This Row],[Quantity]]</f>
        <v>34.6</v>
      </c>
      <c r="T919">
        <f>sales_tab[[#This Row],[Sales Amount]]-sales_tab[[#This Row],[Cost Price]]</f>
        <v>20.79</v>
      </c>
    </row>
    <row r="920" spans="1:20" x14ac:dyDescent="0.45">
      <c r="A920">
        <v>906964</v>
      </c>
      <c r="B920">
        <v>548299</v>
      </c>
      <c r="C920" t="str">
        <f>VLOOKUP(sales_tab[[#This Row],[Customer ID]],customer_tab[],2,FALSE)</f>
        <v>Madison Carr</v>
      </c>
      <c r="D920" t="str">
        <f>VLOOKUP(sales_tab[[#This Row],[Customer ID]],customer_tab[],9,FALSE)</f>
        <v>Non-Binary</v>
      </c>
      <c r="E920" t="str">
        <f>VLOOKUP(sales_tab[[#This Row],[Customer ID]],customer_tab[],5,FALSE)</f>
        <v>Florida</v>
      </c>
      <c r="F920" t="str">
        <f>VLOOKUP(sales_tab[[#This Row],[Customer ID]],customer_tab[],6,FALSE)</f>
        <v>South</v>
      </c>
      <c r="G920" t="str">
        <f>VLOOKUP(sales_tab[[#This Row],[Customer ID]],customer_tab[],7,FALSE)</f>
        <v>Widowed</v>
      </c>
      <c r="H920" s="1">
        <v>45514</v>
      </c>
      <c r="I920" s="1" t="str">
        <f>TEXT(sales_tab[[#This Row],[Order Date]],"YYYY")</f>
        <v>2024</v>
      </c>
      <c r="J920" s="1" t="str">
        <f>TEXT(sales_tab[[#This Row],[Order Date]],"MMM")</f>
        <v>Aug</v>
      </c>
      <c r="K920">
        <v>6681</v>
      </c>
      <c r="L920" t="str">
        <f>VLOOKUP(sales_tab[[#This Row],[Product ID]],product_tab[],2,FALSE)</f>
        <v>Desk</v>
      </c>
      <c r="M920" t="str">
        <f>VLOOKUP(sales_tab[[#This Row],[Product ID]],product_tab[],4,FALSE)</f>
        <v>Fernandez, Willis and Potter</v>
      </c>
      <c r="N920" t="s">
        <v>11</v>
      </c>
      <c r="O920">
        <v>357.81200000000001</v>
      </c>
      <c r="P920">
        <v>204.63</v>
      </c>
      <c r="Q920">
        <v>3</v>
      </c>
      <c r="R920">
        <v>0.2</v>
      </c>
      <c r="S920">
        <f>sales_tab[[#This Row],[Unit Price]]*sales_tab[[#This Row],[Quantity]]</f>
        <v>613.89</v>
      </c>
      <c r="T920">
        <f>sales_tab[[#This Row],[Sales Amount]]-sales_tab[[#This Row],[Cost Price]]</f>
        <v>256.07799999999997</v>
      </c>
    </row>
    <row r="921" spans="1:20" x14ac:dyDescent="0.45">
      <c r="A921">
        <v>463739</v>
      </c>
      <c r="B921">
        <v>458159</v>
      </c>
      <c r="C921" t="str">
        <f>VLOOKUP(sales_tab[[#This Row],[Customer ID]],customer_tab[],2,FALSE)</f>
        <v>Alvin Moore</v>
      </c>
      <c r="D921" t="str">
        <f>VLOOKUP(sales_tab[[#This Row],[Customer ID]],customer_tab[],9,FALSE)</f>
        <v>Non-Binary</v>
      </c>
      <c r="E921" t="str">
        <f>VLOOKUP(sales_tab[[#This Row],[Customer ID]],customer_tab[],5,FALSE)</f>
        <v>New York</v>
      </c>
      <c r="F921" t="str">
        <f>VLOOKUP(sales_tab[[#This Row],[Customer ID]],customer_tab[],6,FALSE)</f>
        <v>East</v>
      </c>
      <c r="G921" t="str">
        <f>VLOOKUP(sales_tab[[#This Row],[Customer ID]],customer_tab[],7,FALSE)</f>
        <v>Widowed</v>
      </c>
      <c r="H921" s="1">
        <v>45378</v>
      </c>
      <c r="I921" s="1" t="str">
        <f>TEXT(sales_tab[[#This Row],[Order Date]],"YYYY")</f>
        <v>2024</v>
      </c>
      <c r="J921" s="1" t="str">
        <f>TEXT(sales_tab[[#This Row],[Order Date]],"MMM")</f>
        <v>Mar</v>
      </c>
      <c r="K921">
        <v>9961</v>
      </c>
      <c r="L921" t="str">
        <f>VLOOKUP(sales_tab[[#This Row],[Product ID]],product_tab[],2,FALSE)</f>
        <v>Cap</v>
      </c>
      <c r="M921" t="str">
        <f>VLOOKUP(sales_tab[[#This Row],[Product ID]],product_tab[],4,FALSE)</f>
        <v>Rogers and Sons</v>
      </c>
      <c r="N921" t="s">
        <v>15</v>
      </c>
      <c r="O921">
        <v>3.9647999999999994</v>
      </c>
      <c r="P921">
        <v>6.92</v>
      </c>
      <c r="Q921">
        <v>1</v>
      </c>
      <c r="R921">
        <v>0.06</v>
      </c>
      <c r="S921">
        <f>sales_tab[[#This Row],[Unit Price]]*sales_tab[[#This Row],[Quantity]]</f>
        <v>6.92</v>
      </c>
      <c r="T921">
        <f>sales_tab[[#This Row],[Sales Amount]]-sales_tab[[#This Row],[Cost Price]]</f>
        <v>2.9552000000000005</v>
      </c>
    </row>
    <row r="922" spans="1:20" x14ac:dyDescent="0.45">
      <c r="A922">
        <v>700565</v>
      </c>
      <c r="B922">
        <v>298351</v>
      </c>
      <c r="C922" t="str">
        <f>VLOOKUP(sales_tab[[#This Row],[Customer ID]],customer_tab[],2,FALSE)</f>
        <v>Rebecca Hall</v>
      </c>
      <c r="D922" t="str">
        <f>VLOOKUP(sales_tab[[#This Row],[Customer ID]],customer_tab[],9,FALSE)</f>
        <v>Non-Binary</v>
      </c>
      <c r="E922" t="str">
        <f>VLOOKUP(sales_tab[[#This Row],[Customer ID]],customer_tab[],5,FALSE)</f>
        <v>Ohio</v>
      </c>
      <c r="F922" t="str">
        <f>VLOOKUP(sales_tab[[#This Row],[Customer ID]],customer_tab[],6,FALSE)</f>
        <v>East</v>
      </c>
      <c r="G922" t="str">
        <f>VLOOKUP(sales_tab[[#This Row],[Customer ID]],customer_tab[],7,FALSE)</f>
        <v>Married</v>
      </c>
      <c r="H922" s="1">
        <v>45252</v>
      </c>
      <c r="I922" s="1" t="str">
        <f>TEXT(sales_tab[[#This Row],[Order Date]],"YYYY")</f>
        <v>2023</v>
      </c>
      <c r="J922" s="1" t="str">
        <f>TEXT(sales_tab[[#This Row],[Order Date]],"MMM")</f>
        <v>Nov</v>
      </c>
      <c r="K922">
        <v>2117</v>
      </c>
      <c r="L922" t="str">
        <f>VLOOKUP(sales_tab[[#This Row],[Product ID]],product_tab[],2,FALSE)</f>
        <v>Sofa</v>
      </c>
      <c r="M922" t="str">
        <f>VLOOKUP(sales_tab[[#This Row],[Product ID]],product_tab[],4,FALSE)</f>
        <v>Holden Inc</v>
      </c>
      <c r="N922" t="s">
        <v>11</v>
      </c>
      <c r="O922">
        <v>32.707999999999984</v>
      </c>
      <c r="P922">
        <v>13.79</v>
      </c>
      <c r="Q922">
        <v>5</v>
      </c>
      <c r="R922">
        <v>0.16</v>
      </c>
      <c r="S922">
        <f>sales_tab[[#This Row],[Unit Price]]*sales_tab[[#This Row],[Quantity]]</f>
        <v>68.949999999999989</v>
      </c>
      <c r="T922">
        <f>sales_tab[[#This Row],[Sales Amount]]-sales_tab[[#This Row],[Cost Price]]</f>
        <v>36.242000000000004</v>
      </c>
    </row>
    <row r="923" spans="1:20" x14ac:dyDescent="0.45">
      <c r="A923">
        <v>240573</v>
      </c>
      <c r="B923">
        <v>789232</v>
      </c>
      <c r="C923" t="str">
        <f>VLOOKUP(sales_tab[[#This Row],[Customer ID]],customer_tab[],2,FALSE)</f>
        <v>Steven Riggs</v>
      </c>
      <c r="D923" t="str">
        <f>VLOOKUP(sales_tab[[#This Row],[Customer ID]],customer_tab[],9,FALSE)</f>
        <v>Non-Binary</v>
      </c>
      <c r="E923" t="str">
        <f>VLOOKUP(sales_tab[[#This Row],[Customer ID]],customer_tab[],5,FALSE)</f>
        <v>Michigan</v>
      </c>
      <c r="F923" t="str">
        <f>VLOOKUP(sales_tab[[#This Row],[Customer ID]],customer_tab[],6,FALSE)</f>
        <v>Central</v>
      </c>
      <c r="G923" t="str">
        <f>VLOOKUP(sales_tab[[#This Row],[Customer ID]],customer_tab[],7,FALSE)</f>
        <v>Married</v>
      </c>
      <c r="H923" s="1">
        <v>45205</v>
      </c>
      <c r="I923" s="1" t="str">
        <f>TEXT(sales_tab[[#This Row],[Order Date]],"YYYY")</f>
        <v>2023</v>
      </c>
      <c r="J923" s="1" t="str">
        <f>TEXT(sales_tab[[#This Row],[Order Date]],"MMM")</f>
        <v>Oct</v>
      </c>
      <c r="K923">
        <v>4541</v>
      </c>
      <c r="L923" t="str">
        <f>VLOOKUP(sales_tab[[#This Row],[Product ID]],product_tab[],2,FALSE)</f>
        <v>Pen</v>
      </c>
      <c r="M923" t="str">
        <f>VLOOKUP(sales_tab[[#This Row],[Product ID]],product_tab[],4,FALSE)</f>
        <v>Mccall Inc</v>
      </c>
      <c r="N923" t="s">
        <v>17</v>
      </c>
      <c r="O923">
        <v>51.024999999999991</v>
      </c>
      <c r="P923">
        <v>69.5</v>
      </c>
      <c r="Q923">
        <v>1</v>
      </c>
      <c r="R923">
        <v>0.01</v>
      </c>
      <c r="S923">
        <f>sales_tab[[#This Row],[Unit Price]]*sales_tab[[#This Row],[Quantity]]</f>
        <v>69.5</v>
      </c>
      <c r="T923">
        <f>sales_tab[[#This Row],[Sales Amount]]-sales_tab[[#This Row],[Cost Price]]</f>
        <v>18.475000000000009</v>
      </c>
    </row>
    <row r="924" spans="1:20" x14ac:dyDescent="0.45">
      <c r="A924">
        <v>435721</v>
      </c>
      <c r="B924">
        <v>379437</v>
      </c>
      <c r="C924" t="str">
        <f>VLOOKUP(sales_tab[[#This Row],[Customer ID]],customer_tab[],2,FALSE)</f>
        <v>Dennis Rhodes</v>
      </c>
      <c r="D924" t="str">
        <f>VLOOKUP(sales_tab[[#This Row],[Customer ID]],customer_tab[],9,FALSE)</f>
        <v>Female</v>
      </c>
      <c r="E924" t="str">
        <f>VLOOKUP(sales_tab[[#This Row],[Customer ID]],customer_tab[],5,FALSE)</f>
        <v>California</v>
      </c>
      <c r="F924" t="str">
        <f>VLOOKUP(sales_tab[[#This Row],[Customer ID]],customer_tab[],6,FALSE)</f>
        <v>West</v>
      </c>
      <c r="G924" t="str">
        <f>VLOOKUP(sales_tab[[#This Row],[Customer ID]],customer_tab[],7,FALSE)</f>
        <v>Widowed</v>
      </c>
      <c r="H924" s="1">
        <v>45272</v>
      </c>
      <c r="I924" s="1" t="str">
        <f>TEXT(sales_tab[[#This Row],[Order Date]],"YYYY")</f>
        <v>2023</v>
      </c>
      <c r="J924" s="1" t="str">
        <f>TEXT(sales_tab[[#This Row],[Order Date]],"MMM")</f>
        <v>Dec</v>
      </c>
      <c r="K924">
        <v>9961</v>
      </c>
      <c r="L924" t="str">
        <f>VLOOKUP(sales_tab[[#This Row],[Product ID]],product_tab[],2,FALSE)</f>
        <v>Cap</v>
      </c>
      <c r="M924" t="str">
        <f>VLOOKUP(sales_tab[[#This Row],[Product ID]],product_tab[],4,FALSE)</f>
        <v>Rogers and Sons</v>
      </c>
      <c r="N924" t="s">
        <v>15</v>
      </c>
      <c r="O924">
        <v>9.7772000000000006</v>
      </c>
      <c r="P924">
        <v>6.92</v>
      </c>
      <c r="Q924">
        <v>2</v>
      </c>
      <c r="R924">
        <v>0.17</v>
      </c>
      <c r="S924">
        <f>sales_tab[[#This Row],[Unit Price]]*sales_tab[[#This Row],[Quantity]]</f>
        <v>13.84</v>
      </c>
      <c r="T924">
        <f>sales_tab[[#This Row],[Sales Amount]]-sales_tab[[#This Row],[Cost Price]]</f>
        <v>4.0627999999999993</v>
      </c>
    </row>
    <row r="925" spans="1:20" x14ac:dyDescent="0.45">
      <c r="A925">
        <v>738770</v>
      </c>
      <c r="B925">
        <v>348188</v>
      </c>
      <c r="C925" t="str">
        <f>VLOOKUP(sales_tab[[#This Row],[Customer ID]],customer_tab[],2,FALSE)</f>
        <v>Jason Green</v>
      </c>
      <c r="D925" t="str">
        <f>VLOOKUP(sales_tab[[#This Row],[Customer ID]],customer_tab[],9,FALSE)</f>
        <v>Non-Binary</v>
      </c>
      <c r="E925" t="str">
        <f>VLOOKUP(sales_tab[[#This Row],[Customer ID]],customer_tab[],5,FALSE)</f>
        <v>California</v>
      </c>
      <c r="F925" t="str">
        <f>VLOOKUP(sales_tab[[#This Row],[Customer ID]],customer_tab[],6,FALSE)</f>
        <v>West</v>
      </c>
      <c r="G925" t="str">
        <f>VLOOKUP(sales_tab[[#This Row],[Customer ID]],customer_tab[],7,FALSE)</f>
        <v>Divorced</v>
      </c>
      <c r="H925" s="1">
        <v>45272</v>
      </c>
      <c r="I925" s="1" t="str">
        <f>TEXT(sales_tab[[#This Row],[Order Date]],"YYYY")</f>
        <v>2023</v>
      </c>
      <c r="J925" s="1" t="str">
        <f>TEXT(sales_tab[[#This Row],[Order Date]],"MMM")</f>
        <v>Dec</v>
      </c>
      <c r="K925">
        <v>5942</v>
      </c>
      <c r="L925" t="str">
        <f>VLOOKUP(sales_tab[[#This Row],[Product ID]],product_tab[],2,FALSE)</f>
        <v>Stapler</v>
      </c>
      <c r="M925" t="str">
        <f>VLOOKUP(sales_tab[[#This Row],[Product ID]],product_tab[],4,FALSE)</f>
        <v>Jones-Henderson</v>
      </c>
      <c r="N925" t="s">
        <v>17</v>
      </c>
      <c r="O925">
        <v>23.839200000000002</v>
      </c>
      <c r="P925">
        <v>12.83</v>
      </c>
      <c r="Q925">
        <v>4</v>
      </c>
      <c r="R925">
        <v>0.19</v>
      </c>
      <c r="S925">
        <f>sales_tab[[#This Row],[Unit Price]]*sales_tab[[#This Row],[Quantity]]</f>
        <v>51.32</v>
      </c>
      <c r="T925">
        <f>sales_tab[[#This Row],[Sales Amount]]-sales_tab[[#This Row],[Cost Price]]</f>
        <v>27.480799999999999</v>
      </c>
    </row>
    <row r="926" spans="1:20" x14ac:dyDescent="0.45">
      <c r="A926">
        <v>678949</v>
      </c>
      <c r="B926">
        <v>294591</v>
      </c>
      <c r="C926" t="str">
        <f>VLOOKUP(sales_tab[[#This Row],[Customer ID]],customer_tab[],2,FALSE)</f>
        <v>Jacqueline Ho</v>
      </c>
      <c r="D926" t="str">
        <f>VLOOKUP(sales_tab[[#This Row],[Customer ID]],customer_tab[],9,FALSE)</f>
        <v>Male</v>
      </c>
      <c r="E926" t="str">
        <f>VLOOKUP(sales_tab[[#This Row],[Customer ID]],customer_tab[],5,FALSE)</f>
        <v>Ohio</v>
      </c>
      <c r="F926" t="str">
        <f>VLOOKUP(sales_tab[[#This Row],[Customer ID]],customer_tab[],6,FALSE)</f>
        <v>East</v>
      </c>
      <c r="G926" t="str">
        <f>VLOOKUP(sales_tab[[#This Row],[Customer ID]],customer_tab[],7,FALSE)</f>
        <v>Married</v>
      </c>
      <c r="H926" s="1">
        <v>45198</v>
      </c>
      <c r="I926" s="1" t="str">
        <f>TEXT(sales_tab[[#This Row],[Order Date]],"YYYY")</f>
        <v>2023</v>
      </c>
      <c r="J926" s="1" t="str">
        <f>TEXT(sales_tab[[#This Row],[Order Date]],"MMM")</f>
        <v>Sep</v>
      </c>
      <c r="K926">
        <v>5842</v>
      </c>
      <c r="L926" t="str">
        <f>VLOOKUP(sales_tab[[#This Row],[Product ID]],product_tab[],2,FALSE)</f>
        <v>Chair</v>
      </c>
      <c r="M926" t="str">
        <f>VLOOKUP(sales_tab[[#This Row],[Product ID]],product_tab[],4,FALSE)</f>
        <v>Cook, Hall and Miller</v>
      </c>
      <c r="N926" t="s">
        <v>11</v>
      </c>
      <c r="O926">
        <v>196.2867</v>
      </c>
      <c r="P926">
        <v>268.19</v>
      </c>
      <c r="Q926">
        <v>1</v>
      </c>
      <c r="R926">
        <v>7.0000000000000007E-2</v>
      </c>
      <c r="S926">
        <f>sales_tab[[#This Row],[Unit Price]]*sales_tab[[#This Row],[Quantity]]</f>
        <v>268.19</v>
      </c>
      <c r="T926">
        <f>sales_tab[[#This Row],[Sales Amount]]-sales_tab[[#This Row],[Cost Price]]</f>
        <v>71.903300000000002</v>
      </c>
    </row>
    <row r="927" spans="1:20" x14ac:dyDescent="0.45">
      <c r="A927">
        <v>650532</v>
      </c>
      <c r="B927">
        <v>477560</v>
      </c>
      <c r="C927" t="str">
        <f>VLOOKUP(sales_tab[[#This Row],[Customer ID]],customer_tab[],2,FALSE)</f>
        <v>Tyler Carroll</v>
      </c>
      <c r="D927" t="str">
        <f>VLOOKUP(sales_tab[[#This Row],[Customer ID]],customer_tab[],9,FALSE)</f>
        <v>Non-Binary</v>
      </c>
      <c r="E927" t="str">
        <f>VLOOKUP(sales_tab[[#This Row],[Customer ID]],customer_tab[],5,FALSE)</f>
        <v>Iowa</v>
      </c>
      <c r="F927" t="str">
        <f>VLOOKUP(sales_tab[[#This Row],[Customer ID]],customer_tab[],6,FALSE)</f>
        <v>Central</v>
      </c>
      <c r="G927" t="str">
        <f>VLOOKUP(sales_tab[[#This Row],[Customer ID]],customer_tab[],7,FALSE)</f>
        <v>Divorced</v>
      </c>
      <c r="H927" s="1">
        <v>45513</v>
      </c>
      <c r="I927" s="1" t="str">
        <f>TEXT(sales_tab[[#This Row],[Order Date]],"YYYY")</f>
        <v>2024</v>
      </c>
      <c r="J927" s="1" t="str">
        <f>TEXT(sales_tab[[#This Row],[Order Date]],"MMM")</f>
        <v>Aug</v>
      </c>
      <c r="K927">
        <v>2117</v>
      </c>
      <c r="L927" t="str">
        <f>VLOOKUP(sales_tab[[#This Row],[Product ID]],product_tab[],2,FALSE)</f>
        <v>Sofa</v>
      </c>
      <c r="M927" t="str">
        <f>VLOOKUP(sales_tab[[#This Row],[Product ID]],product_tab[],4,FALSE)</f>
        <v>Holden Inc</v>
      </c>
      <c r="N927" t="s">
        <v>11</v>
      </c>
      <c r="O927">
        <v>15.130399999999998</v>
      </c>
      <c r="P927">
        <v>13.79</v>
      </c>
      <c r="Q927">
        <v>2</v>
      </c>
      <c r="R927">
        <v>0.12</v>
      </c>
      <c r="S927">
        <f>sales_tab[[#This Row],[Unit Price]]*sales_tab[[#This Row],[Quantity]]</f>
        <v>27.58</v>
      </c>
      <c r="T927">
        <f>sales_tab[[#This Row],[Sales Amount]]-sales_tab[[#This Row],[Cost Price]]</f>
        <v>12.4496</v>
      </c>
    </row>
    <row r="928" spans="1:20" x14ac:dyDescent="0.45">
      <c r="A928">
        <v>549207</v>
      </c>
      <c r="B928">
        <v>534527</v>
      </c>
      <c r="C928" t="str">
        <f>VLOOKUP(sales_tab[[#This Row],[Customer ID]],customer_tab[],2,FALSE)</f>
        <v>Cody Anderson</v>
      </c>
      <c r="D928" t="str">
        <f>VLOOKUP(sales_tab[[#This Row],[Customer ID]],customer_tab[],9,FALSE)</f>
        <v>Non-Binary</v>
      </c>
      <c r="E928" t="str">
        <f>VLOOKUP(sales_tab[[#This Row],[Customer ID]],customer_tab[],5,FALSE)</f>
        <v>California</v>
      </c>
      <c r="F928" t="str">
        <f>VLOOKUP(sales_tab[[#This Row],[Customer ID]],customer_tab[],6,FALSE)</f>
        <v>West</v>
      </c>
      <c r="G928" t="str">
        <f>VLOOKUP(sales_tab[[#This Row],[Customer ID]],customer_tab[],7,FALSE)</f>
        <v>Divorced</v>
      </c>
      <c r="H928" s="1">
        <v>45301</v>
      </c>
      <c r="I928" s="1" t="str">
        <f>TEXT(sales_tab[[#This Row],[Order Date]],"YYYY")</f>
        <v>2024</v>
      </c>
      <c r="J928" s="1" t="str">
        <f>TEXT(sales_tab[[#This Row],[Order Date]],"MMM")</f>
        <v>Jan</v>
      </c>
      <c r="K928">
        <v>9614</v>
      </c>
      <c r="L928" t="str">
        <f>VLOOKUP(sales_tab[[#This Row],[Product ID]],product_tab[],2,FALSE)</f>
        <v>Table</v>
      </c>
      <c r="M928" t="str">
        <f>VLOOKUP(sales_tab[[#This Row],[Product ID]],product_tab[],4,FALSE)</f>
        <v>Peters Ltd</v>
      </c>
      <c r="N928" t="s">
        <v>11</v>
      </c>
      <c r="O928">
        <v>470.90300000000002</v>
      </c>
      <c r="P928">
        <v>129.47</v>
      </c>
      <c r="Q928">
        <v>5</v>
      </c>
      <c r="R928">
        <v>0.02</v>
      </c>
      <c r="S928">
        <f>sales_tab[[#This Row],[Unit Price]]*sales_tab[[#This Row],[Quantity]]</f>
        <v>647.35</v>
      </c>
      <c r="T928">
        <f>sales_tab[[#This Row],[Sales Amount]]-sales_tab[[#This Row],[Cost Price]]</f>
        <v>176.447</v>
      </c>
    </row>
    <row r="929" spans="1:20" x14ac:dyDescent="0.45">
      <c r="A929">
        <v>237119</v>
      </c>
      <c r="B929">
        <v>780994</v>
      </c>
      <c r="C929" t="str">
        <f>VLOOKUP(sales_tab[[#This Row],[Customer ID]],customer_tab[],2,FALSE)</f>
        <v>Michael Briggs</v>
      </c>
      <c r="D929" t="str">
        <f>VLOOKUP(sales_tab[[#This Row],[Customer ID]],customer_tab[],9,FALSE)</f>
        <v>Female</v>
      </c>
      <c r="E929" t="str">
        <f>VLOOKUP(sales_tab[[#This Row],[Customer ID]],customer_tab[],5,FALSE)</f>
        <v>Ohio</v>
      </c>
      <c r="F929" t="str">
        <f>VLOOKUP(sales_tab[[#This Row],[Customer ID]],customer_tab[],6,FALSE)</f>
        <v>East</v>
      </c>
      <c r="G929" t="str">
        <f>VLOOKUP(sales_tab[[#This Row],[Customer ID]],customer_tab[],7,FALSE)</f>
        <v>Divorced</v>
      </c>
      <c r="H929" s="1">
        <v>45466</v>
      </c>
      <c r="I929" s="1" t="str">
        <f>TEXT(sales_tab[[#This Row],[Order Date]],"YYYY")</f>
        <v>2024</v>
      </c>
      <c r="J929" s="1" t="str">
        <f>TEXT(sales_tab[[#This Row],[Order Date]],"MMM")</f>
        <v>Jun</v>
      </c>
      <c r="K929">
        <v>3312</v>
      </c>
      <c r="L929" t="str">
        <f>VLOOKUP(sales_tab[[#This Row],[Product ID]],product_tab[],2,FALSE)</f>
        <v>Toy Car</v>
      </c>
      <c r="M929" t="str">
        <f>VLOOKUP(sales_tab[[#This Row],[Product ID]],product_tab[],4,FALSE)</f>
        <v>West LLC</v>
      </c>
      <c r="N929" t="s">
        <v>13</v>
      </c>
      <c r="O929">
        <v>410.98879999999997</v>
      </c>
      <c r="P929">
        <v>287.38</v>
      </c>
      <c r="Q929">
        <v>2</v>
      </c>
      <c r="R929">
        <v>0.12</v>
      </c>
      <c r="S929">
        <f>sales_tab[[#This Row],[Unit Price]]*sales_tab[[#This Row],[Quantity]]</f>
        <v>574.76</v>
      </c>
      <c r="T929">
        <f>sales_tab[[#This Row],[Sales Amount]]-sales_tab[[#This Row],[Cost Price]]</f>
        <v>163.77120000000002</v>
      </c>
    </row>
    <row r="930" spans="1:20" x14ac:dyDescent="0.45">
      <c r="A930">
        <v>370984</v>
      </c>
      <c r="B930">
        <v>583268</v>
      </c>
      <c r="C930" t="str">
        <f>VLOOKUP(sales_tab[[#This Row],[Customer ID]],customer_tab[],2,FALSE)</f>
        <v>Thomas Lawrence</v>
      </c>
      <c r="D930" t="str">
        <f>VLOOKUP(sales_tab[[#This Row],[Customer ID]],customer_tab[],9,FALSE)</f>
        <v>Male</v>
      </c>
      <c r="E930" t="str">
        <f>VLOOKUP(sales_tab[[#This Row],[Customer ID]],customer_tab[],5,FALSE)</f>
        <v>Michigan</v>
      </c>
      <c r="F930" t="str">
        <f>VLOOKUP(sales_tab[[#This Row],[Customer ID]],customer_tab[],6,FALSE)</f>
        <v>Central</v>
      </c>
      <c r="G930" t="str">
        <f>VLOOKUP(sales_tab[[#This Row],[Customer ID]],customer_tab[],7,FALSE)</f>
        <v>Married</v>
      </c>
      <c r="H930" s="1">
        <v>45213</v>
      </c>
      <c r="I930" s="1" t="str">
        <f>TEXT(sales_tab[[#This Row],[Order Date]],"YYYY")</f>
        <v>2023</v>
      </c>
      <c r="J930" s="1" t="str">
        <f>TEXT(sales_tab[[#This Row],[Order Date]],"MMM")</f>
        <v>Oct</v>
      </c>
      <c r="K930">
        <v>3312</v>
      </c>
      <c r="L930" t="str">
        <f>VLOOKUP(sales_tab[[#This Row],[Product ID]],product_tab[],2,FALSE)</f>
        <v>Toy Car</v>
      </c>
      <c r="M930" t="str">
        <f>VLOOKUP(sales_tab[[#This Row],[Product ID]],product_tab[],4,FALSE)</f>
        <v>West LLC</v>
      </c>
      <c r="N930" t="s">
        <v>13</v>
      </c>
      <c r="O930">
        <v>718.8739999999998</v>
      </c>
      <c r="P930">
        <v>287.38</v>
      </c>
      <c r="Q930">
        <v>4</v>
      </c>
      <c r="R930">
        <v>0.05</v>
      </c>
      <c r="S930">
        <f>sales_tab[[#This Row],[Unit Price]]*sales_tab[[#This Row],[Quantity]]</f>
        <v>1149.52</v>
      </c>
      <c r="T930">
        <f>sales_tab[[#This Row],[Sales Amount]]-sales_tab[[#This Row],[Cost Price]]</f>
        <v>430.64600000000019</v>
      </c>
    </row>
    <row r="931" spans="1:20" x14ac:dyDescent="0.45">
      <c r="A931">
        <v>636763</v>
      </c>
      <c r="B931">
        <v>241524</v>
      </c>
      <c r="C931" t="str">
        <f>VLOOKUP(sales_tab[[#This Row],[Customer ID]],customer_tab[],2,FALSE)</f>
        <v>Gabriella Quinn</v>
      </c>
      <c r="D931" t="str">
        <f>VLOOKUP(sales_tab[[#This Row],[Customer ID]],customer_tab[],9,FALSE)</f>
        <v>Male</v>
      </c>
      <c r="E931" t="str">
        <f>VLOOKUP(sales_tab[[#This Row],[Customer ID]],customer_tab[],5,FALSE)</f>
        <v>New York</v>
      </c>
      <c r="F931" t="str">
        <f>VLOOKUP(sales_tab[[#This Row],[Customer ID]],customer_tab[],6,FALSE)</f>
        <v>East</v>
      </c>
      <c r="G931" t="str">
        <f>VLOOKUP(sales_tab[[#This Row],[Customer ID]],customer_tab[],7,FALSE)</f>
        <v>Married</v>
      </c>
      <c r="H931" s="1">
        <v>45269</v>
      </c>
      <c r="I931" s="1" t="str">
        <f>TEXT(sales_tab[[#This Row],[Order Date]],"YYYY")</f>
        <v>2023</v>
      </c>
      <c r="J931" s="1" t="str">
        <f>TEXT(sales_tab[[#This Row],[Order Date]],"MMM")</f>
        <v>Dec</v>
      </c>
      <c r="K931">
        <v>1794</v>
      </c>
      <c r="L931" t="str">
        <f>VLOOKUP(sales_tab[[#This Row],[Product ID]],product_tab[],2,FALSE)</f>
        <v>Board Game</v>
      </c>
      <c r="M931" t="str">
        <f>VLOOKUP(sales_tab[[#This Row],[Product ID]],product_tab[],4,FALSE)</f>
        <v>Reese LLC</v>
      </c>
      <c r="N931" t="s">
        <v>13</v>
      </c>
      <c r="O931">
        <v>686.52499999999998</v>
      </c>
      <c r="P931">
        <v>210.95</v>
      </c>
      <c r="Q931">
        <v>5</v>
      </c>
      <c r="R931">
        <v>0.02</v>
      </c>
      <c r="S931">
        <f>sales_tab[[#This Row],[Unit Price]]*sales_tab[[#This Row],[Quantity]]</f>
        <v>1054.75</v>
      </c>
      <c r="T931">
        <f>sales_tab[[#This Row],[Sales Amount]]-sales_tab[[#This Row],[Cost Price]]</f>
        <v>368.22500000000002</v>
      </c>
    </row>
    <row r="932" spans="1:20" x14ac:dyDescent="0.45">
      <c r="A932">
        <v>522964</v>
      </c>
      <c r="B932">
        <v>294613</v>
      </c>
      <c r="C932" t="str">
        <f>VLOOKUP(sales_tab[[#This Row],[Customer ID]],customer_tab[],2,FALSE)</f>
        <v>Shawn Page</v>
      </c>
      <c r="D932" t="str">
        <f>VLOOKUP(sales_tab[[#This Row],[Customer ID]],customer_tab[],9,FALSE)</f>
        <v>Non-Binary</v>
      </c>
      <c r="E932" t="str">
        <f>VLOOKUP(sales_tab[[#This Row],[Customer ID]],customer_tab[],5,FALSE)</f>
        <v>Louisiana</v>
      </c>
      <c r="F932" t="str">
        <f>VLOOKUP(sales_tab[[#This Row],[Customer ID]],customer_tab[],6,FALSE)</f>
        <v>South</v>
      </c>
      <c r="G932" t="str">
        <f>VLOOKUP(sales_tab[[#This Row],[Customer ID]],customer_tab[],7,FALSE)</f>
        <v>Single</v>
      </c>
      <c r="H932" s="1">
        <v>45321</v>
      </c>
      <c r="I932" s="1" t="str">
        <f>TEXT(sales_tab[[#This Row],[Order Date]],"YYYY")</f>
        <v>2024</v>
      </c>
      <c r="J932" s="1" t="str">
        <f>TEXT(sales_tab[[#This Row],[Order Date]],"MMM")</f>
        <v>Jan</v>
      </c>
      <c r="K932">
        <v>5942</v>
      </c>
      <c r="L932" t="str">
        <f>VLOOKUP(sales_tab[[#This Row],[Product ID]],product_tab[],2,FALSE)</f>
        <v>Stapler</v>
      </c>
      <c r="M932" t="str">
        <f>VLOOKUP(sales_tab[[#This Row],[Product ID]],product_tab[],4,FALSE)</f>
        <v>Jones-Henderson</v>
      </c>
      <c r="N932" t="s">
        <v>17</v>
      </c>
      <c r="O932">
        <v>28.261399999999998</v>
      </c>
      <c r="P932">
        <v>12.83</v>
      </c>
      <c r="Q932">
        <v>3</v>
      </c>
      <c r="R932">
        <v>0.14000000000000001</v>
      </c>
      <c r="S932">
        <f>sales_tab[[#This Row],[Unit Price]]*sales_tab[[#This Row],[Quantity]]</f>
        <v>38.49</v>
      </c>
      <c r="T932">
        <f>sales_tab[[#This Row],[Sales Amount]]-sales_tab[[#This Row],[Cost Price]]</f>
        <v>10.228600000000004</v>
      </c>
    </row>
    <row r="933" spans="1:20" x14ac:dyDescent="0.45">
      <c r="A933">
        <v>441253</v>
      </c>
      <c r="B933">
        <v>353405</v>
      </c>
      <c r="C933" t="str">
        <f>VLOOKUP(sales_tab[[#This Row],[Customer ID]],customer_tab[],2,FALSE)</f>
        <v>Katrina Torres</v>
      </c>
      <c r="D933" t="str">
        <f>VLOOKUP(sales_tab[[#This Row],[Customer ID]],customer_tab[],9,FALSE)</f>
        <v>Female</v>
      </c>
      <c r="E933" t="str">
        <f>VLOOKUP(sales_tab[[#This Row],[Customer ID]],customer_tab[],5,FALSE)</f>
        <v>Alabama</v>
      </c>
      <c r="F933" t="str">
        <f>VLOOKUP(sales_tab[[#This Row],[Customer ID]],customer_tab[],6,FALSE)</f>
        <v>South</v>
      </c>
      <c r="G933" t="str">
        <f>VLOOKUP(sales_tab[[#This Row],[Customer ID]],customer_tab[],7,FALSE)</f>
        <v>Divorced</v>
      </c>
      <c r="H933" s="1">
        <v>45273</v>
      </c>
      <c r="I933" s="1" t="str">
        <f>TEXT(sales_tab[[#This Row],[Order Date]],"YYYY")</f>
        <v>2023</v>
      </c>
      <c r="J933" s="1" t="str">
        <f>TEXT(sales_tab[[#This Row],[Order Date]],"MMM")</f>
        <v>Dec</v>
      </c>
      <c r="K933">
        <v>8522</v>
      </c>
      <c r="L933" t="str">
        <f>VLOOKUP(sales_tab[[#This Row],[Product ID]],product_tab[],2,FALSE)</f>
        <v>Notebook</v>
      </c>
      <c r="M933" t="str">
        <f>VLOOKUP(sales_tab[[#This Row],[Product ID]],product_tab[],4,FALSE)</f>
        <v>Estrada LLC</v>
      </c>
      <c r="N933" t="s">
        <v>17</v>
      </c>
      <c r="O933">
        <v>444.18120000000005</v>
      </c>
      <c r="P933">
        <v>154.08000000000001</v>
      </c>
      <c r="Q933">
        <v>4</v>
      </c>
      <c r="R933">
        <v>0.09</v>
      </c>
      <c r="S933">
        <f>sales_tab[[#This Row],[Unit Price]]*sales_tab[[#This Row],[Quantity]]</f>
        <v>616.32000000000005</v>
      </c>
      <c r="T933">
        <f>sales_tab[[#This Row],[Sales Amount]]-sales_tab[[#This Row],[Cost Price]]</f>
        <v>172.1388</v>
      </c>
    </row>
    <row r="934" spans="1:20" x14ac:dyDescent="0.45">
      <c r="A934">
        <v>953551</v>
      </c>
      <c r="B934">
        <v>275234</v>
      </c>
      <c r="C934" t="str">
        <f>VLOOKUP(sales_tab[[#This Row],[Customer ID]],customer_tab[],2,FALSE)</f>
        <v>Nathan Aguilar</v>
      </c>
      <c r="D934" t="str">
        <f>VLOOKUP(sales_tab[[#This Row],[Customer ID]],customer_tab[],9,FALSE)</f>
        <v>Non-Binary</v>
      </c>
      <c r="E934" t="str">
        <f>VLOOKUP(sales_tab[[#This Row],[Customer ID]],customer_tab[],5,FALSE)</f>
        <v>Michigan</v>
      </c>
      <c r="F934" t="str">
        <f>VLOOKUP(sales_tab[[#This Row],[Customer ID]],customer_tab[],6,FALSE)</f>
        <v>Central</v>
      </c>
      <c r="G934" t="str">
        <f>VLOOKUP(sales_tab[[#This Row],[Customer ID]],customer_tab[],7,FALSE)</f>
        <v>Married</v>
      </c>
      <c r="H934" s="1">
        <v>45413</v>
      </c>
      <c r="I934" s="1" t="str">
        <f>TEXT(sales_tab[[#This Row],[Order Date]],"YYYY")</f>
        <v>2024</v>
      </c>
      <c r="J934" s="1" t="str">
        <f>TEXT(sales_tab[[#This Row],[Order Date]],"MMM")</f>
        <v>May</v>
      </c>
      <c r="K934">
        <v>2117</v>
      </c>
      <c r="L934" t="str">
        <f>VLOOKUP(sales_tab[[#This Row],[Product ID]],product_tab[],2,FALSE)</f>
        <v>Sofa</v>
      </c>
      <c r="M934" t="str">
        <f>VLOOKUP(sales_tab[[#This Row],[Product ID]],product_tab[],4,FALSE)</f>
        <v>Holden Inc</v>
      </c>
      <c r="N934" t="s">
        <v>11</v>
      </c>
      <c r="O934">
        <v>45.709499999999991</v>
      </c>
      <c r="P934">
        <v>13.79</v>
      </c>
      <c r="Q934">
        <v>5</v>
      </c>
      <c r="R934">
        <v>0.19</v>
      </c>
      <c r="S934">
        <f>sales_tab[[#This Row],[Unit Price]]*sales_tab[[#This Row],[Quantity]]</f>
        <v>68.949999999999989</v>
      </c>
      <c r="T934">
        <f>sales_tab[[#This Row],[Sales Amount]]-sales_tab[[#This Row],[Cost Price]]</f>
        <v>23.240499999999997</v>
      </c>
    </row>
    <row r="935" spans="1:20" x14ac:dyDescent="0.45">
      <c r="A935">
        <v>755049</v>
      </c>
      <c r="B935">
        <v>783512</v>
      </c>
      <c r="C935" t="str">
        <f>VLOOKUP(sales_tab[[#This Row],[Customer ID]],customer_tab[],2,FALSE)</f>
        <v>Michelle Young</v>
      </c>
      <c r="D935" t="str">
        <f>VLOOKUP(sales_tab[[#This Row],[Customer ID]],customer_tab[],9,FALSE)</f>
        <v>Male</v>
      </c>
      <c r="E935" t="str">
        <f>VLOOKUP(sales_tab[[#This Row],[Customer ID]],customer_tab[],5,FALSE)</f>
        <v>California</v>
      </c>
      <c r="F935" t="str">
        <f>VLOOKUP(sales_tab[[#This Row],[Customer ID]],customer_tab[],6,FALSE)</f>
        <v>West</v>
      </c>
      <c r="G935" t="str">
        <f>VLOOKUP(sales_tab[[#This Row],[Customer ID]],customer_tab[],7,FALSE)</f>
        <v>Widowed</v>
      </c>
      <c r="H935" s="1">
        <v>45345</v>
      </c>
      <c r="I935" s="1" t="str">
        <f>TEXT(sales_tab[[#This Row],[Order Date]],"YYYY")</f>
        <v>2024</v>
      </c>
      <c r="J935" s="1" t="str">
        <f>TEXT(sales_tab[[#This Row],[Order Date]],"MMM")</f>
        <v>Feb</v>
      </c>
      <c r="K935">
        <v>2834</v>
      </c>
      <c r="L935" t="str">
        <f>VLOOKUP(sales_tab[[#This Row],[Product ID]],product_tab[],2,FALSE)</f>
        <v>Tablet</v>
      </c>
      <c r="M935" t="str">
        <f>VLOOKUP(sales_tab[[#This Row],[Product ID]],product_tab[],4,FALSE)</f>
        <v>Anderson-Jackson</v>
      </c>
      <c r="N935" t="s">
        <v>19</v>
      </c>
      <c r="O935">
        <v>332.03499999999997</v>
      </c>
      <c r="P935">
        <v>222.26</v>
      </c>
      <c r="Q935">
        <v>3</v>
      </c>
      <c r="R935">
        <v>0.25</v>
      </c>
      <c r="S935">
        <f>sales_tab[[#This Row],[Unit Price]]*sales_tab[[#This Row],[Quantity]]</f>
        <v>666.78</v>
      </c>
      <c r="T935">
        <f>sales_tab[[#This Row],[Sales Amount]]-sales_tab[[#This Row],[Cost Price]]</f>
        <v>334.745</v>
      </c>
    </row>
    <row r="936" spans="1:20" x14ac:dyDescent="0.45">
      <c r="A936">
        <v>162706</v>
      </c>
      <c r="B936">
        <v>371560</v>
      </c>
      <c r="C936" t="str">
        <f>VLOOKUP(sales_tab[[#This Row],[Customer ID]],customer_tab[],2,FALSE)</f>
        <v>Morgan Manning</v>
      </c>
      <c r="D936" t="str">
        <f>VLOOKUP(sales_tab[[#This Row],[Customer ID]],customer_tab[],9,FALSE)</f>
        <v>Non-Binary</v>
      </c>
      <c r="E936" t="str">
        <f>VLOOKUP(sales_tab[[#This Row],[Customer ID]],customer_tab[],5,FALSE)</f>
        <v>Arizona</v>
      </c>
      <c r="F936" t="str">
        <f>VLOOKUP(sales_tab[[#This Row],[Customer ID]],customer_tab[],6,FALSE)</f>
        <v>West</v>
      </c>
      <c r="G936" t="str">
        <f>VLOOKUP(sales_tab[[#This Row],[Customer ID]],customer_tab[],7,FALSE)</f>
        <v>Widowed</v>
      </c>
      <c r="H936" s="1">
        <v>45440</v>
      </c>
      <c r="I936" s="1" t="str">
        <f>TEXT(sales_tab[[#This Row],[Order Date]],"YYYY")</f>
        <v>2024</v>
      </c>
      <c r="J936" s="1" t="str">
        <f>TEXT(sales_tab[[#This Row],[Order Date]],"MMM")</f>
        <v>May</v>
      </c>
      <c r="K936">
        <v>3312</v>
      </c>
      <c r="L936" t="str">
        <f>VLOOKUP(sales_tab[[#This Row],[Product ID]],product_tab[],2,FALSE)</f>
        <v>Toy Car</v>
      </c>
      <c r="M936" t="str">
        <f>VLOOKUP(sales_tab[[#This Row],[Product ID]],product_tab[],4,FALSE)</f>
        <v>West LLC</v>
      </c>
      <c r="N936" t="s">
        <v>13</v>
      </c>
      <c r="O936">
        <v>351.35520000000002</v>
      </c>
      <c r="P936">
        <v>287.38</v>
      </c>
      <c r="Q936">
        <v>2</v>
      </c>
      <c r="R936">
        <v>0.23</v>
      </c>
      <c r="S936">
        <f>sales_tab[[#This Row],[Unit Price]]*sales_tab[[#This Row],[Quantity]]</f>
        <v>574.76</v>
      </c>
      <c r="T936">
        <f>sales_tab[[#This Row],[Sales Amount]]-sales_tab[[#This Row],[Cost Price]]</f>
        <v>223.40479999999997</v>
      </c>
    </row>
    <row r="937" spans="1:20" x14ac:dyDescent="0.45">
      <c r="A937">
        <v>130157</v>
      </c>
      <c r="B937">
        <v>859232</v>
      </c>
      <c r="C937" t="str">
        <f>VLOOKUP(sales_tab[[#This Row],[Customer ID]],customer_tab[],2,FALSE)</f>
        <v>Latoya Chen</v>
      </c>
      <c r="D937" t="str">
        <f>VLOOKUP(sales_tab[[#This Row],[Customer ID]],customer_tab[],9,FALSE)</f>
        <v>Female</v>
      </c>
      <c r="E937" t="str">
        <f>VLOOKUP(sales_tab[[#This Row],[Customer ID]],customer_tab[],5,FALSE)</f>
        <v>California</v>
      </c>
      <c r="F937" t="str">
        <f>VLOOKUP(sales_tab[[#This Row],[Customer ID]],customer_tab[],6,FALSE)</f>
        <v>West</v>
      </c>
      <c r="G937" t="str">
        <f>VLOOKUP(sales_tab[[#This Row],[Customer ID]],customer_tab[],7,FALSE)</f>
        <v>Married</v>
      </c>
      <c r="H937" s="1">
        <v>45503</v>
      </c>
      <c r="I937" s="1" t="str">
        <f>TEXT(sales_tab[[#This Row],[Order Date]],"YYYY")</f>
        <v>2024</v>
      </c>
      <c r="J937" s="1" t="str">
        <f>TEXT(sales_tab[[#This Row],[Order Date]],"MMM")</f>
        <v>Jul</v>
      </c>
      <c r="K937">
        <v>3312</v>
      </c>
      <c r="L937" t="str">
        <f>VLOOKUP(sales_tab[[#This Row],[Product ID]],product_tab[],2,FALSE)</f>
        <v>Toy Car</v>
      </c>
      <c r="M937" t="str">
        <f>VLOOKUP(sales_tab[[#This Row],[Product ID]],product_tab[],4,FALSE)</f>
        <v>West LLC</v>
      </c>
      <c r="N937" t="s">
        <v>13</v>
      </c>
      <c r="O937">
        <v>627.26480000000015</v>
      </c>
      <c r="P937">
        <v>287.38</v>
      </c>
      <c r="Q937">
        <v>3</v>
      </c>
      <c r="R937">
        <v>0.18</v>
      </c>
      <c r="S937">
        <f>sales_tab[[#This Row],[Unit Price]]*sales_tab[[#This Row],[Quantity]]</f>
        <v>862.14</v>
      </c>
      <c r="T937">
        <f>sales_tab[[#This Row],[Sales Amount]]-sales_tab[[#This Row],[Cost Price]]</f>
        <v>234.87519999999984</v>
      </c>
    </row>
    <row r="938" spans="1:20" x14ac:dyDescent="0.45">
      <c r="A938">
        <v>456916</v>
      </c>
      <c r="B938">
        <v>301432</v>
      </c>
      <c r="C938" t="str">
        <f>VLOOKUP(sales_tab[[#This Row],[Customer ID]],customer_tab[],2,FALSE)</f>
        <v>David Patterson</v>
      </c>
      <c r="D938" t="str">
        <f>VLOOKUP(sales_tab[[#This Row],[Customer ID]],customer_tab[],9,FALSE)</f>
        <v>Male</v>
      </c>
      <c r="E938" t="str">
        <f>VLOOKUP(sales_tab[[#This Row],[Customer ID]],customer_tab[],5,FALSE)</f>
        <v>Virginia</v>
      </c>
      <c r="F938" t="str">
        <f>VLOOKUP(sales_tab[[#This Row],[Customer ID]],customer_tab[],6,FALSE)</f>
        <v>South</v>
      </c>
      <c r="G938" t="str">
        <f>VLOOKUP(sales_tab[[#This Row],[Customer ID]],customer_tab[],7,FALSE)</f>
        <v>Married</v>
      </c>
      <c r="H938" s="1">
        <v>45346</v>
      </c>
      <c r="I938" s="1" t="str">
        <f>TEXT(sales_tab[[#This Row],[Order Date]],"YYYY")</f>
        <v>2024</v>
      </c>
      <c r="J938" s="1" t="str">
        <f>TEXT(sales_tab[[#This Row],[Order Date]],"MMM")</f>
        <v>Feb</v>
      </c>
      <c r="K938">
        <v>7085</v>
      </c>
      <c r="L938" t="str">
        <f>VLOOKUP(sales_tab[[#This Row],[Product ID]],product_tab[],2,FALSE)</f>
        <v>Jacket</v>
      </c>
      <c r="M938" t="str">
        <f>VLOOKUP(sales_tab[[#This Row],[Product ID]],product_tab[],4,FALSE)</f>
        <v>Myers-Barber</v>
      </c>
      <c r="N938" t="s">
        <v>15</v>
      </c>
      <c r="O938">
        <v>129.29719999999998</v>
      </c>
      <c r="P938">
        <v>178.83</v>
      </c>
      <c r="Q938">
        <v>1</v>
      </c>
      <c r="R938">
        <v>0.16</v>
      </c>
      <c r="S938">
        <f>sales_tab[[#This Row],[Unit Price]]*sales_tab[[#This Row],[Quantity]]</f>
        <v>178.83</v>
      </c>
      <c r="T938">
        <f>sales_tab[[#This Row],[Sales Amount]]-sales_tab[[#This Row],[Cost Price]]</f>
        <v>49.532800000000037</v>
      </c>
    </row>
    <row r="939" spans="1:20" x14ac:dyDescent="0.45">
      <c r="A939">
        <v>694961</v>
      </c>
      <c r="B939">
        <v>935758</v>
      </c>
      <c r="C939" t="str">
        <f>VLOOKUP(sales_tab[[#This Row],[Customer ID]],customer_tab[],2,FALSE)</f>
        <v>Tiffany Smith</v>
      </c>
      <c r="D939" t="str">
        <f>VLOOKUP(sales_tab[[#This Row],[Customer ID]],customer_tab[],9,FALSE)</f>
        <v>Non-Binary</v>
      </c>
      <c r="E939" t="str">
        <f>VLOOKUP(sales_tab[[#This Row],[Customer ID]],customer_tab[],5,FALSE)</f>
        <v>California</v>
      </c>
      <c r="F939" t="str">
        <f>VLOOKUP(sales_tab[[#This Row],[Customer ID]],customer_tab[],6,FALSE)</f>
        <v>West</v>
      </c>
      <c r="G939" t="str">
        <f>VLOOKUP(sales_tab[[#This Row],[Customer ID]],customer_tab[],7,FALSE)</f>
        <v>Widowed</v>
      </c>
      <c r="H939" s="1">
        <v>45400</v>
      </c>
      <c r="I939" s="1" t="str">
        <f>TEXT(sales_tab[[#This Row],[Order Date]],"YYYY")</f>
        <v>2024</v>
      </c>
      <c r="J939" s="1" t="str">
        <f>TEXT(sales_tab[[#This Row],[Order Date]],"MMM")</f>
        <v>Apr</v>
      </c>
      <c r="K939">
        <v>8348</v>
      </c>
      <c r="L939" t="str">
        <f>VLOOKUP(sales_tab[[#This Row],[Product ID]],product_tab[],2,FALSE)</f>
        <v>Laptop</v>
      </c>
      <c r="M939" t="str">
        <f>VLOOKUP(sales_tab[[#This Row],[Product ID]],product_tab[],4,FALSE)</f>
        <v>Jackson, Stewart and Jenkins</v>
      </c>
      <c r="N939" t="s">
        <v>19</v>
      </c>
      <c r="O939">
        <v>427.51869999999997</v>
      </c>
      <c r="P939">
        <v>193.63</v>
      </c>
      <c r="Q939">
        <v>3</v>
      </c>
      <c r="R939">
        <v>0.17</v>
      </c>
      <c r="S939">
        <f>sales_tab[[#This Row],[Unit Price]]*sales_tab[[#This Row],[Quantity]]</f>
        <v>580.89</v>
      </c>
      <c r="T939">
        <f>sales_tab[[#This Row],[Sales Amount]]-sales_tab[[#This Row],[Cost Price]]</f>
        <v>153.37130000000002</v>
      </c>
    </row>
    <row r="940" spans="1:20" x14ac:dyDescent="0.45">
      <c r="A940">
        <v>984796</v>
      </c>
      <c r="B940">
        <v>507755</v>
      </c>
      <c r="C940" t="str">
        <f>VLOOKUP(sales_tab[[#This Row],[Customer ID]],customer_tab[],2,FALSE)</f>
        <v>Joshua Holland</v>
      </c>
      <c r="D940" t="str">
        <f>VLOOKUP(sales_tab[[#This Row],[Customer ID]],customer_tab[],9,FALSE)</f>
        <v>Female</v>
      </c>
      <c r="E940" t="str">
        <f>VLOOKUP(sales_tab[[#This Row],[Customer ID]],customer_tab[],5,FALSE)</f>
        <v>Delaware</v>
      </c>
      <c r="F940" t="str">
        <f>VLOOKUP(sales_tab[[#This Row],[Customer ID]],customer_tab[],6,FALSE)</f>
        <v>East</v>
      </c>
      <c r="G940" t="str">
        <f>VLOOKUP(sales_tab[[#This Row],[Customer ID]],customer_tab[],7,FALSE)</f>
        <v>Divorced</v>
      </c>
      <c r="H940" s="1">
        <v>45403</v>
      </c>
      <c r="I940" s="1" t="str">
        <f>TEXT(sales_tab[[#This Row],[Order Date]],"YYYY")</f>
        <v>2024</v>
      </c>
      <c r="J940" s="1" t="str">
        <f>TEXT(sales_tab[[#This Row],[Order Date]],"MMM")</f>
        <v>Apr</v>
      </c>
      <c r="K940">
        <v>6233</v>
      </c>
      <c r="L940" t="str">
        <f>VLOOKUP(sales_tab[[#This Row],[Product ID]],product_tab[],2,FALSE)</f>
        <v>Smartphone</v>
      </c>
      <c r="M940" t="str">
        <f>VLOOKUP(sales_tab[[#This Row],[Product ID]],product_tab[],4,FALSE)</f>
        <v>Hensley-Pratt</v>
      </c>
      <c r="N940" t="s">
        <v>19</v>
      </c>
      <c r="O940">
        <v>28.308400000000006</v>
      </c>
      <c r="P940">
        <v>12.38</v>
      </c>
      <c r="Q940">
        <v>4</v>
      </c>
      <c r="R940">
        <v>0.08</v>
      </c>
      <c r="S940">
        <f>sales_tab[[#This Row],[Unit Price]]*sales_tab[[#This Row],[Quantity]]</f>
        <v>49.52</v>
      </c>
      <c r="T940">
        <f>sales_tab[[#This Row],[Sales Amount]]-sales_tab[[#This Row],[Cost Price]]</f>
        <v>21.211599999999997</v>
      </c>
    </row>
    <row r="941" spans="1:20" x14ac:dyDescent="0.45">
      <c r="A941">
        <v>927931</v>
      </c>
      <c r="B941">
        <v>120286</v>
      </c>
      <c r="C941" t="str">
        <f>VLOOKUP(sales_tab[[#This Row],[Customer ID]],customer_tab[],2,FALSE)</f>
        <v>Christopher Nelson</v>
      </c>
      <c r="D941" t="str">
        <f>VLOOKUP(sales_tab[[#This Row],[Customer ID]],customer_tab[],9,FALSE)</f>
        <v>Female</v>
      </c>
      <c r="E941" t="str">
        <f>VLOOKUP(sales_tab[[#This Row],[Customer ID]],customer_tab[],5,FALSE)</f>
        <v>Michigan</v>
      </c>
      <c r="F941" t="str">
        <f>VLOOKUP(sales_tab[[#This Row],[Customer ID]],customer_tab[],6,FALSE)</f>
        <v>Central</v>
      </c>
      <c r="G941" t="str">
        <f>VLOOKUP(sales_tab[[#This Row],[Customer ID]],customer_tab[],7,FALSE)</f>
        <v>Widowed</v>
      </c>
      <c r="H941" s="1">
        <v>45499</v>
      </c>
      <c r="I941" s="1" t="str">
        <f>TEXT(sales_tab[[#This Row],[Order Date]],"YYYY")</f>
        <v>2024</v>
      </c>
      <c r="J941" s="1" t="str">
        <f>TEXT(sales_tab[[#This Row],[Order Date]],"MMM")</f>
        <v>Jul</v>
      </c>
      <c r="K941">
        <v>1440</v>
      </c>
      <c r="L941" t="str">
        <f>VLOOKUP(sales_tab[[#This Row],[Product ID]],product_tab[],2,FALSE)</f>
        <v>Action Figure</v>
      </c>
      <c r="M941" t="str">
        <f>VLOOKUP(sales_tab[[#This Row],[Product ID]],product_tab[],4,FALSE)</f>
        <v>Barker-Baker</v>
      </c>
      <c r="N941" t="s">
        <v>13</v>
      </c>
      <c r="O941">
        <v>348.7328</v>
      </c>
      <c r="P941">
        <v>242.72</v>
      </c>
      <c r="Q941">
        <v>2</v>
      </c>
      <c r="R941">
        <v>0.13</v>
      </c>
      <c r="S941">
        <f>sales_tab[[#This Row],[Unit Price]]*sales_tab[[#This Row],[Quantity]]</f>
        <v>485.44</v>
      </c>
      <c r="T941">
        <f>sales_tab[[#This Row],[Sales Amount]]-sales_tab[[#This Row],[Cost Price]]</f>
        <v>136.7072</v>
      </c>
    </row>
    <row r="942" spans="1:20" x14ac:dyDescent="0.45">
      <c r="A942">
        <v>861353</v>
      </c>
      <c r="B942">
        <v>335432</v>
      </c>
      <c r="C942" t="str">
        <f>VLOOKUP(sales_tab[[#This Row],[Customer ID]],customer_tab[],2,FALSE)</f>
        <v>Maria Santiago</v>
      </c>
      <c r="D942" t="str">
        <f>VLOOKUP(sales_tab[[#This Row],[Customer ID]],customer_tab[],9,FALSE)</f>
        <v>Non-Binary</v>
      </c>
      <c r="E942" t="str">
        <f>VLOOKUP(sales_tab[[#This Row],[Customer ID]],customer_tab[],5,FALSE)</f>
        <v>Michigan</v>
      </c>
      <c r="F942" t="str">
        <f>VLOOKUP(sales_tab[[#This Row],[Customer ID]],customer_tab[],6,FALSE)</f>
        <v>Central</v>
      </c>
      <c r="G942" t="str">
        <f>VLOOKUP(sales_tab[[#This Row],[Customer ID]],customer_tab[],7,FALSE)</f>
        <v>Married</v>
      </c>
      <c r="H942" s="1">
        <v>45264</v>
      </c>
      <c r="I942" s="1" t="str">
        <f>TEXT(sales_tab[[#This Row],[Order Date]],"YYYY")</f>
        <v>2023</v>
      </c>
      <c r="J942" s="1" t="str">
        <f>TEXT(sales_tab[[#This Row],[Order Date]],"MMM")</f>
        <v>Dec</v>
      </c>
      <c r="K942">
        <v>5942</v>
      </c>
      <c r="L942" t="str">
        <f>VLOOKUP(sales_tab[[#This Row],[Product ID]],product_tab[],2,FALSE)</f>
        <v>Stapler</v>
      </c>
      <c r="M942" t="str">
        <f>VLOOKUP(sales_tab[[#This Row],[Product ID]],product_tab[],4,FALSE)</f>
        <v>Jones-Henderson</v>
      </c>
      <c r="N942" t="s">
        <v>17</v>
      </c>
      <c r="O942">
        <v>20.420000000000002</v>
      </c>
      <c r="P942">
        <v>12.83</v>
      </c>
      <c r="Q942">
        <v>4</v>
      </c>
      <c r="R942">
        <v>0.25</v>
      </c>
      <c r="S942">
        <f>sales_tab[[#This Row],[Unit Price]]*sales_tab[[#This Row],[Quantity]]</f>
        <v>51.32</v>
      </c>
      <c r="T942">
        <f>sales_tab[[#This Row],[Sales Amount]]-sales_tab[[#This Row],[Cost Price]]</f>
        <v>30.9</v>
      </c>
    </row>
    <row r="943" spans="1:20" x14ac:dyDescent="0.45">
      <c r="A943">
        <v>446413</v>
      </c>
      <c r="B943">
        <v>520664</v>
      </c>
      <c r="C943" t="str">
        <f>VLOOKUP(sales_tab[[#This Row],[Customer ID]],customer_tab[],2,FALSE)</f>
        <v>Donna Obrien</v>
      </c>
      <c r="D943" t="str">
        <f>VLOOKUP(sales_tab[[#This Row],[Customer ID]],customer_tab[],9,FALSE)</f>
        <v>Non-Binary</v>
      </c>
      <c r="E943" t="str">
        <f>VLOOKUP(sales_tab[[#This Row],[Customer ID]],customer_tab[],5,FALSE)</f>
        <v>Minnesota</v>
      </c>
      <c r="F943" t="str">
        <f>VLOOKUP(sales_tab[[#This Row],[Customer ID]],customer_tab[],6,FALSE)</f>
        <v>Central</v>
      </c>
      <c r="G943" t="str">
        <f>VLOOKUP(sales_tab[[#This Row],[Customer ID]],customer_tab[],7,FALSE)</f>
        <v>Widowed</v>
      </c>
      <c r="H943" s="1">
        <v>45255</v>
      </c>
      <c r="I943" s="1" t="str">
        <f>TEXT(sales_tab[[#This Row],[Order Date]],"YYYY")</f>
        <v>2023</v>
      </c>
      <c r="J943" s="1" t="str">
        <f>TEXT(sales_tab[[#This Row],[Order Date]],"MMM")</f>
        <v>Nov</v>
      </c>
      <c r="K943">
        <v>4971</v>
      </c>
      <c r="L943" t="str">
        <f>VLOOKUP(sales_tab[[#This Row],[Product ID]],product_tab[],2,FALSE)</f>
        <v>Marker</v>
      </c>
      <c r="M943" t="str">
        <f>VLOOKUP(sales_tab[[#This Row],[Product ID]],product_tab[],4,FALSE)</f>
        <v>Perez LLC</v>
      </c>
      <c r="N943" t="s">
        <v>17</v>
      </c>
      <c r="O943">
        <v>32.528199999999998</v>
      </c>
      <c r="P943">
        <v>63.66</v>
      </c>
      <c r="Q943">
        <v>1</v>
      </c>
      <c r="R943">
        <v>0.23</v>
      </c>
      <c r="S943">
        <f>sales_tab[[#This Row],[Unit Price]]*sales_tab[[#This Row],[Quantity]]</f>
        <v>63.66</v>
      </c>
      <c r="T943">
        <f>sales_tab[[#This Row],[Sales Amount]]-sales_tab[[#This Row],[Cost Price]]</f>
        <v>31.131799999999998</v>
      </c>
    </row>
    <row r="944" spans="1:20" x14ac:dyDescent="0.45">
      <c r="A944">
        <v>991975</v>
      </c>
      <c r="B944">
        <v>859232</v>
      </c>
      <c r="C944" t="str">
        <f>VLOOKUP(sales_tab[[#This Row],[Customer ID]],customer_tab[],2,FALSE)</f>
        <v>Latoya Chen</v>
      </c>
      <c r="D944" t="str">
        <f>VLOOKUP(sales_tab[[#This Row],[Customer ID]],customer_tab[],9,FALSE)</f>
        <v>Female</v>
      </c>
      <c r="E944" t="str">
        <f>VLOOKUP(sales_tab[[#This Row],[Customer ID]],customer_tab[],5,FALSE)</f>
        <v>California</v>
      </c>
      <c r="F944" t="str">
        <f>VLOOKUP(sales_tab[[#This Row],[Customer ID]],customer_tab[],6,FALSE)</f>
        <v>West</v>
      </c>
      <c r="G944" t="str">
        <f>VLOOKUP(sales_tab[[#This Row],[Customer ID]],customer_tab[],7,FALSE)</f>
        <v>Married</v>
      </c>
      <c r="H944" s="1">
        <v>45387</v>
      </c>
      <c r="I944" s="1" t="str">
        <f>TEXT(sales_tab[[#This Row],[Order Date]],"YYYY")</f>
        <v>2024</v>
      </c>
      <c r="J944" s="1" t="str">
        <f>TEXT(sales_tab[[#This Row],[Order Date]],"MMM")</f>
        <v>Apr</v>
      </c>
      <c r="K944">
        <v>6681</v>
      </c>
      <c r="L944" t="str">
        <f>VLOOKUP(sales_tab[[#This Row],[Product ID]],product_tab[],2,FALSE)</f>
        <v>Desk</v>
      </c>
      <c r="M944" t="str">
        <f>VLOOKUP(sales_tab[[#This Row],[Product ID]],product_tab[],4,FALSE)</f>
        <v>Fernandez, Willis and Potter</v>
      </c>
      <c r="N944" t="s">
        <v>11</v>
      </c>
      <c r="O944">
        <v>373.22769999999997</v>
      </c>
      <c r="P944">
        <v>204.63</v>
      </c>
      <c r="Q944">
        <v>3</v>
      </c>
      <c r="R944">
        <v>7.0000000000000007E-2</v>
      </c>
      <c r="S944">
        <f>sales_tab[[#This Row],[Unit Price]]*sales_tab[[#This Row],[Quantity]]</f>
        <v>613.89</v>
      </c>
      <c r="T944">
        <f>sales_tab[[#This Row],[Sales Amount]]-sales_tab[[#This Row],[Cost Price]]</f>
        <v>240.66230000000002</v>
      </c>
    </row>
    <row r="945" spans="1:20" x14ac:dyDescent="0.45">
      <c r="A945">
        <v>730611</v>
      </c>
      <c r="B945">
        <v>330874</v>
      </c>
      <c r="C945" t="str">
        <f>VLOOKUP(sales_tab[[#This Row],[Customer ID]],customer_tab[],2,FALSE)</f>
        <v>Sydney Morales</v>
      </c>
      <c r="D945" t="str">
        <f>VLOOKUP(sales_tab[[#This Row],[Customer ID]],customer_tab[],9,FALSE)</f>
        <v>Male</v>
      </c>
      <c r="E945" t="str">
        <f>VLOOKUP(sales_tab[[#This Row],[Customer ID]],customer_tab[],5,FALSE)</f>
        <v>Minnesota</v>
      </c>
      <c r="F945" t="str">
        <f>VLOOKUP(sales_tab[[#This Row],[Customer ID]],customer_tab[],6,FALSE)</f>
        <v>Central</v>
      </c>
      <c r="G945" t="str">
        <f>VLOOKUP(sales_tab[[#This Row],[Customer ID]],customer_tab[],7,FALSE)</f>
        <v>Widowed</v>
      </c>
      <c r="H945" s="1">
        <v>45310</v>
      </c>
      <c r="I945" s="1" t="str">
        <f>TEXT(sales_tab[[#This Row],[Order Date]],"YYYY")</f>
        <v>2024</v>
      </c>
      <c r="J945" s="1" t="str">
        <f>TEXT(sales_tab[[#This Row],[Order Date]],"MMM")</f>
        <v>Jan</v>
      </c>
      <c r="K945">
        <v>9504</v>
      </c>
      <c r="L945" t="str">
        <f>VLOOKUP(sales_tab[[#This Row],[Product ID]],product_tab[],2,FALSE)</f>
        <v>Puzzle</v>
      </c>
      <c r="M945" t="str">
        <f>VLOOKUP(sales_tab[[#This Row],[Product ID]],product_tab[],4,FALSE)</f>
        <v>Bailey, Fowler and Butler</v>
      </c>
      <c r="N945" t="s">
        <v>13</v>
      </c>
      <c r="O945">
        <v>124.58800000000001</v>
      </c>
      <c r="P945">
        <v>50.87</v>
      </c>
      <c r="Q945">
        <v>5</v>
      </c>
      <c r="R945">
        <v>0.12</v>
      </c>
      <c r="S945">
        <f>sales_tab[[#This Row],[Unit Price]]*sales_tab[[#This Row],[Quantity]]</f>
        <v>254.35</v>
      </c>
      <c r="T945">
        <f>sales_tab[[#This Row],[Sales Amount]]-sales_tab[[#This Row],[Cost Price]]</f>
        <v>129.762</v>
      </c>
    </row>
    <row r="946" spans="1:20" x14ac:dyDescent="0.45">
      <c r="A946">
        <v>316641</v>
      </c>
      <c r="B946">
        <v>293174</v>
      </c>
      <c r="C946" t="str">
        <f>VLOOKUP(sales_tab[[#This Row],[Customer ID]],customer_tab[],2,FALSE)</f>
        <v>Sydney Miller</v>
      </c>
      <c r="D946" t="str">
        <f>VLOOKUP(sales_tab[[#This Row],[Customer ID]],customer_tab[],9,FALSE)</f>
        <v>Male</v>
      </c>
      <c r="E946" t="str">
        <f>VLOOKUP(sales_tab[[#This Row],[Customer ID]],customer_tab[],5,FALSE)</f>
        <v>Illinois</v>
      </c>
      <c r="F946" t="str">
        <f>VLOOKUP(sales_tab[[#This Row],[Customer ID]],customer_tab[],6,FALSE)</f>
        <v>Central</v>
      </c>
      <c r="G946" t="str">
        <f>VLOOKUP(sales_tab[[#This Row],[Customer ID]],customer_tab[],7,FALSE)</f>
        <v>Widowed</v>
      </c>
      <c r="H946" s="1">
        <v>45511</v>
      </c>
      <c r="I946" s="1" t="str">
        <f>TEXT(sales_tab[[#This Row],[Order Date]],"YYYY")</f>
        <v>2024</v>
      </c>
      <c r="J946" s="1" t="str">
        <f>TEXT(sales_tab[[#This Row],[Order Date]],"MMM")</f>
        <v>Aug</v>
      </c>
      <c r="K946">
        <v>2914</v>
      </c>
      <c r="L946" t="str">
        <f>VLOOKUP(sales_tab[[#This Row],[Product ID]],product_tab[],2,FALSE)</f>
        <v>Bookshelf</v>
      </c>
      <c r="M946" t="str">
        <f>VLOOKUP(sales_tab[[#This Row],[Product ID]],product_tab[],4,FALSE)</f>
        <v>Davis-Ramirez</v>
      </c>
      <c r="N946" t="s">
        <v>11</v>
      </c>
      <c r="O946">
        <v>16.954499999999996</v>
      </c>
      <c r="P946">
        <v>30.65</v>
      </c>
      <c r="Q946">
        <v>1</v>
      </c>
      <c r="R946">
        <v>7.0000000000000007E-2</v>
      </c>
      <c r="S946">
        <f>sales_tab[[#This Row],[Unit Price]]*sales_tab[[#This Row],[Quantity]]</f>
        <v>30.65</v>
      </c>
      <c r="T946">
        <f>sales_tab[[#This Row],[Sales Amount]]-sales_tab[[#This Row],[Cost Price]]</f>
        <v>13.695500000000003</v>
      </c>
    </row>
    <row r="947" spans="1:20" x14ac:dyDescent="0.45">
      <c r="A947">
        <v>954132</v>
      </c>
      <c r="B947">
        <v>862467</v>
      </c>
      <c r="C947" t="str">
        <f>VLOOKUP(sales_tab[[#This Row],[Customer ID]],customer_tab[],2,FALSE)</f>
        <v>Jose Jordan</v>
      </c>
      <c r="D947" t="str">
        <f>VLOOKUP(sales_tab[[#This Row],[Customer ID]],customer_tab[],9,FALSE)</f>
        <v>Female</v>
      </c>
      <c r="E947" t="str">
        <f>VLOOKUP(sales_tab[[#This Row],[Customer ID]],customer_tab[],5,FALSE)</f>
        <v>Ohio</v>
      </c>
      <c r="F947" t="str">
        <f>VLOOKUP(sales_tab[[#This Row],[Customer ID]],customer_tab[],6,FALSE)</f>
        <v>East</v>
      </c>
      <c r="G947" t="str">
        <f>VLOOKUP(sales_tab[[#This Row],[Customer ID]],customer_tab[],7,FALSE)</f>
        <v>Married</v>
      </c>
      <c r="H947" s="1">
        <v>45174</v>
      </c>
      <c r="I947" s="1" t="str">
        <f>TEXT(sales_tab[[#This Row],[Order Date]],"YYYY")</f>
        <v>2023</v>
      </c>
      <c r="J947" s="1" t="str">
        <f>TEXT(sales_tab[[#This Row],[Order Date]],"MMM")</f>
        <v>Sep</v>
      </c>
      <c r="K947">
        <v>9961</v>
      </c>
      <c r="L947" t="str">
        <f>VLOOKUP(sales_tab[[#This Row],[Product ID]],product_tab[],2,FALSE)</f>
        <v>Cap</v>
      </c>
      <c r="M947" t="str">
        <f>VLOOKUP(sales_tab[[#This Row],[Product ID]],product_tab[],4,FALSE)</f>
        <v>Rogers and Sons</v>
      </c>
      <c r="N947" t="s">
        <v>15</v>
      </c>
      <c r="O947">
        <v>11.239999999999998</v>
      </c>
      <c r="P947">
        <v>6.92</v>
      </c>
      <c r="Q947">
        <v>3</v>
      </c>
      <c r="R947">
        <v>0</v>
      </c>
      <c r="S947">
        <f>sales_tab[[#This Row],[Unit Price]]*sales_tab[[#This Row],[Quantity]]</f>
        <v>20.759999999999998</v>
      </c>
      <c r="T947">
        <f>sales_tab[[#This Row],[Sales Amount]]-sales_tab[[#This Row],[Cost Price]]</f>
        <v>9.52</v>
      </c>
    </row>
    <row r="948" spans="1:20" x14ac:dyDescent="0.45">
      <c r="A948">
        <v>441494</v>
      </c>
      <c r="B948">
        <v>521778</v>
      </c>
      <c r="C948" t="str">
        <f>VLOOKUP(sales_tab[[#This Row],[Customer ID]],customer_tab[],2,FALSE)</f>
        <v>Vanessa Dudley</v>
      </c>
      <c r="D948" t="str">
        <f>VLOOKUP(sales_tab[[#This Row],[Customer ID]],customer_tab[],9,FALSE)</f>
        <v>Male</v>
      </c>
      <c r="E948" t="str">
        <f>VLOOKUP(sales_tab[[#This Row],[Customer ID]],customer_tab[],5,FALSE)</f>
        <v>New York</v>
      </c>
      <c r="F948" t="str">
        <f>VLOOKUP(sales_tab[[#This Row],[Customer ID]],customer_tab[],6,FALSE)</f>
        <v>East</v>
      </c>
      <c r="G948" t="str">
        <f>VLOOKUP(sales_tab[[#This Row],[Customer ID]],customer_tab[],7,FALSE)</f>
        <v>Single</v>
      </c>
      <c r="H948" s="1">
        <v>45299</v>
      </c>
      <c r="I948" s="1" t="str">
        <f>TEXT(sales_tab[[#This Row],[Order Date]],"YYYY")</f>
        <v>2024</v>
      </c>
      <c r="J948" s="1" t="str">
        <f>TEXT(sales_tab[[#This Row],[Order Date]],"MMM")</f>
        <v>Jan</v>
      </c>
      <c r="K948">
        <v>5035</v>
      </c>
      <c r="L948" t="str">
        <f>VLOOKUP(sales_tab[[#This Row],[Product ID]],product_tab[],2,FALSE)</f>
        <v>Paper</v>
      </c>
      <c r="M948" t="str">
        <f>VLOOKUP(sales_tab[[#This Row],[Product ID]],product_tab[],4,FALSE)</f>
        <v>Clayton, Robertson and Wolfe</v>
      </c>
      <c r="N948" t="s">
        <v>17</v>
      </c>
      <c r="O948">
        <v>398.33199999999999</v>
      </c>
      <c r="P948">
        <v>196.72</v>
      </c>
      <c r="Q948">
        <v>4</v>
      </c>
      <c r="R948">
        <v>0.1</v>
      </c>
      <c r="S948">
        <f>sales_tab[[#This Row],[Unit Price]]*sales_tab[[#This Row],[Quantity]]</f>
        <v>786.88</v>
      </c>
      <c r="T948">
        <f>sales_tab[[#This Row],[Sales Amount]]-sales_tab[[#This Row],[Cost Price]]</f>
        <v>388.548</v>
      </c>
    </row>
    <row r="949" spans="1:20" x14ac:dyDescent="0.45">
      <c r="A949">
        <v>552038</v>
      </c>
      <c r="B949">
        <v>326199</v>
      </c>
      <c r="C949" t="str">
        <f>VLOOKUP(sales_tab[[#This Row],[Customer ID]],customer_tab[],2,FALSE)</f>
        <v>Anthony Hernandez</v>
      </c>
      <c r="D949" t="str">
        <f>VLOOKUP(sales_tab[[#This Row],[Customer ID]],customer_tab[],9,FALSE)</f>
        <v>Non-Binary</v>
      </c>
      <c r="E949" t="str">
        <f>VLOOKUP(sales_tab[[#This Row],[Customer ID]],customer_tab[],5,FALSE)</f>
        <v>Pennsylvania</v>
      </c>
      <c r="F949" t="str">
        <f>VLOOKUP(sales_tab[[#This Row],[Customer ID]],customer_tab[],6,FALSE)</f>
        <v>East</v>
      </c>
      <c r="G949" t="str">
        <f>VLOOKUP(sales_tab[[#This Row],[Customer ID]],customer_tab[],7,FALSE)</f>
        <v>Single</v>
      </c>
      <c r="H949" s="1">
        <v>45462</v>
      </c>
      <c r="I949" s="1" t="str">
        <f>TEXT(sales_tab[[#This Row],[Order Date]],"YYYY")</f>
        <v>2024</v>
      </c>
      <c r="J949" s="1" t="str">
        <f>TEXT(sales_tab[[#This Row],[Order Date]],"MMM")</f>
        <v>Jun</v>
      </c>
      <c r="K949">
        <v>9240</v>
      </c>
      <c r="L949" t="str">
        <f>VLOOKUP(sales_tab[[#This Row],[Product ID]],product_tab[],2,FALSE)</f>
        <v>Doll</v>
      </c>
      <c r="M949" t="str">
        <f>VLOOKUP(sales_tab[[#This Row],[Product ID]],product_tab[],4,FALSE)</f>
        <v>Clark, Scott and Miller</v>
      </c>
      <c r="N949" t="s">
        <v>13</v>
      </c>
      <c r="O949">
        <v>56.135599999999997</v>
      </c>
      <c r="P949">
        <v>105.37</v>
      </c>
      <c r="Q949">
        <v>1</v>
      </c>
      <c r="R949">
        <v>0.12</v>
      </c>
      <c r="S949">
        <f>sales_tab[[#This Row],[Unit Price]]*sales_tab[[#This Row],[Quantity]]</f>
        <v>105.37</v>
      </c>
      <c r="T949">
        <f>sales_tab[[#This Row],[Sales Amount]]-sales_tab[[#This Row],[Cost Price]]</f>
        <v>49.234400000000008</v>
      </c>
    </row>
    <row r="950" spans="1:20" x14ac:dyDescent="0.45">
      <c r="A950">
        <v>536385</v>
      </c>
      <c r="B950">
        <v>161538</v>
      </c>
      <c r="C950" t="str">
        <f>VLOOKUP(sales_tab[[#This Row],[Customer ID]],customer_tab[],2,FALSE)</f>
        <v>Deanna Faulkner</v>
      </c>
      <c r="D950" t="str">
        <f>VLOOKUP(sales_tab[[#This Row],[Customer ID]],customer_tab[],9,FALSE)</f>
        <v>Female</v>
      </c>
      <c r="E950" t="str">
        <f>VLOOKUP(sales_tab[[#This Row],[Customer ID]],customer_tab[],5,FALSE)</f>
        <v>Texas</v>
      </c>
      <c r="F950" t="str">
        <f>VLOOKUP(sales_tab[[#This Row],[Customer ID]],customer_tab[],6,FALSE)</f>
        <v>Central</v>
      </c>
      <c r="G950" t="str">
        <f>VLOOKUP(sales_tab[[#This Row],[Customer ID]],customer_tab[],7,FALSE)</f>
        <v>Single</v>
      </c>
      <c r="H950" s="1">
        <v>45467</v>
      </c>
      <c r="I950" s="1" t="str">
        <f>TEXT(sales_tab[[#This Row],[Order Date]],"YYYY")</f>
        <v>2024</v>
      </c>
      <c r="J950" s="1" t="str">
        <f>TEXT(sales_tab[[#This Row],[Order Date]],"MMM")</f>
        <v>Jun</v>
      </c>
      <c r="K950">
        <v>9614</v>
      </c>
      <c r="L950" t="str">
        <f>VLOOKUP(sales_tab[[#This Row],[Product ID]],product_tab[],2,FALSE)</f>
        <v>Table</v>
      </c>
      <c r="M950" t="str">
        <f>VLOOKUP(sales_tab[[#This Row],[Product ID]],product_tab[],4,FALSE)</f>
        <v>Peters Ltd</v>
      </c>
      <c r="N950" t="s">
        <v>11</v>
      </c>
      <c r="O950">
        <v>84.698899999999995</v>
      </c>
      <c r="P950">
        <v>129.47</v>
      </c>
      <c r="Q950">
        <v>1</v>
      </c>
      <c r="R950">
        <v>0.13</v>
      </c>
      <c r="S950">
        <f>sales_tab[[#This Row],[Unit Price]]*sales_tab[[#This Row],[Quantity]]</f>
        <v>129.47</v>
      </c>
      <c r="T950">
        <f>sales_tab[[#This Row],[Sales Amount]]-sales_tab[[#This Row],[Cost Price]]</f>
        <v>44.771100000000004</v>
      </c>
    </row>
    <row r="951" spans="1:20" x14ac:dyDescent="0.45">
      <c r="A951">
        <v>955396</v>
      </c>
      <c r="B951">
        <v>790952</v>
      </c>
      <c r="C951" t="str">
        <f>VLOOKUP(sales_tab[[#This Row],[Customer ID]],customer_tab[],2,FALSE)</f>
        <v>Jeff Sanchez</v>
      </c>
      <c r="D951" t="str">
        <f>VLOOKUP(sales_tab[[#This Row],[Customer ID]],customer_tab[],9,FALSE)</f>
        <v>Male</v>
      </c>
      <c r="E951" t="str">
        <f>VLOOKUP(sales_tab[[#This Row],[Customer ID]],customer_tab[],5,FALSE)</f>
        <v>North Carolina</v>
      </c>
      <c r="F951" t="str">
        <f>VLOOKUP(sales_tab[[#This Row],[Customer ID]],customer_tab[],6,FALSE)</f>
        <v>South</v>
      </c>
      <c r="G951" t="str">
        <f>VLOOKUP(sales_tab[[#This Row],[Customer ID]],customer_tab[],7,FALSE)</f>
        <v>Divorced</v>
      </c>
      <c r="H951" s="1">
        <v>45440</v>
      </c>
      <c r="I951" s="1" t="str">
        <f>TEXT(sales_tab[[#This Row],[Order Date]],"YYYY")</f>
        <v>2024</v>
      </c>
      <c r="J951" s="1" t="str">
        <f>TEXT(sales_tab[[#This Row],[Order Date]],"MMM")</f>
        <v>May</v>
      </c>
      <c r="K951">
        <v>9961</v>
      </c>
      <c r="L951" t="str">
        <f>VLOOKUP(sales_tab[[#This Row],[Product ID]],product_tab[],2,FALSE)</f>
        <v>Cap</v>
      </c>
      <c r="M951" t="str">
        <f>VLOOKUP(sales_tab[[#This Row],[Product ID]],product_tab[],4,FALSE)</f>
        <v>Rogers and Sons</v>
      </c>
      <c r="N951" t="s">
        <v>15</v>
      </c>
      <c r="O951">
        <v>4.2584</v>
      </c>
      <c r="P951">
        <v>6.92</v>
      </c>
      <c r="Q951">
        <v>1</v>
      </c>
      <c r="R951">
        <v>0.23</v>
      </c>
      <c r="S951">
        <f>sales_tab[[#This Row],[Unit Price]]*sales_tab[[#This Row],[Quantity]]</f>
        <v>6.92</v>
      </c>
      <c r="T951">
        <f>sales_tab[[#This Row],[Sales Amount]]-sales_tab[[#This Row],[Cost Price]]</f>
        <v>2.6616</v>
      </c>
    </row>
    <row r="952" spans="1:20" x14ac:dyDescent="0.45">
      <c r="A952">
        <v>672559</v>
      </c>
      <c r="B952">
        <v>514325</v>
      </c>
      <c r="C952" t="str">
        <f>VLOOKUP(sales_tab[[#This Row],[Customer ID]],customer_tab[],2,FALSE)</f>
        <v>Mr. Stanley Montoya</v>
      </c>
      <c r="D952" t="str">
        <f>VLOOKUP(sales_tab[[#This Row],[Customer ID]],customer_tab[],9,FALSE)</f>
        <v>Female</v>
      </c>
      <c r="E952" t="str">
        <f>VLOOKUP(sales_tab[[#This Row],[Customer ID]],customer_tab[],5,FALSE)</f>
        <v>Texas</v>
      </c>
      <c r="F952" t="str">
        <f>VLOOKUP(sales_tab[[#This Row],[Customer ID]],customer_tab[],6,FALSE)</f>
        <v>Central</v>
      </c>
      <c r="G952" t="str">
        <f>VLOOKUP(sales_tab[[#This Row],[Customer ID]],customer_tab[],7,FALSE)</f>
        <v>Single</v>
      </c>
      <c r="H952" s="1">
        <v>45267</v>
      </c>
      <c r="I952" s="1" t="str">
        <f>TEXT(sales_tab[[#This Row],[Order Date]],"YYYY")</f>
        <v>2023</v>
      </c>
      <c r="J952" s="1" t="str">
        <f>TEXT(sales_tab[[#This Row],[Order Date]],"MMM")</f>
        <v>Dec</v>
      </c>
      <c r="K952">
        <v>9240</v>
      </c>
      <c r="L952" t="str">
        <f>VLOOKUP(sales_tab[[#This Row],[Product ID]],product_tab[],2,FALSE)</f>
        <v>Doll</v>
      </c>
      <c r="M952" t="str">
        <f>VLOOKUP(sales_tab[[#This Row],[Product ID]],product_tab[],4,FALSE)</f>
        <v>Clark, Scott and Miller</v>
      </c>
      <c r="N952" t="s">
        <v>13</v>
      </c>
      <c r="O952">
        <v>321.88079999999997</v>
      </c>
      <c r="P952">
        <v>105.37</v>
      </c>
      <c r="Q952">
        <v>4</v>
      </c>
      <c r="R952">
        <v>0.04</v>
      </c>
      <c r="S952">
        <f>sales_tab[[#This Row],[Unit Price]]*sales_tab[[#This Row],[Quantity]]</f>
        <v>421.48</v>
      </c>
      <c r="T952">
        <f>sales_tab[[#This Row],[Sales Amount]]-sales_tab[[#This Row],[Cost Price]]</f>
        <v>99.599200000000053</v>
      </c>
    </row>
    <row r="953" spans="1:20" x14ac:dyDescent="0.45">
      <c r="A953">
        <v>111256</v>
      </c>
      <c r="B953">
        <v>984835</v>
      </c>
      <c r="C953" t="str">
        <f>VLOOKUP(sales_tab[[#This Row],[Customer ID]],customer_tab[],2,FALSE)</f>
        <v>Jodi Barker</v>
      </c>
      <c r="D953" t="str">
        <f>VLOOKUP(sales_tab[[#This Row],[Customer ID]],customer_tab[],9,FALSE)</f>
        <v>Male</v>
      </c>
      <c r="E953" t="str">
        <f>VLOOKUP(sales_tab[[#This Row],[Customer ID]],customer_tab[],5,FALSE)</f>
        <v>California</v>
      </c>
      <c r="F953" t="str">
        <f>VLOOKUP(sales_tab[[#This Row],[Customer ID]],customer_tab[],6,FALSE)</f>
        <v>West</v>
      </c>
      <c r="G953" t="str">
        <f>VLOOKUP(sales_tab[[#This Row],[Customer ID]],customer_tab[],7,FALSE)</f>
        <v>Divorced</v>
      </c>
      <c r="H953" s="1">
        <v>45248</v>
      </c>
      <c r="I953" s="1" t="str">
        <f>TEXT(sales_tab[[#This Row],[Order Date]],"YYYY")</f>
        <v>2023</v>
      </c>
      <c r="J953" s="1" t="str">
        <f>TEXT(sales_tab[[#This Row],[Order Date]],"MMM")</f>
        <v>Nov</v>
      </c>
      <c r="K953">
        <v>2914</v>
      </c>
      <c r="L953" t="str">
        <f>VLOOKUP(sales_tab[[#This Row],[Product ID]],product_tab[],2,FALSE)</f>
        <v>Bookshelf</v>
      </c>
      <c r="M953" t="str">
        <f>VLOOKUP(sales_tab[[#This Row],[Product ID]],product_tab[],4,FALSE)</f>
        <v>Davis-Ramirez</v>
      </c>
      <c r="N953" t="s">
        <v>11</v>
      </c>
      <c r="O953">
        <v>45.743999999999993</v>
      </c>
      <c r="P953">
        <v>30.65</v>
      </c>
      <c r="Q953">
        <v>3</v>
      </c>
      <c r="R953">
        <v>0.08</v>
      </c>
      <c r="S953">
        <f>sales_tab[[#This Row],[Unit Price]]*sales_tab[[#This Row],[Quantity]]</f>
        <v>91.949999999999989</v>
      </c>
      <c r="T953">
        <f>sales_tab[[#This Row],[Sales Amount]]-sales_tab[[#This Row],[Cost Price]]</f>
        <v>46.205999999999996</v>
      </c>
    </row>
    <row r="954" spans="1:20" x14ac:dyDescent="0.45">
      <c r="A954">
        <v>957076</v>
      </c>
      <c r="B954">
        <v>756539</v>
      </c>
      <c r="C954" t="str">
        <f>VLOOKUP(sales_tab[[#This Row],[Customer ID]],customer_tab[],2,FALSE)</f>
        <v>Denise Collins</v>
      </c>
      <c r="D954" t="str">
        <f>VLOOKUP(sales_tab[[#This Row],[Customer ID]],customer_tab[],9,FALSE)</f>
        <v>Male</v>
      </c>
      <c r="E954" t="str">
        <f>VLOOKUP(sales_tab[[#This Row],[Customer ID]],customer_tab[],5,FALSE)</f>
        <v>California</v>
      </c>
      <c r="F954" t="str">
        <f>VLOOKUP(sales_tab[[#This Row],[Customer ID]],customer_tab[],6,FALSE)</f>
        <v>West</v>
      </c>
      <c r="G954" t="str">
        <f>VLOOKUP(sales_tab[[#This Row],[Customer ID]],customer_tab[],7,FALSE)</f>
        <v>Married</v>
      </c>
      <c r="H954" s="1">
        <v>45409</v>
      </c>
      <c r="I954" s="1" t="str">
        <f>TEXT(sales_tab[[#This Row],[Order Date]],"YYYY")</f>
        <v>2024</v>
      </c>
      <c r="J954" s="1" t="str">
        <f>TEXT(sales_tab[[#This Row],[Order Date]],"MMM")</f>
        <v>Apr</v>
      </c>
      <c r="K954">
        <v>7085</v>
      </c>
      <c r="L954" t="str">
        <f>VLOOKUP(sales_tab[[#This Row],[Product ID]],product_tab[],2,FALSE)</f>
        <v>Jacket</v>
      </c>
      <c r="M954" t="str">
        <f>VLOOKUP(sales_tab[[#This Row],[Product ID]],product_tab[],4,FALSE)</f>
        <v>Myers-Barber</v>
      </c>
      <c r="N954" t="s">
        <v>15</v>
      </c>
      <c r="O954">
        <v>736.55700000000002</v>
      </c>
      <c r="P954">
        <v>178.83</v>
      </c>
      <c r="Q954">
        <v>5</v>
      </c>
      <c r="R954">
        <v>0.02</v>
      </c>
      <c r="S954">
        <f>sales_tab[[#This Row],[Unit Price]]*sales_tab[[#This Row],[Quantity]]</f>
        <v>894.15000000000009</v>
      </c>
      <c r="T954">
        <f>sales_tab[[#This Row],[Sales Amount]]-sales_tab[[#This Row],[Cost Price]]</f>
        <v>157.59300000000007</v>
      </c>
    </row>
    <row r="955" spans="1:20" x14ac:dyDescent="0.45">
      <c r="A955">
        <v>700271</v>
      </c>
      <c r="B955">
        <v>846647</v>
      </c>
      <c r="C955" t="str">
        <f>VLOOKUP(sales_tab[[#This Row],[Customer ID]],customer_tab[],2,FALSE)</f>
        <v>Stacey Carlson</v>
      </c>
      <c r="D955" t="str">
        <f>VLOOKUP(sales_tab[[#This Row],[Customer ID]],customer_tab[],9,FALSE)</f>
        <v>Female</v>
      </c>
      <c r="E955" t="str">
        <f>VLOOKUP(sales_tab[[#This Row],[Customer ID]],customer_tab[],5,FALSE)</f>
        <v>Colorado</v>
      </c>
      <c r="F955" t="str">
        <f>VLOOKUP(sales_tab[[#This Row],[Customer ID]],customer_tab[],6,FALSE)</f>
        <v>West</v>
      </c>
      <c r="G955" t="str">
        <f>VLOOKUP(sales_tab[[#This Row],[Customer ID]],customer_tab[],7,FALSE)</f>
        <v>Widowed</v>
      </c>
      <c r="H955" s="1">
        <v>45183</v>
      </c>
      <c r="I955" s="1" t="str">
        <f>TEXT(sales_tab[[#This Row],[Order Date]],"YYYY")</f>
        <v>2023</v>
      </c>
      <c r="J955" s="1" t="str">
        <f>TEXT(sales_tab[[#This Row],[Order Date]],"MMM")</f>
        <v>Sep</v>
      </c>
      <c r="K955">
        <v>4541</v>
      </c>
      <c r="L955" t="str">
        <f>VLOOKUP(sales_tab[[#This Row],[Product ID]],product_tab[],2,FALSE)</f>
        <v>Pen</v>
      </c>
      <c r="M955" t="str">
        <f>VLOOKUP(sales_tab[[#This Row],[Product ID]],product_tab[],4,FALSE)</f>
        <v>Mccall Inc</v>
      </c>
      <c r="N955" t="s">
        <v>17</v>
      </c>
      <c r="O955">
        <v>194.74</v>
      </c>
      <c r="P955">
        <v>69.5</v>
      </c>
      <c r="Q955">
        <v>4</v>
      </c>
      <c r="R955">
        <v>0.2</v>
      </c>
      <c r="S955">
        <f>sales_tab[[#This Row],[Unit Price]]*sales_tab[[#This Row],[Quantity]]</f>
        <v>278</v>
      </c>
      <c r="T955">
        <f>sales_tab[[#This Row],[Sales Amount]]-sales_tab[[#This Row],[Cost Price]]</f>
        <v>83.259999999999991</v>
      </c>
    </row>
    <row r="956" spans="1:20" x14ac:dyDescent="0.45">
      <c r="A956">
        <v>346070</v>
      </c>
      <c r="B956">
        <v>177976</v>
      </c>
      <c r="C956" t="str">
        <f>VLOOKUP(sales_tab[[#This Row],[Customer ID]],customer_tab[],2,FALSE)</f>
        <v>Emily Howard</v>
      </c>
      <c r="D956" t="str">
        <f>VLOOKUP(sales_tab[[#This Row],[Customer ID]],customer_tab[],9,FALSE)</f>
        <v>Male</v>
      </c>
      <c r="E956" t="str">
        <f>VLOOKUP(sales_tab[[#This Row],[Customer ID]],customer_tab[],5,FALSE)</f>
        <v>Tennessee</v>
      </c>
      <c r="F956" t="str">
        <f>VLOOKUP(sales_tab[[#This Row],[Customer ID]],customer_tab[],6,FALSE)</f>
        <v>South</v>
      </c>
      <c r="G956" t="str">
        <f>VLOOKUP(sales_tab[[#This Row],[Customer ID]],customer_tab[],7,FALSE)</f>
        <v>Married</v>
      </c>
      <c r="H956" s="1">
        <v>45277</v>
      </c>
      <c r="I956" s="1" t="str">
        <f>TEXT(sales_tab[[#This Row],[Order Date]],"YYYY")</f>
        <v>2023</v>
      </c>
      <c r="J956" s="1" t="str">
        <f>TEXT(sales_tab[[#This Row],[Order Date]],"MMM")</f>
        <v>Dec</v>
      </c>
      <c r="K956">
        <v>6233</v>
      </c>
      <c r="L956" t="str">
        <f>VLOOKUP(sales_tab[[#This Row],[Product ID]],product_tab[],2,FALSE)</f>
        <v>Smartphone</v>
      </c>
      <c r="M956" t="str">
        <f>VLOOKUP(sales_tab[[#This Row],[Product ID]],product_tab[],4,FALSE)</f>
        <v>Hensley-Pratt</v>
      </c>
      <c r="N956" t="s">
        <v>19</v>
      </c>
      <c r="O956">
        <v>43.346000000000004</v>
      </c>
      <c r="P956">
        <v>12.38</v>
      </c>
      <c r="Q956">
        <v>5</v>
      </c>
      <c r="R956">
        <v>0.06</v>
      </c>
      <c r="S956">
        <f>sales_tab[[#This Row],[Unit Price]]*sales_tab[[#This Row],[Quantity]]</f>
        <v>61.900000000000006</v>
      </c>
      <c r="T956">
        <f>sales_tab[[#This Row],[Sales Amount]]-sales_tab[[#This Row],[Cost Price]]</f>
        <v>18.554000000000002</v>
      </c>
    </row>
    <row r="957" spans="1:20" x14ac:dyDescent="0.45">
      <c r="A957">
        <v>643670</v>
      </c>
      <c r="B957">
        <v>812995</v>
      </c>
      <c r="C957" t="str">
        <f>VLOOKUP(sales_tab[[#This Row],[Customer ID]],customer_tab[],2,FALSE)</f>
        <v>Timothy Kim</v>
      </c>
      <c r="D957" t="str">
        <f>VLOOKUP(sales_tab[[#This Row],[Customer ID]],customer_tab[],9,FALSE)</f>
        <v>Male</v>
      </c>
      <c r="E957" t="str">
        <f>VLOOKUP(sales_tab[[#This Row],[Customer ID]],customer_tab[],5,FALSE)</f>
        <v>Ohio</v>
      </c>
      <c r="F957" t="str">
        <f>VLOOKUP(sales_tab[[#This Row],[Customer ID]],customer_tab[],6,FALSE)</f>
        <v>East</v>
      </c>
      <c r="G957" t="str">
        <f>VLOOKUP(sales_tab[[#This Row],[Customer ID]],customer_tab[],7,FALSE)</f>
        <v>Single</v>
      </c>
      <c r="H957" s="1">
        <v>45437</v>
      </c>
      <c r="I957" s="1" t="str">
        <f>TEXT(sales_tab[[#This Row],[Order Date]],"YYYY")</f>
        <v>2024</v>
      </c>
      <c r="J957" s="1" t="str">
        <f>TEXT(sales_tab[[#This Row],[Order Date]],"MMM")</f>
        <v>May</v>
      </c>
      <c r="K957">
        <v>2034</v>
      </c>
      <c r="L957" t="str">
        <f>VLOOKUP(sales_tab[[#This Row],[Product ID]],product_tab[],2,FALSE)</f>
        <v>Camera</v>
      </c>
      <c r="M957" t="str">
        <f>VLOOKUP(sales_tab[[#This Row],[Product ID]],product_tab[],4,FALSE)</f>
        <v>Johns and Sons</v>
      </c>
      <c r="N957" t="s">
        <v>19</v>
      </c>
      <c r="O957">
        <v>211.97199999999998</v>
      </c>
      <c r="P957">
        <v>70.849999999999994</v>
      </c>
      <c r="Q957">
        <v>4</v>
      </c>
      <c r="R957">
        <v>0.02</v>
      </c>
      <c r="S957">
        <f>sales_tab[[#This Row],[Unit Price]]*sales_tab[[#This Row],[Quantity]]</f>
        <v>283.39999999999998</v>
      </c>
      <c r="T957">
        <f>sales_tab[[#This Row],[Sales Amount]]-sales_tab[[#This Row],[Cost Price]]</f>
        <v>71.427999999999997</v>
      </c>
    </row>
    <row r="958" spans="1:20" x14ac:dyDescent="0.45">
      <c r="A958">
        <v>383758</v>
      </c>
      <c r="B958">
        <v>381608</v>
      </c>
      <c r="C958" t="str">
        <f>VLOOKUP(sales_tab[[#This Row],[Customer ID]],customer_tab[],2,FALSE)</f>
        <v>Zachary Hendrix</v>
      </c>
      <c r="D958" t="str">
        <f>VLOOKUP(sales_tab[[#This Row],[Customer ID]],customer_tab[],9,FALSE)</f>
        <v>Male</v>
      </c>
      <c r="E958" t="str">
        <f>VLOOKUP(sales_tab[[#This Row],[Customer ID]],customer_tab[],5,FALSE)</f>
        <v>Ohio</v>
      </c>
      <c r="F958" t="str">
        <f>VLOOKUP(sales_tab[[#This Row],[Customer ID]],customer_tab[],6,FALSE)</f>
        <v>East</v>
      </c>
      <c r="G958" t="str">
        <f>VLOOKUP(sales_tab[[#This Row],[Customer ID]],customer_tab[],7,FALSE)</f>
        <v>Single</v>
      </c>
      <c r="H958" s="1">
        <v>45394</v>
      </c>
      <c r="I958" s="1" t="str">
        <f>TEXT(sales_tab[[#This Row],[Order Date]],"YYYY")</f>
        <v>2024</v>
      </c>
      <c r="J958" s="1" t="str">
        <f>TEXT(sales_tab[[#This Row],[Order Date]],"MMM")</f>
        <v>Apr</v>
      </c>
      <c r="K958">
        <v>3592</v>
      </c>
      <c r="L958" t="str">
        <f>VLOOKUP(sales_tab[[#This Row],[Product ID]],product_tab[],2,FALSE)</f>
        <v>Shoes</v>
      </c>
      <c r="M958" t="str">
        <f>VLOOKUP(sales_tab[[#This Row],[Product ID]],product_tab[],4,FALSE)</f>
        <v>Hamilton, Kirby and Taylor</v>
      </c>
      <c r="N958" t="s">
        <v>15</v>
      </c>
      <c r="O958">
        <v>687.447</v>
      </c>
      <c r="P958">
        <v>243.78</v>
      </c>
      <c r="Q958">
        <v>5</v>
      </c>
      <c r="R958">
        <v>0.17</v>
      </c>
      <c r="S958">
        <f>sales_tab[[#This Row],[Unit Price]]*sales_tab[[#This Row],[Quantity]]</f>
        <v>1218.9000000000001</v>
      </c>
      <c r="T958">
        <f>sales_tab[[#This Row],[Sales Amount]]-sales_tab[[#This Row],[Cost Price]]</f>
        <v>531.45300000000009</v>
      </c>
    </row>
    <row r="959" spans="1:20" x14ac:dyDescent="0.45">
      <c r="A959">
        <v>133794</v>
      </c>
      <c r="B959">
        <v>282504</v>
      </c>
      <c r="C959" t="str">
        <f>VLOOKUP(sales_tab[[#This Row],[Customer ID]],customer_tab[],2,FALSE)</f>
        <v>Edward Guerrero</v>
      </c>
      <c r="D959" t="str">
        <f>VLOOKUP(sales_tab[[#This Row],[Customer ID]],customer_tab[],9,FALSE)</f>
        <v>Male</v>
      </c>
      <c r="E959" t="str">
        <f>VLOOKUP(sales_tab[[#This Row],[Customer ID]],customer_tab[],5,FALSE)</f>
        <v>Texas</v>
      </c>
      <c r="F959" t="str">
        <f>VLOOKUP(sales_tab[[#This Row],[Customer ID]],customer_tab[],6,FALSE)</f>
        <v>Central</v>
      </c>
      <c r="G959" t="str">
        <f>VLOOKUP(sales_tab[[#This Row],[Customer ID]],customer_tab[],7,FALSE)</f>
        <v>Single</v>
      </c>
      <c r="H959" s="1">
        <v>45341</v>
      </c>
      <c r="I959" s="1" t="str">
        <f>TEXT(sales_tab[[#This Row],[Order Date]],"YYYY")</f>
        <v>2024</v>
      </c>
      <c r="J959" s="1" t="str">
        <f>TEXT(sales_tab[[#This Row],[Order Date]],"MMM")</f>
        <v>Feb</v>
      </c>
      <c r="K959">
        <v>6681</v>
      </c>
      <c r="L959" t="str">
        <f>VLOOKUP(sales_tab[[#This Row],[Product ID]],product_tab[],2,FALSE)</f>
        <v>Desk</v>
      </c>
      <c r="M959" t="str">
        <f>VLOOKUP(sales_tab[[#This Row],[Product ID]],product_tab[],4,FALSE)</f>
        <v>Fernandez, Willis and Potter</v>
      </c>
      <c r="N959" t="s">
        <v>11</v>
      </c>
      <c r="O959">
        <v>410.95399999999995</v>
      </c>
      <c r="P959">
        <v>204.63</v>
      </c>
      <c r="Q959">
        <v>5</v>
      </c>
      <c r="R959">
        <v>0.24</v>
      </c>
      <c r="S959">
        <f>sales_tab[[#This Row],[Unit Price]]*sales_tab[[#This Row],[Quantity]]</f>
        <v>1023.15</v>
      </c>
      <c r="T959">
        <f>sales_tab[[#This Row],[Sales Amount]]-sales_tab[[#This Row],[Cost Price]]</f>
        <v>612.19600000000003</v>
      </c>
    </row>
    <row r="960" spans="1:20" x14ac:dyDescent="0.45">
      <c r="A960">
        <v>516068</v>
      </c>
      <c r="B960">
        <v>745760</v>
      </c>
      <c r="C960" t="str">
        <f>VLOOKUP(sales_tab[[#This Row],[Customer ID]],customer_tab[],2,FALSE)</f>
        <v>Michael Cooper</v>
      </c>
      <c r="D960" t="str">
        <f>VLOOKUP(sales_tab[[#This Row],[Customer ID]],customer_tab[],9,FALSE)</f>
        <v>Female</v>
      </c>
      <c r="E960" t="str">
        <f>VLOOKUP(sales_tab[[#This Row],[Customer ID]],customer_tab[],5,FALSE)</f>
        <v>Arkansas</v>
      </c>
      <c r="F960" t="str">
        <f>VLOOKUP(sales_tab[[#This Row],[Customer ID]],customer_tab[],6,FALSE)</f>
        <v>South</v>
      </c>
      <c r="G960" t="str">
        <f>VLOOKUP(sales_tab[[#This Row],[Customer ID]],customer_tab[],7,FALSE)</f>
        <v>Divorced</v>
      </c>
      <c r="H960" s="1">
        <v>45261</v>
      </c>
      <c r="I960" s="1" t="str">
        <f>TEXT(sales_tab[[#This Row],[Order Date]],"YYYY")</f>
        <v>2023</v>
      </c>
      <c r="J960" s="1" t="str">
        <f>TEXT(sales_tab[[#This Row],[Order Date]],"MMM")</f>
        <v>Dec</v>
      </c>
      <c r="K960">
        <v>2834</v>
      </c>
      <c r="L960" t="str">
        <f>VLOOKUP(sales_tab[[#This Row],[Product ID]],product_tab[],2,FALSE)</f>
        <v>Tablet</v>
      </c>
      <c r="M960" t="str">
        <f>VLOOKUP(sales_tab[[#This Row],[Product ID]],product_tab[],4,FALSE)</f>
        <v>Anderson-Jackson</v>
      </c>
      <c r="N960" t="s">
        <v>19</v>
      </c>
      <c r="O960">
        <v>437.95659999999992</v>
      </c>
      <c r="P960">
        <v>222.26</v>
      </c>
      <c r="Q960">
        <v>3</v>
      </c>
      <c r="R960">
        <v>0.03</v>
      </c>
      <c r="S960">
        <f>sales_tab[[#This Row],[Unit Price]]*sales_tab[[#This Row],[Quantity]]</f>
        <v>666.78</v>
      </c>
      <c r="T960">
        <f>sales_tab[[#This Row],[Sales Amount]]-sales_tab[[#This Row],[Cost Price]]</f>
        <v>228.82340000000005</v>
      </c>
    </row>
    <row r="961" spans="1:20" x14ac:dyDescent="0.45">
      <c r="A961">
        <v>856723</v>
      </c>
      <c r="B961">
        <v>379437</v>
      </c>
      <c r="C961" t="str">
        <f>VLOOKUP(sales_tab[[#This Row],[Customer ID]],customer_tab[],2,FALSE)</f>
        <v>Dennis Rhodes</v>
      </c>
      <c r="D961" t="str">
        <f>VLOOKUP(sales_tab[[#This Row],[Customer ID]],customer_tab[],9,FALSE)</f>
        <v>Female</v>
      </c>
      <c r="E961" t="str">
        <f>VLOOKUP(sales_tab[[#This Row],[Customer ID]],customer_tab[],5,FALSE)</f>
        <v>California</v>
      </c>
      <c r="F961" t="str">
        <f>VLOOKUP(sales_tab[[#This Row],[Customer ID]],customer_tab[],6,FALSE)</f>
        <v>West</v>
      </c>
      <c r="G961" t="str">
        <f>VLOOKUP(sales_tab[[#This Row],[Customer ID]],customer_tab[],7,FALSE)</f>
        <v>Widowed</v>
      </c>
      <c r="H961" s="1">
        <v>45389</v>
      </c>
      <c r="I961" s="1" t="str">
        <f>TEXT(sales_tab[[#This Row],[Order Date]],"YYYY")</f>
        <v>2024</v>
      </c>
      <c r="J961" s="1" t="str">
        <f>TEXT(sales_tab[[#This Row],[Order Date]],"MMM")</f>
        <v>Apr</v>
      </c>
      <c r="K961">
        <v>2034</v>
      </c>
      <c r="L961" t="str">
        <f>VLOOKUP(sales_tab[[#This Row],[Product ID]],product_tab[],2,FALSE)</f>
        <v>Camera</v>
      </c>
      <c r="M961" t="str">
        <f>VLOOKUP(sales_tab[[#This Row],[Product ID]],product_tab[],4,FALSE)</f>
        <v>Johns and Sons</v>
      </c>
      <c r="N961" t="s">
        <v>19</v>
      </c>
      <c r="O961">
        <v>139.91000000000003</v>
      </c>
      <c r="P961">
        <v>70.849999999999994</v>
      </c>
      <c r="Q961">
        <v>5</v>
      </c>
      <c r="R961">
        <v>0.2</v>
      </c>
      <c r="S961">
        <f>sales_tab[[#This Row],[Unit Price]]*sales_tab[[#This Row],[Quantity]]</f>
        <v>354.25</v>
      </c>
      <c r="T961">
        <f>sales_tab[[#This Row],[Sales Amount]]-sales_tab[[#This Row],[Cost Price]]</f>
        <v>214.33999999999997</v>
      </c>
    </row>
    <row r="962" spans="1:20" x14ac:dyDescent="0.45">
      <c r="A962">
        <v>347455</v>
      </c>
      <c r="B962">
        <v>423422</v>
      </c>
      <c r="C962" t="str">
        <f>VLOOKUP(sales_tab[[#This Row],[Customer ID]],customer_tab[],2,FALSE)</f>
        <v>Dr. Tracy Gamble</v>
      </c>
      <c r="D962" t="str">
        <f>VLOOKUP(sales_tab[[#This Row],[Customer ID]],customer_tab[],9,FALSE)</f>
        <v>Female</v>
      </c>
      <c r="E962" t="str">
        <f>VLOOKUP(sales_tab[[#This Row],[Customer ID]],customer_tab[],5,FALSE)</f>
        <v>Michigan</v>
      </c>
      <c r="F962" t="str">
        <f>VLOOKUP(sales_tab[[#This Row],[Customer ID]],customer_tab[],6,FALSE)</f>
        <v>Central</v>
      </c>
      <c r="G962" t="str">
        <f>VLOOKUP(sales_tab[[#This Row],[Customer ID]],customer_tab[],7,FALSE)</f>
        <v>Single</v>
      </c>
      <c r="H962" s="1">
        <v>45301</v>
      </c>
      <c r="I962" s="1" t="str">
        <f>TEXT(sales_tab[[#This Row],[Order Date]],"YYYY")</f>
        <v>2024</v>
      </c>
      <c r="J962" s="1" t="str">
        <f>TEXT(sales_tab[[#This Row],[Order Date]],"MMM")</f>
        <v>Jan</v>
      </c>
      <c r="K962">
        <v>5842</v>
      </c>
      <c r="L962" t="str">
        <f>VLOOKUP(sales_tab[[#This Row],[Product ID]],product_tab[],2,FALSE)</f>
        <v>Chair</v>
      </c>
      <c r="M962" t="str">
        <f>VLOOKUP(sales_tab[[#This Row],[Product ID]],product_tab[],4,FALSE)</f>
        <v>Cook, Hall and Miller</v>
      </c>
      <c r="N962" t="s">
        <v>11</v>
      </c>
      <c r="O962">
        <v>267.54459999999995</v>
      </c>
      <c r="P962">
        <v>268.19</v>
      </c>
      <c r="Q962">
        <v>3</v>
      </c>
      <c r="R962">
        <v>0.22</v>
      </c>
      <c r="S962">
        <f>sales_tab[[#This Row],[Unit Price]]*sales_tab[[#This Row],[Quantity]]</f>
        <v>804.56999999999994</v>
      </c>
      <c r="T962">
        <f>sales_tab[[#This Row],[Sales Amount]]-sales_tab[[#This Row],[Cost Price]]</f>
        <v>537.02539999999999</v>
      </c>
    </row>
    <row r="963" spans="1:20" x14ac:dyDescent="0.45">
      <c r="A963">
        <v>654387</v>
      </c>
      <c r="B963">
        <v>700032</v>
      </c>
      <c r="C963" t="str">
        <f>VLOOKUP(sales_tab[[#This Row],[Customer ID]],customer_tab[],2,FALSE)</f>
        <v>Susan Lewis</v>
      </c>
      <c r="D963" t="str">
        <f>VLOOKUP(sales_tab[[#This Row],[Customer ID]],customer_tab[],9,FALSE)</f>
        <v>Non-Binary</v>
      </c>
      <c r="E963" t="str">
        <f>VLOOKUP(sales_tab[[#This Row],[Customer ID]],customer_tab[],5,FALSE)</f>
        <v>New York</v>
      </c>
      <c r="F963" t="str">
        <f>VLOOKUP(sales_tab[[#This Row],[Customer ID]],customer_tab[],6,FALSE)</f>
        <v>East</v>
      </c>
      <c r="G963" t="str">
        <f>VLOOKUP(sales_tab[[#This Row],[Customer ID]],customer_tab[],7,FALSE)</f>
        <v>Divorced</v>
      </c>
      <c r="H963" s="1">
        <v>45418</v>
      </c>
      <c r="I963" s="1" t="str">
        <f>TEXT(sales_tab[[#This Row],[Order Date]],"YYYY")</f>
        <v>2024</v>
      </c>
      <c r="J963" s="1" t="str">
        <f>TEXT(sales_tab[[#This Row],[Order Date]],"MMM")</f>
        <v>May</v>
      </c>
      <c r="K963">
        <v>1794</v>
      </c>
      <c r="L963" t="str">
        <f>VLOOKUP(sales_tab[[#This Row],[Product ID]],product_tab[],2,FALSE)</f>
        <v>Board Game</v>
      </c>
      <c r="M963" t="str">
        <f>VLOOKUP(sales_tab[[#This Row],[Product ID]],product_tab[],4,FALSE)</f>
        <v>Reese LLC</v>
      </c>
      <c r="N963" t="s">
        <v>13</v>
      </c>
      <c r="O963">
        <v>510.41800000000001</v>
      </c>
      <c r="P963">
        <v>210.95</v>
      </c>
      <c r="Q963">
        <v>4</v>
      </c>
      <c r="R963">
        <v>0.24</v>
      </c>
      <c r="S963">
        <f>sales_tab[[#This Row],[Unit Price]]*sales_tab[[#This Row],[Quantity]]</f>
        <v>843.8</v>
      </c>
      <c r="T963">
        <f>sales_tab[[#This Row],[Sales Amount]]-sales_tab[[#This Row],[Cost Price]]</f>
        <v>333.38199999999995</v>
      </c>
    </row>
    <row r="964" spans="1:20" x14ac:dyDescent="0.45">
      <c r="A964">
        <v>585167</v>
      </c>
      <c r="B964">
        <v>665602</v>
      </c>
      <c r="C964" t="str">
        <f>VLOOKUP(sales_tab[[#This Row],[Customer ID]],customer_tab[],2,FALSE)</f>
        <v>Natasha Kent</v>
      </c>
      <c r="D964" t="str">
        <f>VLOOKUP(sales_tab[[#This Row],[Customer ID]],customer_tab[],9,FALSE)</f>
        <v>Male</v>
      </c>
      <c r="E964" t="str">
        <f>VLOOKUP(sales_tab[[#This Row],[Customer ID]],customer_tab[],5,FALSE)</f>
        <v>Ohio</v>
      </c>
      <c r="F964" t="str">
        <f>VLOOKUP(sales_tab[[#This Row],[Customer ID]],customer_tab[],6,FALSE)</f>
        <v>East</v>
      </c>
      <c r="G964" t="str">
        <f>VLOOKUP(sales_tab[[#This Row],[Customer ID]],customer_tab[],7,FALSE)</f>
        <v>Married</v>
      </c>
      <c r="H964" s="1">
        <v>45355</v>
      </c>
      <c r="I964" s="1" t="str">
        <f>TEXT(sales_tab[[#This Row],[Order Date]],"YYYY")</f>
        <v>2024</v>
      </c>
      <c r="J964" s="1" t="str">
        <f>TEXT(sales_tab[[#This Row],[Order Date]],"MMM")</f>
        <v>Mar</v>
      </c>
      <c r="K964">
        <v>8348</v>
      </c>
      <c r="L964" t="str">
        <f>VLOOKUP(sales_tab[[#This Row],[Product ID]],product_tab[],2,FALSE)</f>
        <v>Laptop</v>
      </c>
      <c r="M964" t="str">
        <f>VLOOKUP(sales_tab[[#This Row],[Product ID]],product_tab[],4,FALSE)</f>
        <v>Jackson, Stewart and Jenkins</v>
      </c>
      <c r="N964" t="s">
        <v>19</v>
      </c>
      <c r="O964">
        <v>569.86799999999994</v>
      </c>
      <c r="P964">
        <v>193.63</v>
      </c>
      <c r="Q964">
        <v>5</v>
      </c>
      <c r="R964">
        <v>0.08</v>
      </c>
      <c r="S964">
        <f>sales_tab[[#This Row],[Unit Price]]*sales_tab[[#This Row],[Quantity]]</f>
        <v>968.15</v>
      </c>
      <c r="T964">
        <f>sales_tab[[#This Row],[Sales Amount]]-sales_tab[[#This Row],[Cost Price]]</f>
        <v>398.28200000000004</v>
      </c>
    </row>
    <row r="965" spans="1:20" x14ac:dyDescent="0.45">
      <c r="A965">
        <v>287298</v>
      </c>
      <c r="B965">
        <v>269749</v>
      </c>
      <c r="C965" t="str">
        <f>VLOOKUP(sales_tab[[#This Row],[Customer ID]],customer_tab[],2,FALSE)</f>
        <v>William Williams</v>
      </c>
      <c r="D965" t="str">
        <f>VLOOKUP(sales_tab[[#This Row],[Customer ID]],customer_tab[],9,FALSE)</f>
        <v>Male</v>
      </c>
      <c r="E965" t="str">
        <f>VLOOKUP(sales_tab[[#This Row],[Customer ID]],customer_tab[],5,FALSE)</f>
        <v>Virginia</v>
      </c>
      <c r="F965" t="str">
        <f>VLOOKUP(sales_tab[[#This Row],[Customer ID]],customer_tab[],6,FALSE)</f>
        <v>South</v>
      </c>
      <c r="G965" t="str">
        <f>VLOOKUP(sales_tab[[#This Row],[Customer ID]],customer_tab[],7,FALSE)</f>
        <v>Single</v>
      </c>
      <c r="H965" s="1">
        <v>45468</v>
      </c>
      <c r="I965" s="1" t="str">
        <f>TEXT(sales_tab[[#This Row],[Order Date]],"YYYY")</f>
        <v>2024</v>
      </c>
      <c r="J965" s="1" t="str">
        <f>TEXT(sales_tab[[#This Row],[Order Date]],"MMM")</f>
        <v>Jun</v>
      </c>
      <c r="K965">
        <v>8348</v>
      </c>
      <c r="L965" t="str">
        <f>VLOOKUP(sales_tab[[#This Row],[Product ID]],product_tab[],2,FALSE)</f>
        <v>Laptop</v>
      </c>
      <c r="M965" t="str">
        <f>VLOOKUP(sales_tab[[#This Row],[Product ID]],product_tab[],4,FALSE)</f>
        <v>Jackson, Stewart and Jenkins</v>
      </c>
      <c r="N965" t="s">
        <v>19</v>
      </c>
      <c r="O965">
        <v>131.04770000000002</v>
      </c>
      <c r="P965">
        <v>193.63</v>
      </c>
      <c r="Q965">
        <v>1</v>
      </c>
      <c r="R965">
        <v>0.21</v>
      </c>
      <c r="S965">
        <f>sales_tab[[#This Row],[Unit Price]]*sales_tab[[#This Row],[Quantity]]</f>
        <v>193.63</v>
      </c>
      <c r="T965">
        <f>sales_tab[[#This Row],[Sales Amount]]-sales_tab[[#This Row],[Cost Price]]</f>
        <v>62.582299999999975</v>
      </c>
    </row>
    <row r="966" spans="1:20" x14ac:dyDescent="0.45">
      <c r="A966">
        <v>508112</v>
      </c>
      <c r="B966">
        <v>953920</v>
      </c>
      <c r="C966" t="str">
        <f>VLOOKUP(sales_tab[[#This Row],[Customer ID]],customer_tab[],2,FALSE)</f>
        <v>Stephen Ward</v>
      </c>
      <c r="D966" t="str">
        <f>VLOOKUP(sales_tab[[#This Row],[Customer ID]],customer_tab[],9,FALSE)</f>
        <v>Non-Binary</v>
      </c>
      <c r="E966" t="str">
        <f>VLOOKUP(sales_tab[[#This Row],[Customer ID]],customer_tab[],5,FALSE)</f>
        <v>Colorado</v>
      </c>
      <c r="F966" t="str">
        <f>VLOOKUP(sales_tab[[#This Row],[Customer ID]],customer_tab[],6,FALSE)</f>
        <v>West</v>
      </c>
      <c r="G966" t="str">
        <f>VLOOKUP(sales_tab[[#This Row],[Customer ID]],customer_tab[],7,FALSE)</f>
        <v>Divorced</v>
      </c>
      <c r="H966" s="1">
        <v>45412</v>
      </c>
      <c r="I966" s="1" t="str">
        <f>TEXT(sales_tab[[#This Row],[Order Date]],"YYYY")</f>
        <v>2024</v>
      </c>
      <c r="J966" s="1" t="str">
        <f>TEXT(sales_tab[[#This Row],[Order Date]],"MMM")</f>
        <v>Apr</v>
      </c>
      <c r="K966">
        <v>4541</v>
      </c>
      <c r="L966" t="str">
        <f>VLOOKUP(sales_tab[[#This Row],[Product ID]],product_tab[],2,FALSE)</f>
        <v>Pen</v>
      </c>
      <c r="M966" t="str">
        <f>VLOOKUP(sales_tab[[#This Row],[Product ID]],product_tab[],4,FALSE)</f>
        <v>Mccall Inc</v>
      </c>
      <c r="N966" t="s">
        <v>17</v>
      </c>
      <c r="O966">
        <v>36.510000000000005</v>
      </c>
      <c r="P966">
        <v>69.5</v>
      </c>
      <c r="Q966">
        <v>1</v>
      </c>
      <c r="R966">
        <v>0.22</v>
      </c>
      <c r="S966">
        <f>sales_tab[[#This Row],[Unit Price]]*sales_tab[[#This Row],[Quantity]]</f>
        <v>69.5</v>
      </c>
      <c r="T966">
        <f>sales_tab[[#This Row],[Sales Amount]]-sales_tab[[#This Row],[Cost Price]]</f>
        <v>32.989999999999995</v>
      </c>
    </row>
    <row r="967" spans="1:20" x14ac:dyDescent="0.45">
      <c r="A967">
        <v>377142</v>
      </c>
      <c r="B967">
        <v>744887</v>
      </c>
      <c r="C967" t="str">
        <f>VLOOKUP(sales_tab[[#This Row],[Customer ID]],customer_tab[],2,FALSE)</f>
        <v>Laura Bell</v>
      </c>
      <c r="D967" t="str">
        <f>VLOOKUP(sales_tab[[#This Row],[Customer ID]],customer_tab[],9,FALSE)</f>
        <v>Female</v>
      </c>
      <c r="E967" t="str">
        <f>VLOOKUP(sales_tab[[#This Row],[Customer ID]],customer_tab[],5,FALSE)</f>
        <v>California</v>
      </c>
      <c r="F967" t="str">
        <f>VLOOKUP(sales_tab[[#This Row],[Customer ID]],customer_tab[],6,FALSE)</f>
        <v>West</v>
      </c>
      <c r="G967" t="str">
        <f>VLOOKUP(sales_tab[[#This Row],[Customer ID]],customer_tab[],7,FALSE)</f>
        <v>Divorced</v>
      </c>
      <c r="H967" s="1">
        <v>45321</v>
      </c>
      <c r="I967" s="1" t="str">
        <f>TEXT(sales_tab[[#This Row],[Order Date]],"YYYY")</f>
        <v>2024</v>
      </c>
      <c r="J967" s="1" t="str">
        <f>TEXT(sales_tab[[#This Row],[Order Date]],"MMM")</f>
        <v>Jan</v>
      </c>
      <c r="K967">
        <v>5842</v>
      </c>
      <c r="L967" t="str">
        <f>VLOOKUP(sales_tab[[#This Row],[Product ID]],product_tab[],2,FALSE)</f>
        <v>Chair</v>
      </c>
      <c r="M967" t="str">
        <f>VLOOKUP(sales_tab[[#This Row],[Product ID]],product_tab[],4,FALSE)</f>
        <v>Cook, Hall and Miller</v>
      </c>
      <c r="N967" t="s">
        <v>11</v>
      </c>
      <c r="O967">
        <v>490.25560000000002</v>
      </c>
      <c r="P967">
        <v>268.19</v>
      </c>
      <c r="Q967">
        <v>4</v>
      </c>
      <c r="R967">
        <v>0.19</v>
      </c>
      <c r="S967">
        <f>sales_tab[[#This Row],[Unit Price]]*sales_tab[[#This Row],[Quantity]]</f>
        <v>1072.76</v>
      </c>
      <c r="T967">
        <f>sales_tab[[#This Row],[Sales Amount]]-sales_tab[[#This Row],[Cost Price]]</f>
        <v>582.50440000000003</v>
      </c>
    </row>
    <row r="968" spans="1:20" x14ac:dyDescent="0.45">
      <c r="A968">
        <v>123373</v>
      </c>
      <c r="B968">
        <v>131223</v>
      </c>
      <c r="C968" t="str">
        <f>VLOOKUP(sales_tab[[#This Row],[Customer ID]],customer_tab[],2,FALSE)</f>
        <v>Monique Barry</v>
      </c>
      <c r="D968" t="str">
        <f>VLOOKUP(sales_tab[[#This Row],[Customer ID]],customer_tab[],9,FALSE)</f>
        <v>Male</v>
      </c>
      <c r="E968" t="str">
        <f>VLOOKUP(sales_tab[[#This Row],[Customer ID]],customer_tab[],5,FALSE)</f>
        <v>New York</v>
      </c>
      <c r="F968" t="str">
        <f>VLOOKUP(sales_tab[[#This Row],[Customer ID]],customer_tab[],6,FALSE)</f>
        <v>East</v>
      </c>
      <c r="G968" t="str">
        <f>VLOOKUP(sales_tab[[#This Row],[Customer ID]],customer_tab[],7,FALSE)</f>
        <v>Married</v>
      </c>
      <c r="H968" s="1">
        <v>45316</v>
      </c>
      <c r="I968" s="1" t="str">
        <f>TEXT(sales_tab[[#This Row],[Order Date]],"YYYY")</f>
        <v>2024</v>
      </c>
      <c r="J968" s="1" t="str">
        <f>TEXT(sales_tab[[#This Row],[Order Date]],"MMM")</f>
        <v>Jan</v>
      </c>
      <c r="K968">
        <v>3312</v>
      </c>
      <c r="L968" t="str">
        <f>VLOOKUP(sales_tab[[#This Row],[Product ID]],product_tab[],2,FALSE)</f>
        <v>Toy Car</v>
      </c>
      <c r="M968" t="str">
        <f>VLOOKUP(sales_tab[[#This Row],[Product ID]],product_tab[],4,FALSE)</f>
        <v>West LLC</v>
      </c>
      <c r="N968" t="s">
        <v>13</v>
      </c>
      <c r="O968">
        <v>726.76299999999992</v>
      </c>
      <c r="P968">
        <v>287.38</v>
      </c>
      <c r="Q968">
        <v>3</v>
      </c>
      <c r="R968">
        <v>0.05</v>
      </c>
      <c r="S968">
        <f>sales_tab[[#This Row],[Unit Price]]*sales_tab[[#This Row],[Quantity]]</f>
        <v>862.14</v>
      </c>
      <c r="T968">
        <f>sales_tab[[#This Row],[Sales Amount]]-sales_tab[[#This Row],[Cost Price]]</f>
        <v>135.37700000000007</v>
      </c>
    </row>
    <row r="969" spans="1:20" x14ac:dyDescent="0.45">
      <c r="A969">
        <v>364437</v>
      </c>
      <c r="B969">
        <v>914782</v>
      </c>
      <c r="C969" t="str">
        <f>VLOOKUP(sales_tab[[#This Row],[Customer ID]],customer_tab[],2,FALSE)</f>
        <v>Amber Chapman</v>
      </c>
      <c r="D969" t="str">
        <f>VLOOKUP(sales_tab[[#This Row],[Customer ID]],customer_tab[],9,FALSE)</f>
        <v>Female</v>
      </c>
      <c r="E969" t="str">
        <f>VLOOKUP(sales_tab[[#This Row],[Customer ID]],customer_tab[],5,FALSE)</f>
        <v>California</v>
      </c>
      <c r="F969" t="str">
        <f>VLOOKUP(sales_tab[[#This Row],[Customer ID]],customer_tab[],6,FALSE)</f>
        <v>West</v>
      </c>
      <c r="G969" t="str">
        <f>VLOOKUP(sales_tab[[#This Row],[Customer ID]],customer_tab[],7,FALSE)</f>
        <v>Widowed</v>
      </c>
      <c r="H969" s="1">
        <v>45506</v>
      </c>
      <c r="I969" s="1" t="str">
        <f>TEXT(sales_tab[[#This Row],[Order Date]],"YYYY")</f>
        <v>2024</v>
      </c>
      <c r="J969" s="1" t="str">
        <f>TEXT(sales_tab[[#This Row],[Order Date]],"MMM")</f>
        <v>Aug</v>
      </c>
      <c r="K969">
        <v>6681</v>
      </c>
      <c r="L969" t="str">
        <f>VLOOKUP(sales_tab[[#This Row],[Product ID]],product_tab[],2,FALSE)</f>
        <v>Desk</v>
      </c>
      <c r="M969" t="str">
        <f>VLOOKUP(sales_tab[[#This Row],[Product ID]],product_tab[],4,FALSE)</f>
        <v>Fernandez, Willis and Potter</v>
      </c>
      <c r="N969" t="s">
        <v>11</v>
      </c>
      <c r="O969">
        <v>134.34549999999999</v>
      </c>
      <c r="P969">
        <v>204.63</v>
      </c>
      <c r="Q969">
        <v>1</v>
      </c>
      <c r="R969">
        <v>0.15</v>
      </c>
      <c r="S969">
        <f>sales_tab[[#This Row],[Unit Price]]*sales_tab[[#This Row],[Quantity]]</f>
        <v>204.63</v>
      </c>
      <c r="T969">
        <f>sales_tab[[#This Row],[Sales Amount]]-sales_tab[[#This Row],[Cost Price]]</f>
        <v>70.284500000000008</v>
      </c>
    </row>
    <row r="970" spans="1:20" x14ac:dyDescent="0.45">
      <c r="A970">
        <v>348054</v>
      </c>
      <c r="B970">
        <v>864153</v>
      </c>
      <c r="C970" t="str">
        <f>VLOOKUP(sales_tab[[#This Row],[Customer ID]],customer_tab[],2,FALSE)</f>
        <v>Deanna Jones</v>
      </c>
      <c r="D970" t="str">
        <f>VLOOKUP(sales_tab[[#This Row],[Customer ID]],customer_tab[],9,FALSE)</f>
        <v>Non-Binary</v>
      </c>
      <c r="E970" t="str">
        <f>VLOOKUP(sales_tab[[#This Row],[Customer ID]],customer_tab[],5,FALSE)</f>
        <v>Pennsylvania</v>
      </c>
      <c r="F970" t="str">
        <f>VLOOKUP(sales_tab[[#This Row],[Customer ID]],customer_tab[],6,FALSE)</f>
        <v>East</v>
      </c>
      <c r="G970" t="str">
        <f>VLOOKUP(sales_tab[[#This Row],[Customer ID]],customer_tab[],7,FALSE)</f>
        <v>Divorced</v>
      </c>
      <c r="H970" s="1">
        <v>45515</v>
      </c>
      <c r="I970" s="1" t="str">
        <f>TEXT(sales_tab[[#This Row],[Order Date]],"YYYY")</f>
        <v>2024</v>
      </c>
      <c r="J970" s="1" t="str">
        <f>TEXT(sales_tab[[#This Row],[Order Date]],"MMM")</f>
        <v>Aug</v>
      </c>
      <c r="K970">
        <v>8348</v>
      </c>
      <c r="L970" t="str">
        <f>VLOOKUP(sales_tab[[#This Row],[Product ID]],product_tab[],2,FALSE)</f>
        <v>Laptop</v>
      </c>
      <c r="M970" t="str">
        <f>VLOOKUP(sales_tab[[#This Row],[Product ID]],product_tab[],4,FALSE)</f>
        <v>Jackson, Stewart and Jenkins</v>
      </c>
      <c r="N970" t="s">
        <v>19</v>
      </c>
      <c r="O970">
        <v>659.44749999999999</v>
      </c>
      <c r="P970">
        <v>193.63</v>
      </c>
      <c r="Q970">
        <v>5</v>
      </c>
      <c r="R970">
        <v>0.15</v>
      </c>
      <c r="S970">
        <f>sales_tab[[#This Row],[Unit Price]]*sales_tab[[#This Row],[Quantity]]</f>
        <v>968.15</v>
      </c>
      <c r="T970">
        <f>sales_tab[[#This Row],[Sales Amount]]-sales_tab[[#This Row],[Cost Price]]</f>
        <v>308.70249999999999</v>
      </c>
    </row>
    <row r="971" spans="1:20" x14ac:dyDescent="0.45">
      <c r="A971">
        <v>832699</v>
      </c>
      <c r="B971">
        <v>483254</v>
      </c>
      <c r="C971" t="str">
        <f>VLOOKUP(sales_tab[[#This Row],[Customer ID]],customer_tab[],2,FALSE)</f>
        <v>Tyler Taylor</v>
      </c>
      <c r="D971" t="str">
        <f>VLOOKUP(sales_tab[[#This Row],[Customer ID]],customer_tab[],9,FALSE)</f>
        <v>Male</v>
      </c>
      <c r="E971" t="str">
        <f>VLOOKUP(sales_tab[[#This Row],[Customer ID]],customer_tab[],5,FALSE)</f>
        <v>Minnesota</v>
      </c>
      <c r="F971" t="str">
        <f>VLOOKUP(sales_tab[[#This Row],[Customer ID]],customer_tab[],6,FALSE)</f>
        <v>Central</v>
      </c>
      <c r="G971" t="str">
        <f>VLOOKUP(sales_tab[[#This Row],[Customer ID]],customer_tab[],7,FALSE)</f>
        <v>Widowed</v>
      </c>
      <c r="H971" s="1">
        <v>45335</v>
      </c>
      <c r="I971" s="1" t="str">
        <f>TEXT(sales_tab[[#This Row],[Order Date]],"YYYY")</f>
        <v>2024</v>
      </c>
      <c r="J971" s="1" t="str">
        <f>TEXT(sales_tab[[#This Row],[Order Date]],"MMM")</f>
        <v>Feb</v>
      </c>
      <c r="K971">
        <v>6233</v>
      </c>
      <c r="L971" t="str">
        <f>VLOOKUP(sales_tab[[#This Row],[Product ID]],product_tab[],2,FALSE)</f>
        <v>Smartphone</v>
      </c>
      <c r="M971" t="str">
        <f>VLOOKUP(sales_tab[[#This Row],[Product ID]],product_tab[],4,FALSE)</f>
        <v>Hensley-Pratt</v>
      </c>
      <c r="N971" t="s">
        <v>19</v>
      </c>
      <c r="O971">
        <v>7.3153999999999995</v>
      </c>
      <c r="P971">
        <v>12.38</v>
      </c>
      <c r="Q971">
        <v>1</v>
      </c>
      <c r="R971">
        <v>0.17</v>
      </c>
      <c r="S971">
        <f>sales_tab[[#This Row],[Unit Price]]*sales_tab[[#This Row],[Quantity]]</f>
        <v>12.38</v>
      </c>
      <c r="T971">
        <f>sales_tab[[#This Row],[Sales Amount]]-sales_tab[[#This Row],[Cost Price]]</f>
        <v>5.0646000000000013</v>
      </c>
    </row>
    <row r="972" spans="1:20" x14ac:dyDescent="0.45">
      <c r="A972">
        <v>165158</v>
      </c>
      <c r="B972">
        <v>519251</v>
      </c>
      <c r="C972" t="str">
        <f>VLOOKUP(sales_tab[[#This Row],[Customer ID]],customer_tab[],2,FALSE)</f>
        <v>Joshua Nelson</v>
      </c>
      <c r="D972" t="str">
        <f>VLOOKUP(sales_tab[[#This Row],[Customer ID]],customer_tab[],9,FALSE)</f>
        <v>Non-Binary</v>
      </c>
      <c r="E972" t="str">
        <f>VLOOKUP(sales_tab[[#This Row],[Customer ID]],customer_tab[],5,FALSE)</f>
        <v>Tennessee</v>
      </c>
      <c r="F972" t="str">
        <f>VLOOKUP(sales_tab[[#This Row],[Customer ID]],customer_tab[],6,FALSE)</f>
        <v>South</v>
      </c>
      <c r="G972" t="str">
        <f>VLOOKUP(sales_tab[[#This Row],[Customer ID]],customer_tab[],7,FALSE)</f>
        <v>Single</v>
      </c>
      <c r="H972" s="1">
        <v>45528</v>
      </c>
      <c r="I972" s="1" t="str">
        <f>TEXT(sales_tab[[#This Row],[Order Date]],"YYYY")</f>
        <v>2024</v>
      </c>
      <c r="J972" s="1" t="str">
        <f>TEXT(sales_tab[[#This Row],[Order Date]],"MMM")</f>
        <v>Aug</v>
      </c>
      <c r="K972">
        <v>4889</v>
      </c>
      <c r="L972" t="str">
        <f>VLOOKUP(sales_tab[[#This Row],[Product ID]],product_tab[],2,FALSE)</f>
        <v>T-shirt</v>
      </c>
      <c r="M972" t="str">
        <f>VLOOKUP(sales_tab[[#This Row],[Product ID]],product_tab[],4,FALSE)</f>
        <v>Davis Group</v>
      </c>
      <c r="N972" t="s">
        <v>15</v>
      </c>
      <c r="O972">
        <v>428.74399999999991</v>
      </c>
      <c r="P972">
        <v>165.76</v>
      </c>
      <c r="Q972">
        <v>5</v>
      </c>
      <c r="R972">
        <v>0.12</v>
      </c>
      <c r="S972">
        <f>sales_tab[[#This Row],[Unit Price]]*sales_tab[[#This Row],[Quantity]]</f>
        <v>828.8</v>
      </c>
      <c r="T972">
        <f>sales_tab[[#This Row],[Sales Amount]]-sales_tab[[#This Row],[Cost Price]]</f>
        <v>400.05600000000004</v>
      </c>
    </row>
    <row r="973" spans="1:20" x14ac:dyDescent="0.45">
      <c r="A973">
        <v>728090</v>
      </c>
      <c r="B973">
        <v>201149</v>
      </c>
      <c r="C973" t="str">
        <f>VLOOKUP(sales_tab[[#This Row],[Customer ID]],customer_tab[],2,FALSE)</f>
        <v>Heather Poole</v>
      </c>
      <c r="D973" t="str">
        <f>VLOOKUP(sales_tab[[#This Row],[Customer ID]],customer_tab[],9,FALSE)</f>
        <v>Male</v>
      </c>
      <c r="E973" t="str">
        <f>VLOOKUP(sales_tab[[#This Row],[Customer ID]],customer_tab[],5,FALSE)</f>
        <v>New York</v>
      </c>
      <c r="F973" t="str">
        <f>VLOOKUP(sales_tab[[#This Row],[Customer ID]],customer_tab[],6,FALSE)</f>
        <v>East</v>
      </c>
      <c r="G973" t="str">
        <f>VLOOKUP(sales_tab[[#This Row],[Customer ID]],customer_tab[],7,FALSE)</f>
        <v>Married</v>
      </c>
      <c r="H973" s="1">
        <v>45422</v>
      </c>
      <c r="I973" s="1" t="str">
        <f>TEXT(sales_tab[[#This Row],[Order Date]],"YYYY")</f>
        <v>2024</v>
      </c>
      <c r="J973" s="1" t="str">
        <f>TEXT(sales_tab[[#This Row],[Order Date]],"MMM")</f>
        <v>May</v>
      </c>
      <c r="K973">
        <v>9504</v>
      </c>
      <c r="L973" t="str">
        <f>VLOOKUP(sales_tab[[#This Row],[Product ID]],product_tab[],2,FALSE)</f>
        <v>Puzzle</v>
      </c>
      <c r="M973" t="str">
        <f>VLOOKUP(sales_tab[[#This Row],[Product ID]],product_tab[],4,FALSE)</f>
        <v>Bailey, Fowler and Butler</v>
      </c>
      <c r="N973" t="s">
        <v>13</v>
      </c>
      <c r="O973">
        <v>74.841200000000001</v>
      </c>
      <c r="P973">
        <v>50.87</v>
      </c>
      <c r="Q973">
        <v>2</v>
      </c>
      <c r="R973">
        <v>0.12</v>
      </c>
      <c r="S973">
        <f>sales_tab[[#This Row],[Unit Price]]*sales_tab[[#This Row],[Quantity]]</f>
        <v>101.74</v>
      </c>
      <c r="T973">
        <f>sales_tab[[#This Row],[Sales Amount]]-sales_tab[[#This Row],[Cost Price]]</f>
        <v>26.898799999999994</v>
      </c>
    </row>
    <row r="974" spans="1:20" x14ac:dyDescent="0.45">
      <c r="A974">
        <v>826000</v>
      </c>
      <c r="B974">
        <v>649727</v>
      </c>
      <c r="C974" t="str">
        <f>VLOOKUP(sales_tab[[#This Row],[Customer ID]],customer_tab[],2,FALSE)</f>
        <v>Jeff Kennedy</v>
      </c>
      <c r="D974" t="str">
        <f>VLOOKUP(sales_tab[[#This Row],[Customer ID]],customer_tab[],9,FALSE)</f>
        <v>Non-Binary</v>
      </c>
      <c r="E974" t="str">
        <f>VLOOKUP(sales_tab[[#This Row],[Customer ID]],customer_tab[],5,FALSE)</f>
        <v>Pennsylvania</v>
      </c>
      <c r="F974" t="str">
        <f>VLOOKUP(sales_tab[[#This Row],[Customer ID]],customer_tab[],6,FALSE)</f>
        <v>East</v>
      </c>
      <c r="G974" t="str">
        <f>VLOOKUP(sales_tab[[#This Row],[Customer ID]],customer_tab[],7,FALSE)</f>
        <v>Married</v>
      </c>
      <c r="H974" s="1">
        <v>45535</v>
      </c>
      <c r="I974" s="1" t="str">
        <f>TEXT(sales_tab[[#This Row],[Order Date]],"YYYY")</f>
        <v>2024</v>
      </c>
      <c r="J974" s="1" t="str">
        <f>TEXT(sales_tab[[#This Row],[Order Date]],"MMM")</f>
        <v>Aug</v>
      </c>
      <c r="K974">
        <v>6681</v>
      </c>
      <c r="L974" t="str">
        <f>VLOOKUP(sales_tab[[#This Row],[Product ID]],product_tab[],2,FALSE)</f>
        <v>Desk</v>
      </c>
      <c r="M974" t="str">
        <f>VLOOKUP(sales_tab[[#This Row],[Product ID]],product_tab[],4,FALSE)</f>
        <v>Fernandez, Willis and Potter</v>
      </c>
      <c r="N974" t="s">
        <v>11</v>
      </c>
      <c r="O974">
        <v>208.59399999999999</v>
      </c>
      <c r="P974">
        <v>204.63</v>
      </c>
      <c r="Q974">
        <v>2</v>
      </c>
      <c r="R974">
        <v>0.1</v>
      </c>
      <c r="S974">
        <f>sales_tab[[#This Row],[Unit Price]]*sales_tab[[#This Row],[Quantity]]</f>
        <v>409.26</v>
      </c>
      <c r="T974">
        <f>sales_tab[[#This Row],[Sales Amount]]-sales_tab[[#This Row],[Cost Price]]</f>
        <v>200.666</v>
      </c>
    </row>
    <row r="975" spans="1:20" x14ac:dyDescent="0.45">
      <c r="A975">
        <v>880728</v>
      </c>
      <c r="B975">
        <v>480137</v>
      </c>
      <c r="C975" t="str">
        <f>VLOOKUP(sales_tab[[#This Row],[Customer ID]],customer_tab[],2,FALSE)</f>
        <v>Mr. Billy Clark</v>
      </c>
      <c r="D975" t="str">
        <f>VLOOKUP(sales_tab[[#This Row],[Customer ID]],customer_tab[],9,FALSE)</f>
        <v>Female</v>
      </c>
      <c r="E975" t="str">
        <f>VLOOKUP(sales_tab[[#This Row],[Customer ID]],customer_tab[],5,FALSE)</f>
        <v>California</v>
      </c>
      <c r="F975" t="str">
        <f>VLOOKUP(sales_tab[[#This Row],[Customer ID]],customer_tab[],6,FALSE)</f>
        <v>West</v>
      </c>
      <c r="G975" t="str">
        <f>VLOOKUP(sales_tab[[#This Row],[Customer ID]],customer_tab[],7,FALSE)</f>
        <v>Widowed</v>
      </c>
      <c r="H975" s="1">
        <v>45450</v>
      </c>
      <c r="I975" s="1" t="str">
        <f>TEXT(sales_tab[[#This Row],[Order Date]],"YYYY")</f>
        <v>2024</v>
      </c>
      <c r="J975" s="1" t="str">
        <f>TEXT(sales_tab[[#This Row],[Order Date]],"MMM")</f>
        <v>Jun</v>
      </c>
      <c r="K975">
        <v>5842</v>
      </c>
      <c r="L975" t="str">
        <f>VLOOKUP(sales_tab[[#This Row],[Product ID]],product_tab[],2,FALSE)</f>
        <v>Chair</v>
      </c>
      <c r="M975" t="str">
        <f>VLOOKUP(sales_tab[[#This Row],[Product ID]],product_tab[],4,FALSE)</f>
        <v>Cook, Hall and Miller</v>
      </c>
      <c r="N975" t="s">
        <v>11</v>
      </c>
      <c r="O975">
        <v>446.05579999999986</v>
      </c>
      <c r="P975">
        <v>268.19</v>
      </c>
      <c r="Q975">
        <v>3</v>
      </c>
      <c r="R975">
        <v>0.06</v>
      </c>
      <c r="S975">
        <f>sales_tab[[#This Row],[Unit Price]]*sales_tab[[#This Row],[Quantity]]</f>
        <v>804.56999999999994</v>
      </c>
      <c r="T975">
        <f>sales_tab[[#This Row],[Sales Amount]]-sales_tab[[#This Row],[Cost Price]]</f>
        <v>358.51420000000007</v>
      </c>
    </row>
    <row r="976" spans="1:20" x14ac:dyDescent="0.45">
      <c r="A976">
        <v>596631</v>
      </c>
      <c r="B976">
        <v>747770</v>
      </c>
      <c r="C976" t="str">
        <f>VLOOKUP(sales_tab[[#This Row],[Customer ID]],customer_tab[],2,FALSE)</f>
        <v>Anthony Williams</v>
      </c>
      <c r="D976" t="str">
        <f>VLOOKUP(sales_tab[[#This Row],[Customer ID]],customer_tab[],9,FALSE)</f>
        <v>Male</v>
      </c>
      <c r="E976" t="str">
        <f>VLOOKUP(sales_tab[[#This Row],[Customer ID]],customer_tab[],5,FALSE)</f>
        <v>California</v>
      </c>
      <c r="F976" t="str">
        <f>VLOOKUP(sales_tab[[#This Row],[Customer ID]],customer_tab[],6,FALSE)</f>
        <v>West</v>
      </c>
      <c r="G976" t="str">
        <f>VLOOKUP(sales_tab[[#This Row],[Customer ID]],customer_tab[],7,FALSE)</f>
        <v>Widowed</v>
      </c>
      <c r="H976" s="1">
        <v>45348</v>
      </c>
      <c r="I976" s="1" t="str">
        <f>TEXT(sales_tab[[#This Row],[Order Date]],"YYYY")</f>
        <v>2024</v>
      </c>
      <c r="J976" s="1" t="str">
        <f>TEXT(sales_tab[[#This Row],[Order Date]],"MMM")</f>
        <v>Feb</v>
      </c>
      <c r="K976">
        <v>8348</v>
      </c>
      <c r="L976" t="str">
        <f>VLOOKUP(sales_tab[[#This Row],[Product ID]],product_tab[],2,FALSE)</f>
        <v>Laptop</v>
      </c>
      <c r="M976" t="str">
        <f>VLOOKUP(sales_tab[[#This Row],[Product ID]],product_tab[],4,FALSE)</f>
        <v>Jackson, Stewart and Jenkins</v>
      </c>
      <c r="N976" t="s">
        <v>19</v>
      </c>
      <c r="O976">
        <v>198.95479999999998</v>
      </c>
      <c r="P976">
        <v>193.63</v>
      </c>
      <c r="Q976">
        <v>2</v>
      </c>
      <c r="R976">
        <v>0.02</v>
      </c>
      <c r="S976">
        <f>sales_tab[[#This Row],[Unit Price]]*sales_tab[[#This Row],[Quantity]]</f>
        <v>387.26</v>
      </c>
      <c r="T976">
        <f>sales_tab[[#This Row],[Sales Amount]]-sales_tab[[#This Row],[Cost Price]]</f>
        <v>188.30520000000001</v>
      </c>
    </row>
    <row r="977" spans="1:20" x14ac:dyDescent="0.45">
      <c r="A977">
        <v>781444</v>
      </c>
      <c r="B977">
        <v>160268</v>
      </c>
      <c r="C977" t="str">
        <f>VLOOKUP(sales_tab[[#This Row],[Customer ID]],customer_tab[],2,FALSE)</f>
        <v>Lorraine Scott</v>
      </c>
      <c r="D977" t="str">
        <f>VLOOKUP(sales_tab[[#This Row],[Customer ID]],customer_tab[],9,FALSE)</f>
        <v>Non-Binary</v>
      </c>
      <c r="E977" t="str">
        <f>VLOOKUP(sales_tab[[#This Row],[Customer ID]],customer_tab[],5,FALSE)</f>
        <v>California</v>
      </c>
      <c r="F977" t="str">
        <f>VLOOKUP(sales_tab[[#This Row],[Customer ID]],customer_tab[],6,FALSE)</f>
        <v>West</v>
      </c>
      <c r="G977" t="str">
        <f>VLOOKUP(sales_tab[[#This Row],[Customer ID]],customer_tab[],7,FALSE)</f>
        <v>Single</v>
      </c>
      <c r="H977" s="1">
        <v>45342</v>
      </c>
      <c r="I977" s="1" t="str">
        <f>TEXT(sales_tab[[#This Row],[Order Date]],"YYYY")</f>
        <v>2024</v>
      </c>
      <c r="J977" s="1" t="str">
        <f>TEXT(sales_tab[[#This Row],[Order Date]],"MMM")</f>
        <v>Feb</v>
      </c>
      <c r="K977">
        <v>9614</v>
      </c>
      <c r="L977" t="str">
        <f>VLOOKUP(sales_tab[[#This Row],[Product ID]],product_tab[],2,FALSE)</f>
        <v>Table</v>
      </c>
      <c r="M977" t="str">
        <f>VLOOKUP(sales_tab[[#This Row],[Product ID]],product_tab[],4,FALSE)</f>
        <v>Peters Ltd</v>
      </c>
      <c r="N977" t="s">
        <v>11</v>
      </c>
      <c r="O977">
        <v>338.82439999999997</v>
      </c>
      <c r="P977">
        <v>129.47</v>
      </c>
      <c r="Q977">
        <v>4</v>
      </c>
      <c r="R977">
        <v>0.12</v>
      </c>
      <c r="S977">
        <f>sales_tab[[#This Row],[Unit Price]]*sales_tab[[#This Row],[Quantity]]</f>
        <v>517.88</v>
      </c>
      <c r="T977">
        <f>sales_tab[[#This Row],[Sales Amount]]-sales_tab[[#This Row],[Cost Price]]</f>
        <v>179.05560000000003</v>
      </c>
    </row>
    <row r="978" spans="1:20" x14ac:dyDescent="0.45">
      <c r="A978">
        <v>846299</v>
      </c>
      <c r="B978">
        <v>439939</v>
      </c>
      <c r="C978" t="str">
        <f>VLOOKUP(sales_tab[[#This Row],[Customer ID]],customer_tab[],2,FALSE)</f>
        <v>Maurice Zamora</v>
      </c>
      <c r="D978" t="str">
        <f>VLOOKUP(sales_tab[[#This Row],[Customer ID]],customer_tab[],9,FALSE)</f>
        <v>Female</v>
      </c>
      <c r="E978" t="str">
        <f>VLOOKUP(sales_tab[[#This Row],[Customer ID]],customer_tab[],5,FALSE)</f>
        <v>New York</v>
      </c>
      <c r="F978" t="str">
        <f>VLOOKUP(sales_tab[[#This Row],[Customer ID]],customer_tab[],6,FALSE)</f>
        <v>East</v>
      </c>
      <c r="G978" t="str">
        <f>VLOOKUP(sales_tab[[#This Row],[Customer ID]],customer_tab[],7,FALSE)</f>
        <v>Widowed</v>
      </c>
      <c r="H978" s="1">
        <v>45206</v>
      </c>
      <c r="I978" s="1" t="str">
        <f>TEXT(sales_tab[[#This Row],[Order Date]],"YYYY")</f>
        <v>2023</v>
      </c>
      <c r="J978" s="1" t="str">
        <f>TEXT(sales_tab[[#This Row],[Order Date]],"MMM")</f>
        <v>Oct</v>
      </c>
      <c r="K978">
        <v>1794</v>
      </c>
      <c r="L978" t="str">
        <f>VLOOKUP(sales_tab[[#This Row],[Product ID]],product_tab[],2,FALSE)</f>
        <v>Board Game</v>
      </c>
      <c r="M978" t="str">
        <f>VLOOKUP(sales_tab[[#This Row],[Product ID]],product_tab[],4,FALSE)</f>
        <v>Reese LLC</v>
      </c>
      <c r="N978" t="s">
        <v>13</v>
      </c>
      <c r="O978">
        <v>394.19199999999995</v>
      </c>
      <c r="P978">
        <v>210.95</v>
      </c>
      <c r="Q978">
        <v>4</v>
      </c>
      <c r="R978">
        <v>0.11</v>
      </c>
      <c r="S978">
        <f>sales_tab[[#This Row],[Unit Price]]*sales_tab[[#This Row],[Quantity]]</f>
        <v>843.8</v>
      </c>
      <c r="T978">
        <f>sales_tab[[#This Row],[Sales Amount]]-sales_tab[[#This Row],[Cost Price]]</f>
        <v>449.608</v>
      </c>
    </row>
    <row r="979" spans="1:20" x14ac:dyDescent="0.45">
      <c r="A979">
        <v>710555</v>
      </c>
      <c r="B979">
        <v>161538</v>
      </c>
      <c r="C979" t="str">
        <f>VLOOKUP(sales_tab[[#This Row],[Customer ID]],customer_tab[],2,FALSE)</f>
        <v>Deanna Faulkner</v>
      </c>
      <c r="D979" t="str">
        <f>VLOOKUP(sales_tab[[#This Row],[Customer ID]],customer_tab[],9,FALSE)</f>
        <v>Female</v>
      </c>
      <c r="E979" t="str">
        <f>VLOOKUP(sales_tab[[#This Row],[Customer ID]],customer_tab[],5,FALSE)</f>
        <v>Texas</v>
      </c>
      <c r="F979" t="str">
        <f>VLOOKUP(sales_tab[[#This Row],[Customer ID]],customer_tab[],6,FALSE)</f>
        <v>Central</v>
      </c>
      <c r="G979" t="str">
        <f>VLOOKUP(sales_tab[[#This Row],[Customer ID]],customer_tab[],7,FALSE)</f>
        <v>Single</v>
      </c>
      <c r="H979" s="1">
        <v>45467</v>
      </c>
      <c r="I979" s="1" t="str">
        <f>TEXT(sales_tab[[#This Row],[Order Date]],"YYYY")</f>
        <v>2024</v>
      </c>
      <c r="J979" s="1" t="str">
        <f>TEXT(sales_tab[[#This Row],[Order Date]],"MMM")</f>
        <v>Jun</v>
      </c>
      <c r="K979">
        <v>3592</v>
      </c>
      <c r="L979" t="str">
        <f>VLOOKUP(sales_tab[[#This Row],[Product ID]],product_tab[],2,FALSE)</f>
        <v>Shoes</v>
      </c>
      <c r="M979" t="str">
        <f>VLOOKUP(sales_tab[[#This Row],[Product ID]],product_tab[],4,FALSE)</f>
        <v>Hamilton, Kirby and Taylor</v>
      </c>
      <c r="N979" t="s">
        <v>15</v>
      </c>
      <c r="O979">
        <v>840.50000000000023</v>
      </c>
      <c r="P979">
        <v>243.78</v>
      </c>
      <c r="Q979">
        <v>5</v>
      </c>
      <c r="R979">
        <v>0.1</v>
      </c>
      <c r="S979">
        <f>sales_tab[[#This Row],[Unit Price]]*sales_tab[[#This Row],[Quantity]]</f>
        <v>1218.9000000000001</v>
      </c>
      <c r="T979">
        <f>sales_tab[[#This Row],[Sales Amount]]-sales_tab[[#This Row],[Cost Price]]</f>
        <v>378.39999999999986</v>
      </c>
    </row>
    <row r="980" spans="1:20" x14ac:dyDescent="0.45">
      <c r="A980">
        <v>239884</v>
      </c>
      <c r="B980">
        <v>345178</v>
      </c>
      <c r="C980" t="str">
        <f>VLOOKUP(sales_tab[[#This Row],[Customer ID]],customer_tab[],2,FALSE)</f>
        <v>Sherry Mays</v>
      </c>
      <c r="D980" t="str">
        <f>VLOOKUP(sales_tab[[#This Row],[Customer ID]],customer_tab[],9,FALSE)</f>
        <v>Male</v>
      </c>
      <c r="E980" t="str">
        <f>VLOOKUP(sales_tab[[#This Row],[Customer ID]],customer_tab[],5,FALSE)</f>
        <v>Pennsylvania</v>
      </c>
      <c r="F980" t="str">
        <f>VLOOKUP(sales_tab[[#This Row],[Customer ID]],customer_tab[],6,FALSE)</f>
        <v>East</v>
      </c>
      <c r="G980" t="str">
        <f>VLOOKUP(sales_tab[[#This Row],[Customer ID]],customer_tab[],7,FALSE)</f>
        <v>Widowed</v>
      </c>
      <c r="H980" s="1">
        <v>45296</v>
      </c>
      <c r="I980" s="1" t="str">
        <f>TEXT(sales_tab[[#This Row],[Order Date]],"YYYY")</f>
        <v>2024</v>
      </c>
      <c r="J980" s="1" t="str">
        <f>TEXT(sales_tab[[#This Row],[Order Date]],"MMM")</f>
        <v>Jan</v>
      </c>
      <c r="K980">
        <v>5842</v>
      </c>
      <c r="L980" t="str">
        <f>VLOOKUP(sales_tab[[#This Row],[Product ID]],product_tab[],2,FALSE)</f>
        <v>Chair</v>
      </c>
      <c r="M980" t="str">
        <f>VLOOKUP(sales_tab[[#This Row],[Product ID]],product_tab[],4,FALSE)</f>
        <v>Cook, Hall and Miller</v>
      </c>
      <c r="N980" t="s">
        <v>11</v>
      </c>
      <c r="O980">
        <v>718.00700000000006</v>
      </c>
      <c r="P980">
        <v>268.19</v>
      </c>
      <c r="Q980">
        <v>5</v>
      </c>
      <c r="R980">
        <v>0.14000000000000001</v>
      </c>
      <c r="S980">
        <f>sales_tab[[#This Row],[Unit Price]]*sales_tab[[#This Row],[Quantity]]</f>
        <v>1340.95</v>
      </c>
      <c r="T980">
        <f>sales_tab[[#This Row],[Sales Amount]]-sales_tab[[#This Row],[Cost Price]]</f>
        <v>622.94299999999998</v>
      </c>
    </row>
    <row r="981" spans="1:20" x14ac:dyDescent="0.45">
      <c r="A981">
        <v>187987</v>
      </c>
      <c r="B981">
        <v>293174</v>
      </c>
      <c r="C981" t="str">
        <f>VLOOKUP(sales_tab[[#This Row],[Customer ID]],customer_tab[],2,FALSE)</f>
        <v>Sydney Miller</v>
      </c>
      <c r="D981" t="str">
        <f>VLOOKUP(sales_tab[[#This Row],[Customer ID]],customer_tab[],9,FALSE)</f>
        <v>Male</v>
      </c>
      <c r="E981" t="str">
        <f>VLOOKUP(sales_tab[[#This Row],[Customer ID]],customer_tab[],5,FALSE)</f>
        <v>Illinois</v>
      </c>
      <c r="F981" t="str">
        <f>VLOOKUP(sales_tab[[#This Row],[Customer ID]],customer_tab[],6,FALSE)</f>
        <v>Central</v>
      </c>
      <c r="G981" t="str">
        <f>VLOOKUP(sales_tab[[#This Row],[Customer ID]],customer_tab[],7,FALSE)</f>
        <v>Widowed</v>
      </c>
      <c r="H981" s="1">
        <v>45473</v>
      </c>
      <c r="I981" s="1" t="str">
        <f>TEXT(sales_tab[[#This Row],[Order Date]],"YYYY")</f>
        <v>2024</v>
      </c>
      <c r="J981" s="1" t="str">
        <f>TEXT(sales_tab[[#This Row],[Order Date]],"MMM")</f>
        <v>Jun</v>
      </c>
      <c r="K981">
        <v>5942</v>
      </c>
      <c r="L981" t="str">
        <f>VLOOKUP(sales_tab[[#This Row],[Product ID]],product_tab[],2,FALSE)</f>
        <v>Stapler</v>
      </c>
      <c r="M981" t="str">
        <f>VLOOKUP(sales_tab[[#This Row],[Product ID]],product_tab[],4,FALSE)</f>
        <v>Jones-Henderson</v>
      </c>
      <c r="N981" t="s">
        <v>17</v>
      </c>
      <c r="O981">
        <v>6.438699999999999</v>
      </c>
      <c r="P981">
        <v>12.83</v>
      </c>
      <c r="Q981">
        <v>1</v>
      </c>
      <c r="R981">
        <v>0.11</v>
      </c>
      <c r="S981">
        <f>sales_tab[[#This Row],[Unit Price]]*sales_tab[[#This Row],[Quantity]]</f>
        <v>12.83</v>
      </c>
      <c r="T981">
        <f>sales_tab[[#This Row],[Sales Amount]]-sales_tab[[#This Row],[Cost Price]]</f>
        <v>6.3913000000000011</v>
      </c>
    </row>
    <row r="982" spans="1:20" x14ac:dyDescent="0.45">
      <c r="A982">
        <v>565984</v>
      </c>
      <c r="B982">
        <v>422828</v>
      </c>
      <c r="C982" t="str">
        <f>VLOOKUP(sales_tab[[#This Row],[Customer ID]],customer_tab[],2,FALSE)</f>
        <v>Richard Jackson</v>
      </c>
      <c r="D982" t="str">
        <f>VLOOKUP(sales_tab[[#This Row],[Customer ID]],customer_tab[],9,FALSE)</f>
        <v>Non-Binary</v>
      </c>
      <c r="E982" t="str">
        <f>VLOOKUP(sales_tab[[#This Row],[Customer ID]],customer_tab[],5,FALSE)</f>
        <v>Colorado</v>
      </c>
      <c r="F982" t="str">
        <f>VLOOKUP(sales_tab[[#This Row],[Customer ID]],customer_tab[],6,FALSE)</f>
        <v>West</v>
      </c>
      <c r="G982" t="str">
        <f>VLOOKUP(sales_tab[[#This Row],[Customer ID]],customer_tab[],7,FALSE)</f>
        <v>Widowed</v>
      </c>
      <c r="H982" s="1">
        <v>45443</v>
      </c>
      <c r="I982" s="1" t="str">
        <f>TEXT(sales_tab[[#This Row],[Order Date]],"YYYY")</f>
        <v>2024</v>
      </c>
      <c r="J982" s="1" t="str">
        <f>TEXT(sales_tab[[#This Row],[Order Date]],"MMM")</f>
        <v>May</v>
      </c>
      <c r="K982">
        <v>8522</v>
      </c>
      <c r="L982" t="str">
        <f>VLOOKUP(sales_tab[[#This Row],[Product ID]],product_tab[],2,FALSE)</f>
        <v>Notebook</v>
      </c>
      <c r="M982" t="str">
        <f>VLOOKUP(sales_tab[[#This Row],[Product ID]],product_tab[],4,FALSE)</f>
        <v>Estrada LLC</v>
      </c>
      <c r="N982" t="s">
        <v>17</v>
      </c>
      <c r="O982">
        <v>95.755200000000016</v>
      </c>
      <c r="P982">
        <v>154.08000000000001</v>
      </c>
      <c r="Q982">
        <v>1</v>
      </c>
      <c r="R982">
        <v>0.06</v>
      </c>
      <c r="S982">
        <f>sales_tab[[#This Row],[Unit Price]]*sales_tab[[#This Row],[Quantity]]</f>
        <v>154.08000000000001</v>
      </c>
      <c r="T982">
        <f>sales_tab[[#This Row],[Sales Amount]]-sales_tab[[#This Row],[Cost Price]]</f>
        <v>58.324799999999996</v>
      </c>
    </row>
    <row r="983" spans="1:20" x14ac:dyDescent="0.45">
      <c r="A983">
        <v>433376</v>
      </c>
      <c r="B983">
        <v>100145</v>
      </c>
      <c r="C983" t="str">
        <f>VLOOKUP(sales_tab[[#This Row],[Customer ID]],customer_tab[],2,FALSE)</f>
        <v>Natalie Taylor</v>
      </c>
      <c r="D983" t="str">
        <f>VLOOKUP(sales_tab[[#This Row],[Customer ID]],customer_tab[],9,FALSE)</f>
        <v>Male</v>
      </c>
      <c r="E983" t="str">
        <f>VLOOKUP(sales_tab[[#This Row],[Customer ID]],customer_tab[],5,FALSE)</f>
        <v>California</v>
      </c>
      <c r="F983" t="str">
        <f>VLOOKUP(sales_tab[[#This Row],[Customer ID]],customer_tab[],6,FALSE)</f>
        <v>West</v>
      </c>
      <c r="G983" t="str">
        <f>VLOOKUP(sales_tab[[#This Row],[Customer ID]],customer_tab[],7,FALSE)</f>
        <v>Married</v>
      </c>
      <c r="H983" s="1">
        <v>45455</v>
      </c>
      <c r="I983" s="1" t="str">
        <f>TEXT(sales_tab[[#This Row],[Order Date]],"YYYY")</f>
        <v>2024</v>
      </c>
      <c r="J983" s="1" t="str">
        <f>TEXT(sales_tab[[#This Row],[Order Date]],"MMM")</f>
        <v>Jun</v>
      </c>
      <c r="K983">
        <v>5035</v>
      </c>
      <c r="L983" t="str">
        <f>VLOOKUP(sales_tab[[#This Row],[Product ID]],product_tab[],2,FALSE)</f>
        <v>Paper</v>
      </c>
      <c r="M983" t="str">
        <f>VLOOKUP(sales_tab[[#This Row],[Product ID]],product_tab[],4,FALSE)</f>
        <v>Clayton, Robertson and Wolfe</v>
      </c>
      <c r="N983" t="s">
        <v>17</v>
      </c>
      <c r="O983">
        <v>108.4564</v>
      </c>
      <c r="P983">
        <v>196.72</v>
      </c>
      <c r="Q983">
        <v>1</v>
      </c>
      <c r="R983">
        <v>0.13</v>
      </c>
      <c r="S983">
        <f>sales_tab[[#This Row],[Unit Price]]*sales_tab[[#This Row],[Quantity]]</f>
        <v>196.72</v>
      </c>
      <c r="T983">
        <f>sales_tab[[#This Row],[Sales Amount]]-sales_tab[[#This Row],[Cost Price]]</f>
        <v>88.263599999999997</v>
      </c>
    </row>
    <row r="984" spans="1:20" x14ac:dyDescent="0.45">
      <c r="A984">
        <v>808137</v>
      </c>
      <c r="B984">
        <v>664949</v>
      </c>
      <c r="C984" t="str">
        <f>VLOOKUP(sales_tab[[#This Row],[Customer ID]],customer_tab[],2,FALSE)</f>
        <v>Megan Wang</v>
      </c>
      <c r="D984" t="str">
        <f>VLOOKUP(sales_tab[[#This Row],[Customer ID]],customer_tab[],9,FALSE)</f>
        <v>Male</v>
      </c>
      <c r="E984" t="str">
        <f>VLOOKUP(sales_tab[[#This Row],[Customer ID]],customer_tab[],5,FALSE)</f>
        <v>Illinois</v>
      </c>
      <c r="F984" t="str">
        <f>VLOOKUP(sales_tab[[#This Row],[Customer ID]],customer_tab[],6,FALSE)</f>
        <v>Central</v>
      </c>
      <c r="G984" t="str">
        <f>VLOOKUP(sales_tab[[#This Row],[Customer ID]],customer_tab[],7,FALSE)</f>
        <v>Married</v>
      </c>
      <c r="H984" s="1">
        <v>45446</v>
      </c>
      <c r="I984" s="1" t="str">
        <f>TEXT(sales_tab[[#This Row],[Order Date]],"YYYY")</f>
        <v>2024</v>
      </c>
      <c r="J984" s="1" t="str">
        <f>TEXT(sales_tab[[#This Row],[Order Date]],"MMM")</f>
        <v>Jun</v>
      </c>
      <c r="K984">
        <v>2914</v>
      </c>
      <c r="L984" t="str">
        <f>VLOOKUP(sales_tab[[#This Row],[Product ID]],product_tab[],2,FALSE)</f>
        <v>Bookshelf</v>
      </c>
      <c r="M984" t="str">
        <f>VLOOKUP(sales_tab[[#This Row],[Product ID]],product_tab[],4,FALSE)</f>
        <v>Davis-Ramirez</v>
      </c>
      <c r="N984" t="s">
        <v>11</v>
      </c>
      <c r="O984">
        <v>16.358499999999999</v>
      </c>
      <c r="P984">
        <v>30.65</v>
      </c>
      <c r="Q984">
        <v>1</v>
      </c>
      <c r="R984">
        <v>0.11</v>
      </c>
      <c r="S984">
        <f>sales_tab[[#This Row],[Unit Price]]*sales_tab[[#This Row],[Quantity]]</f>
        <v>30.65</v>
      </c>
      <c r="T984">
        <f>sales_tab[[#This Row],[Sales Amount]]-sales_tab[[#This Row],[Cost Price]]</f>
        <v>14.291499999999999</v>
      </c>
    </row>
    <row r="985" spans="1:20" x14ac:dyDescent="0.45">
      <c r="A985">
        <v>278785</v>
      </c>
      <c r="B985">
        <v>775796</v>
      </c>
      <c r="C985" t="str">
        <f>VLOOKUP(sales_tab[[#This Row],[Customer ID]],customer_tab[],2,FALSE)</f>
        <v>Sierra Ingram</v>
      </c>
      <c r="D985" t="str">
        <f>VLOOKUP(sales_tab[[#This Row],[Customer ID]],customer_tab[],9,FALSE)</f>
        <v>Non-Binary</v>
      </c>
      <c r="E985" t="str">
        <f>VLOOKUP(sales_tab[[#This Row],[Customer ID]],customer_tab[],5,FALSE)</f>
        <v>Texas</v>
      </c>
      <c r="F985" t="str">
        <f>VLOOKUP(sales_tab[[#This Row],[Customer ID]],customer_tab[],6,FALSE)</f>
        <v>Central</v>
      </c>
      <c r="G985" t="str">
        <f>VLOOKUP(sales_tab[[#This Row],[Customer ID]],customer_tab[],7,FALSE)</f>
        <v>Widowed</v>
      </c>
      <c r="H985" s="1">
        <v>45406</v>
      </c>
      <c r="I985" s="1" t="str">
        <f>TEXT(sales_tab[[#This Row],[Order Date]],"YYYY")</f>
        <v>2024</v>
      </c>
      <c r="J985" s="1" t="str">
        <f>TEXT(sales_tab[[#This Row],[Order Date]],"MMM")</f>
        <v>Apr</v>
      </c>
      <c r="K985">
        <v>2914</v>
      </c>
      <c r="L985" t="str">
        <f>VLOOKUP(sales_tab[[#This Row],[Product ID]],product_tab[],2,FALSE)</f>
        <v>Bookshelf</v>
      </c>
      <c r="M985" t="str">
        <f>VLOOKUP(sales_tab[[#This Row],[Product ID]],product_tab[],4,FALSE)</f>
        <v>Davis-Ramirez</v>
      </c>
      <c r="N985" t="s">
        <v>11</v>
      </c>
      <c r="O985">
        <v>54.235499999999995</v>
      </c>
      <c r="P985">
        <v>30.65</v>
      </c>
      <c r="Q985">
        <v>3</v>
      </c>
      <c r="R985">
        <v>0.11</v>
      </c>
      <c r="S985">
        <f>sales_tab[[#This Row],[Unit Price]]*sales_tab[[#This Row],[Quantity]]</f>
        <v>91.949999999999989</v>
      </c>
      <c r="T985">
        <f>sales_tab[[#This Row],[Sales Amount]]-sales_tab[[#This Row],[Cost Price]]</f>
        <v>37.714499999999994</v>
      </c>
    </row>
    <row r="986" spans="1:20" x14ac:dyDescent="0.45">
      <c r="A986">
        <v>701120</v>
      </c>
      <c r="B986">
        <v>134468</v>
      </c>
      <c r="C986" t="str">
        <f>VLOOKUP(sales_tab[[#This Row],[Customer ID]],customer_tab[],2,FALSE)</f>
        <v>Anne Trevino</v>
      </c>
      <c r="D986" t="str">
        <f>VLOOKUP(sales_tab[[#This Row],[Customer ID]],customer_tab[],9,FALSE)</f>
        <v>Male</v>
      </c>
      <c r="E986" t="str">
        <f>VLOOKUP(sales_tab[[#This Row],[Customer ID]],customer_tab[],5,FALSE)</f>
        <v>California</v>
      </c>
      <c r="F986" t="str">
        <f>VLOOKUP(sales_tab[[#This Row],[Customer ID]],customer_tab[],6,FALSE)</f>
        <v>West</v>
      </c>
      <c r="G986" t="str">
        <f>VLOOKUP(sales_tab[[#This Row],[Customer ID]],customer_tab[],7,FALSE)</f>
        <v>Widowed</v>
      </c>
      <c r="H986" s="1">
        <v>45241</v>
      </c>
      <c r="I986" s="1" t="str">
        <f>TEXT(sales_tab[[#This Row],[Order Date]],"YYYY")</f>
        <v>2023</v>
      </c>
      <c r="J986" s="1" t="str">
        <f>TEXT(sales_tab[[#This Row],[Order Date]],"MMM")</f>
        <v>Nov</v>
      </c>
      <c r="K986">
        <v>9251</v>
      </c>
      <c r="L986" t="str">
        <f>VLOOKUP(sales_tab[[#This Row],[Product ID]],product_tab[],2,FALSE)</f>
        <v>Headphones</v>
      </c>
      <c r="M986" t="str">
        <f>VLOOKUP(sales_tab[[#This Row],[Product ID]],product_tab[],4,FALSE)</f>
        <v>Yates Group</v>
      </c>
      <c r="N986" t="s">
        <v>19</v>
      </c>
      <c r="O986">
        <v>43.260099999999994</v>
      </c>
      <c r="P986">
        <v>86.13</v>
      </c>
      <c r="Q986">
        <v>1</v>
      </c>
      <c r="R986">
        <v>0.23</v>
      </c>
      <c r="S986">
        <f>sales_tab[[#This Row],[Unit Price]]*sales_tab[[#This Row],[Quantity]]</f>
        <v>86.13</v>
      </c>
      <c r="T986">
        <f>sales_tab[[#This Row],[Sales Amount]]-sales_tab[[#This Row],[Cost Price]]</f>
        <v>42.869900000000001</v>
      </c>
    </row>
    <row r="987" spans="1:20" x14ac:dyDescent="0.45">
      <c r="A987">
        <v>287840</v>
      </c>
      <c r="B987">
        <v>583268</v>
      </c>
      <c r="C987" t="str">
        <f>VLOOKUP(sales_tab[[#This Row],[Customer ID]],customer_tab[],2,FALSE)</f>
        <v>Thomas Lawrence</v>
      </c>
      <c r="D987" t="str">
        <f>VLOOKUP(sales_tab[[#This Row],[Customer ID]],customer_tab[],9,FALSE)</f>
        <v>Male</v>
      </c>
      <c r="E987" t="str">
        <f>VLOOKUP(sales_tab[[#This Row],[Customer ID]],customer_tab[],5,FALSE)</f>
        <v>Michigan</v>
      </c>
      <c r="F987" t="str">
        <f>VLOOKUP(sales_tab[[#This Row],[Customer ID]],customer_tab[],6,FALSE)</f>
        <v>Central</v>
      </c>
      <c r="G987" t="str">
        <f>VLOOKUP(sales_tab[[#This Row],[Customer ID]],customer_tab[],7,FALSE)</f>
        <v>Married</v>
      </c>
      <c r="H987" s="1">
        <v>45411</v>
      </c>
      <c r="I987" s="1" t="str">
        <f>TEXT(sales_tab[[#This Row],[Order Date]],"YYYY")</f>
        <v>2024</v>
      </c>
      <c r="J987" s="1" t="str">
        <f>TEXT(sales_tab[[#This Row],[Order Date]],"MMM")</f>
        <v>Apr</v>
      </c>
      <c r="K987">
        <v>5842</v>
      </c>
      <c r="L987" t="str">
        <f>VLOOKUP(sales_tab[[#This Row],[Product ID]],product_tab[],2,FALSE)</f>
        <v>Chair</v>
      </c>
      <c r="M987" t="str">
        <f>VLOOKUP(sales_tab[[#This Row],[Product ID]],product_tab[],4,FALSE)</f>
        <v>Cook, Hall and Miller</v>
      </c>
      <c r="N987" t="s">
        <v>11</v>
      </c>
      <c r="O987">
        <v>805.55119999999999</v>
      </c>
      <c r="P987">
        <v>268.19</v>
      </c>
      <c r="Q987">
        <v>4</v>
      </c>
      <c r="R987">
        <v>0.13</v>
      </c>
      <c r="S987">
        <f>sales_tab[[#This Row],[Unit Price]]*sales_tab[[#This Row],[Quantity]]</f>
        <v>1072.76</v>
      </c>
      <c r="T987">
        <f>sales_tab[[#This Row],[Sales Amount]]-sales_tab[[#This Row],[Cost Price]]</f>
        <v>267.2088</v>
      </c>
    </row>
    <row r="988" spans="1:20" x14ac:dyDescent="0.45">
      <c r="A988">
        <v>295519</v>
      </c>
      <c r="B988">
        <v>605580</v>
      </c>
      <c r="C988" t="str">
        <f>VLOOKUP(sales_tab[[#This Row],[Customer ID]],customer_tab[],2,FALSE)</f>
        <v>Christian Bell</v>
      </c>
      <c r="D988" t="str">
        <f>VLOOKUP(sales_tab[[#This Row],[Customer ID]],customer_tab[],9,FALSE)</f>
        <v>Female</v>
      </c>
      <c r="E988" t="str">
        <f>VLOOKUP(sales_tab[[#This Row],[Customer ID]],customer_tab[],5,FALSE)</f>
        <v>Arizona</v>
      </c>
      <c r="F988" t="str">
        <f>VLOOKUP(sales_tab[[#This Row],[Customer ID]],customer_tab[],6,FALSE)</f>
        <v>West</v>
      </c>
      <c r="G988" t="str">
        <f>VLOOKUP(sales_tab[[#This Row],[Customer ID]],customer_tab[],7,FALSE)</f>
        <v>Divorced</v>
      </c>
      <c r="H988" s="1">
        <v>45479</v>
      </c>
      <c r="I988" s="1" t="str">
        <f>TEXT(sales_tab[[#This Row],[Order Date]],"YYYY")</f>
        <v>2024</v>
      </c>
      <c r="J988" s="1" t="str">
        <f>TEXT(sales_tab[[#This Row],[Order Date]],"MMM")</f>
        <v>Jul</v>
      </c>
      <c r="K988">
        <v>4971</v>
      </c>
      <c r="L988" t="str">
        <f>VLOOKUP(sales_tab[[#This Row],[Product ID]],product_tab[],2,FALSE)</f>
        <v>Marker</v>
      </c>
      <c r="M988" t="str">
        <f>VLOOKUP(sales_tab[[#This Row],[Product ID]],product_tab[],4,FALSE)</f>
        <v>Perez LLC</v>
      </c>
      <c r="N988" t="s">
        <v>17</v>
      </c>
      <c r="O988">
        <v>217.15899999999996</v>
      </c>
      <c r="P988">
        <v>63.66</v>
      </c>
      <c r="Q988">
        <v>5</v>
      </c>
      <c r="R988">
        <v>0.17</v>
      </c>
      <c r="S988">
        <f>sales_tab[[#This Row],[Unit Price]]*sales_tab[[#This Row],[Quantity]]</f>
        <v>318.29999999999995</v>
      </c>
      <c r="T988">
        <f>sales_tab[[#This Row],[Sales Amount]]-sales_tab[[#This Row],[Cost Price]]</f>
        <v>101.14099999999999</v>
      </c>
    </row>
    <row r="989" spans="1:20" x14ac:dyDescent="0.45">
      <c r="A989">
        <v>558653</v>
      </c>
      <c r="B989">
        <v>958213</v>
      </c>
      <c r="C989" t="str">
        <f>VLOOKUP(sales_tab[[#This Row],[Customer ID]],customer_tab[],2,FALSE)</f>
        <v>Tyler Phelps</v>
      </c>
      <c r="D989" t="str">
        <f>VLOOKUP(sales_tab[[#This Row],[Customer ID]],customer_tab[],9,FALSE)</f>
        <v>Female</v>
      </c>
      <c r="E989" t="str">
        <f>VLOOKUP(sales_tab[[#This Row],[Customer ID]],customer_tab[],5,FALSE)</f>
        <v>Florida</v>
      </c>
      <c r="F989" t="str">
        <f>VLOOKUP(sales_tab[[#This Row],[Customer ID]],customer_tab[],6,FALSE)</f>
        <v>South</v>
      </c>
      <c r="G989" t="str">
        <f>VLOOKUP(sales_tab[[#This Row],[Customer ID]],customer_tab[],7,FALSE)</f>
        <v>Divorced</v>
      </c>
      <c r="H989" s="1">
        <v>45280</v>
      </c>
      <c r="I989" s="1" t="str">
        <f>TEXT(sales_tab[[#This Row],[Order Date]],"YYYY")</f>
        <v>2023</v>
      </c>
      <c r="J989" s="1" t="str">
        <f>TEXT(sales_tab[[#This Row],[Order Date]],"MMM")</f>
        <v>Dec</v>
      </c>
      <c r="K989">
        <v>5039</v>
      </c>
      <c r="L989" t="str">
        <f>VLOOKUP(sales_tab[[#This Row],[Product ID]],product_tab[],2,FALSE)</f>
        <v>Jeans</v>
      </c>
      <c r="M989" t="str">
        <f>VLOOKUP(sales_tab[[#This Row],[Product ID]],product_tab[],4,FALSE)</f>
        <v>Sanchez, Medina and Golden</v>
      </c>
      <c r="N989" t="s">
        <v>15</v>
      </c>
      <c r="O989">
        <v>213.49880000000002</v>
      </c>
      <c r="P989">
        <v>70.03</v>
      </c>
      <c r="Q989">
        <v>4</v>
      </c>
      <c r="R989">
        <v>0.01</v>
      </c>
      <c r="S989">
        <f>sales_tab[[#This Row],[Unit Price]]*sales_tab[[#This Row],[Quantity]]</f>
        <v>280.12</v>
      </c>
      <c r="T989">
        <f>sales_tab[[#This Row],[Sales Amount]]-sales_tab[[#This Row],[Cost Price]]</f>
        <v>66.621199999999988</v>
      </c>
    </row>
    <row r="990" spans="1:20" x14ac:dyDescent="0.45">
      <c r="A990">
        <v>546713</v>
      </c>
      <c r="B990">
        <v>325749</v>
      </c>
      <c r="C990" t="str">
        <f>VLOOKUP(sales_tab[[#This Row],[Customer ID]],customer_tab[],2,FALSE)</f>
        <v>David Wright</v>
      </c>
      <c r="D990" t="str">
        <f>VLOOKUP(sales_tab[[#This Row],[Customer ID]],customer_tab[],9,FALSE)</f>
        <v>Female</v>
      </c>
      <c r="E990" t="str">
        <f>VLOOKUP(sales_tab[[#This Row],[Customer ID]],customer_tab[],5,FALSE)</f>
        <v>Washington</v>
      </c>
      <c r="F990" t="str">
        <f>VLOOKUP(sales_tab[[#This Row],[Customer ID]],customer_tab[],6,FALSE)</f>
        <v>West</v>
      </c>
      <c r="G990" t="str">
        <f>VLOOKUP(sales_tab[[#This Row],[Customer ID]],customer_tab[],7,FALSE)</f>
        <v>Married</v>
      </c>
      <c r="H990" s="1">
        <v>45392</v>
      </c>
      <c r="I990" s="1" t="str">
        <f>TEXT(sales_tab[[#This Row],[Order Date]],"YYYY")</f>
        <v>2024</v>
      </c>
      <c r="J990" s="1" t="str">
        <f>TEXT(sales_tab[[#This Row],[Order Date]],"MMM")</f>
        <v>Apr</v>
      </c>
      <c r="K990">
        <v>6233</v>
      </c>
      <c r="L990" t="str">
        <f>VLOOKUP(sales_tab[[#This Row],[Product ID]],product_tab[],2,FALSE)</f>
        <v>Smartphone</v>
      </c>
      <c r="M990" t="str">
        <f>VLOOKUP(sales_tab[[#This Row],[Product ID]],product_tab[],4,FALSE)</f>
        <v>Hensley-Pratt</v>
      </c>
      <c r="N990" t="s">
        <v>19</v>
      </c>
      <c r="O990">
        <v>18.654800000000002</v>
      </c>
      <c r="P990">
        <v>12.38</v>
      </c>
      <c r="Q990">
        <v>2</v>
      </c>
      <c r="R990">
        <v>0.02</v>
      </c>
      <c r="S990">
        <f>sales_tab[[#This Row],[Unit Price]]*sales_tab[[#This Row],[Quantity]]</f>
        <v>24.76</v>
      </c>
      <c r="T990">
        <f>sales_tab[[#This Row],[Sales Amount]]-sales_tab[[#This Row],[Cost Price]]</f>
        <v>6.1052</v>
      </c>
    </row>
    <row r="991" spans="1:20" x14ac:dyDescent="0.45">
      <c r="A991">
        <v>411724</v>
      </c>
      <c r="B991">
        <v>134940</v>
      </c>
      <c r="C991" t="str">
        <f>VLOOKUP(sales_tab[[#This Row],[Customer ID]],customer_tab[],2,FALSE)</f>
        <v>Anthony Johnson</v>
      </c>
      <c r="D991" t="str">
        <f>VLOOKUP(sales_tab[[#This Row],[Customer ID]],customer_tab[],9,FALSE)</f>
        <v>Non-Binary</v>
      </c>
      <c r="E991" t="str">
        <f>VLOOKUP(sales_tab[[#This Row],[Customer ID]],customer_tab[],5,FALSE)</f>
        <v>New York</v>
      </c>
      <c r="F991" t="str">
        <f>VLOOKUP(sales_tab[[#This Row],[Customer ID]],customer_tab[],6,FALSE)</f>
        <v>East</v>
      </c>
      <c r="G991" t="str">
        <f>VLOOKUP(sales_tab[[#This Row],[Customer ID]],customer_tab[],7,FALSE)</f>
        <v>Divorced</v>
      </c>
      <c r="H991" s="1">
        <v>45183</v>
      </c>
      <c r="I991" s="1" t="str">
        <f>TEXT(sales_tab[[#This Row],[Order Date]],"YYYY")</f>
        <v>2023</v>
      </c>
      <c r="J991" s="1" t="str">
        <f>TEXT(sales_tab[[#This Row],[Order Date]],"MMM")</f>
        <v>Sep</v>
      </c>
      <c r="K991">
        <v>4971</v>
      </c>
      <c r="L991" t="str">
        <f>VLOOKUP(sales_tab[[#This Row],[Product ID]],product_tab[],2,FALSE)</f>
        <v>Marker</v>
      </c>
      <c r="M991" t="str">
        <f>VLOOKUP(sales_tab[[#This Row],[Product ID]],product_tab[],4,FALSE)</f>
        <v>Perez LLC</v>
      </c>
      <c r="N991" t="s">
        <v>17</v>
      </c>
      <c r="O991">
        <v>107.19039999999998</v>
      </c>
      <c r="P991">
        <v>63.66</v>
      </c>
      <c r="Q991">
        <v>2</v>
      </c>
      <c r="R991">
        <v>0.03</v>
      </c>
      <c r="S991">
        <f>sales_tab[[#This Row],[Unit Price]]*sales_tab[[#This Row],[Quantity]]</f>
        <v>127.32</v>
      </c>
      <c r="T991">
        <f>sales_tab[[#This Row],[Sales Amount]]-sales_tab[[#This Row],[Cost Price]]</f>
        <v>20.129600000000011</v>
      </c>
    </row>
    <row r="992" spans="1:20" x14ac:dyDescent="0.45">
      <c r="A992">
        <v>888924</v>
      </c>
      <c r="B992">
        <v>923922</v>
      </c>
      <c r="C992" t="str">
        <f>VLOOKUP(sales_tab[[#This Row],[Customer ID]],customer_tab[],2,FALSE)</f>
        <v>Caleb Robbins</v>
      </c>
      <c r="D992" t="str">
        <f>VLOOKUP(sales_tab[[#This Row],[Customer ID]],customer_tab[],9,FALSE)</f>
        <v>Female</v>
      </c>
      <c r="E992" t="str">
        <f>VLOOKUP(sales_tab[[#This Row],[Customer ID]],customer_tab[],5,FALSE)</f>
        <v>Ohio</v>
      </c>
      <c r="F992" t="str">
        <f>VLOOKUP(sales_tab[[#This Row],[Customer ID]],customer_tab[],6,FALSE)</f>
        <v>East</v>
      </c>
      <c r="G992" t="str">
        <f>VLOOKUP(sales_tab[[#This Row],[Customer ID]],customer_tab[],7,FALSE)</f>
        <v>Single</v>
      </c>
      <c r="H992" s="1">
        <v>45430</v>
      </c>
      <c r="I992" s="1" t="str">
        <f>TEXT(sales_tab[[#This Row],[Order Date]],"YYYY")</f>
        <v>2024</v>
      </c>
      <c r="J992" s="1" t="str">
        <f>TEXT(sales_tab[[#This Row],[Order Date]],"MMM")</f>
        <v>May</v>
      </c>
      <c r="K992">
        <v>9251</v>
      </c>
      <c r="L992" t="str">
        <f>VLOOKUP(sales_tab[[#This Row],[Product ID]],product_tab[],2,FALSE)</f>
        <v>Headphones</v>
      </c>
      <c r="M992" t="str">
        <f>VLOOKUP(sales_tab[[#This Row],[Product ID]],product_tab[],4,FALSE)</f>
        <v>Yates Group</v>
      </c>
      <c r="N992" t="s">
        <v>19</v>
      </c>
      <c r="O992">
        <v>214.12959999999998</v>
      </c>
      <c r="P992">
        <v>86.13</v>
      </c>
      <c r="Q992">
        <v>4</v>
      </c>
      <c r="R992">
        <v>0.02</v>
      </c>
      <c r="S992">
        <f>sales_tab[[#This Row],[Unit Price]]*sales_tab[[#This Row],[Quantity]]</f>
        <v>344.52</v>
      </c>
      <c r="T992">
        <f>sales_tab[[#This Row],[Sales Amount]]-sales_tab[[#This Row],[Cost Price]]</f>
        <v>130.3904</v>
      </c>
    </row>
    <row r="993" spans="1:20" x14ac:dyDescent="0.45">
      <c r="A993">
        <v>438688</v>
      </c>
      <c r="B993">
        <v>548299</v>
      </c>
      <c r="C993" t="str">
        <f>VLOOKUP(sales_tab[[#This Row],[Customer ID]],customer_tab[],2,FALSE)</f>
        <v>Madison Carr</v>
      </c>
      <c r="D993" t="str">
        <f>VLOOKUP(sales_tab[[#This Row],[Customer ID]],customer_tab[],9,FALSE)</f>
        <v>Non-Binary</v>
      </c>
      <c r="E993" t="str">
        <f>VLOOKUP(sales_tab[[#This Row],[Customer ID]],customer_tab[],5,FALSE)</f>
        <v>Florida</v>
      </c>
      <c r="F993" t="str">
        <f>VLOOKUP(sales_tab[[#This Row],[Customer ID]],customer_tab[],6,FALSE)</f>
        <v>South</v>
      </c>
      <c r="G993" t="str">
        <f>VLOOKUP(sales_tab[[#This Row],[Customer ID]],customer_tab[],7,FALSE)</f>
        <v>Widowed</v>
      </c>
      <c r="H993" s="1">
        <v>45508</v>
      </c>
      <c r="I993" s="1" t="str">
        <f>TEXT(sales_tab[[#This Row],[Order Date]],"YYYY")</f>
        <v>2024</v>
      </c>
      <c r="J993" s="1" t="str">
        <f>TEXT(sales_tab[[#This Row],[Order Date]],"MMM")</f>
        <v>Aug</v>
      </c>
      <c r="K993">
        <v>2834</v>
      </c>
      <c r="L993" t="str">
        <f>VLOOKUP(sales_tab[[#This Row],[Product ID]],product_tab[],2,FALSE)</f>
        <v>Tablet</v>
      </c>
      <c r="M993" t="str">
        <f>VLOOKUP(sales_tab[[#This Row],[Product ID]],product_tab[],4,FALSE)</f>
        <v>Anderson-Jackson</v>
      </c>
      <c r="N993" t="s">
        <v>19</v>
      </c>
      <c r="O993">
        <v>740.12799999999993</v>
      </c>
      <c r="P993">
        <v>222.26</v>
      </c>
      <c r="Q993">
        <v>5</v>
      </c>
      <c r="R993">
        <v>0.04</v>
      </c>
      <c r="S993">
        <f>sales_tab[[#This Row],[Unit Price]]*sales_tab[[#This Row],[Quantity]]</f>
        <v>1111.3</v>
      </c>
      <c r="T993">
        <f>sales_tab[[#This Row],[Sales Amount]]-sales_tab[[#This Row],[Cost Price]]</f>
        <v>371.17200000000003</v>
      </c>
    </row>
    <row r="994" spans="1:20" x14ac:dyDescent="0.45">
      <c r="A994">
        <v>837427</v>
      </c>
      <c r="B994">
        <v>170951</v>
      </c>
      <c r="C994" t="str">
        <f>VLOOKUP(sales_tab[[#This Row],[Customer ID]],customer_tab[],2,FALSE)</f>
        <v>Tammy Barajas</v>
      </c>
      <c r="D994" t="str">
        <f>VLOOKUP(sales_tab[[#This Row],[Customer ID]],customer_tab[],9,FALSE)</f>
        <v>Non-Binary</v>
      </c>
      <c r="E994" t="str">
        <f>VLOOKUP(sales_tab[[#This Row],[Customer ID]],customer_tab[],5,FALSE)</f>
        <v>California</v>
      </c>
      <c r="F994" t="str">
        <f>VLOOKUP(sales_tab[[#This Row],[Customer ID]],customer_tab[],6,FALSE)</f>
        <v>West</v>
      </c>
      <c r="G994" t="str">
        <f>VLOOKUP(sales_tab[[#This Row],[Customer ID]],customer_tab[],7,FALSE)</f>
        <v>Divorced</v>
      </c>
      <c r="H994" s="1">
        <v>45221</v>
      </c>
      <c r="I994" s="1" t="str">
        <f>TEXT(sales_tab[[#This Row],[Order Date]],"YYYY")</f>
        <v>2023</v>
      </c>
      <c r="J994" s="1" t="str">
        <f>TEXT(sales_tab[[#This Row],[Order Date]],"MMM")</f>
        <v>Oct</v>
      </c>
      <c r="K994">
        <v>5035</v>
      </c>
      <c r="L994" t="str">
        <f>VLOOKUP(sales_tab[[#This Row],[Product ID]],product_tab[],2,FALSE)</f>
        <v>Paper</v>
      </c>
      <c r="M994" t="str">
        <f>VLOOKUP(sales_tab[[#This Row],[Product ID]],product_tab[],4,FALSE)</f>
        <v>Clayton, Robertson and Wolfe</v>
      </c>
      <c r="N994" t="s">
        <v>17</v>
      </c>
      <c r="O994">
        <v>88.944400000000002</v>
      </c>
      <c r="P994">
        <v>196.72</v>
      </c>
      <c r="Q994">
        <v>1</v>
      </c>
      <c r="R994">
        <v>0.23</v>
      </c>
      <c r="S994">
        <f>sales_tab[[#This Row],[Unit Price]]*sales_tab[[#This Row],[Quantity]]</f>
        <v>196.72</v>
      </c>
      <c r="T994">
        <f>sales_tab[[#This Row],[Sales Amount]]-sales_tab[[#This Row],[Cost Price]]</f>
        <v>107.7756</v>
      </c>
    </row>
    <row r="995" spans="1:20" x14ac:dyDescent="0.45">
      <c r="A995">
        <v>731232</v>
      </c>
      <c r="B995">
        <v>388268</v>
      </c>
      <c r="C995" t="str">
        <f>VLOOKUP(sales_tab[[#This Row],[Customer ID]],customer_tab[],2,FALSE)</f>
        <v>Amber Tran</v>
      </c>
      <c r="D995" t="str">
        <f>VLOOKUP(sales_tab[[#This Row],[Customer ID]],customer_tab[],9,FALSE)</f>
        <v>Male</v>
      </c>
      <c r="E995" t="str">
        <f>VLOOKUP(sales_tab[[#This Row],[Customer ID]],customer_tab[],5,FALSE)</f>
        <v>Ohio</v>
      </c>
      <c r="F995" t="str">
        <f>VLOOKUP(sales_tab[[#This Row],[Customer ID]],customer_tab[],6,FALSE)</f>
        <v>East</v>
      </c>
      <c r="G995" t="str">
        <f>VLOOKUP(sales_tab[[#This Row],[Customer ID]],customer_tab[],7,FALSE)</f>
        <v>Divorced</v>
      </c>
      <c r="H995" s="1">
        <v>45388</v>
      </c>
      <c r="I995" s="1" t="str">
        <f>TEXT(sales_tab[[#This Row],[Order Date]],"YYYY")</f>
        <v>2024</v>
      </c>
      <c r="J995" s="1" t="str">
        <f>TEXT(sales_tab[[#This Row],[Order Date]],"MMM")</f>
        <v>Apr</v>
      </c>
      <c r="K995">
        <v>2034</v>
      </c>
      <c r="L995" t="str">
        <f>VLOOKUP(sales_tab[[#This Row],[Product ID]],product_tab[],2,FALSE)</f>
        <v>Camera</v>
      </c>
      <c r="M995" t="str">
        <f>VLOOKUP(sales_tab[[#This Row],[Product ID]],product_tab[],4,FALSE)</f>
        <v>Johns and Sons</v>
      </c>
      <c r="N995" t="s">
        <v>19</v>
      </c>
      <c r="O995">
        <v>91.49199999999999</v>
      </c>
      <c r="P995">
        <v>70.849999999999994</v>
      </c>
      <c r="Q995">
        <v>2</v>
      </c>
      <c r="R995">
        <v>0.04</v>
      </c>
      <c r="S995">
        <f>sales_tab[[#This Row],[Unit Price]]*sales_tab[[#This Row],[Quantity]]</f>
        <v>141.69999999999999</v>
      </c>
      <c r="T995">
        <f>sales_tab[[#This Row],[Sales Amount]]-sales_tab[[#This Row],[Cost Price]]</f>
        <v>50.207999999999998</v>
      </c>
    </row>
    <row r="996" spans="1:20" x14ac:dyDescent="0.45">
      <c r="A996">
        <v>577119</v>
      </c>
      <c r="B996">
        <v>153018</v>
      </c>
      <c r="C996" t="str">
        <f>VLOOKUP(sales_tab[[#This Row],[Customer ID]],customer_tab[],2,FALSE)</f>
        <v>Erika Schultz</v>
      </c>
      <c r="D996" t="str">
        <f>VLOOKUP(sales_tab[[#This Row],[Customer ID]],customer_tab[],9,FALSE)</f>
        <v>Male</v>
      </c>
      <c r="E996" t="str">
        <f>VLOOKUP(sales_tab[[#This Row],[Customer ID]],customer_tab[],5,FALSE)</f>
        <v>North Carolina</v>
      </c>
      <c r="F996" t="str">
        <f>VLOOKUP(sales_tab[[#This Row],[Customer ID]],customer_tab[],6,FALSE)</f>
        <v>South</v>
      </c>
      <c r="G996" t="str">
        <f>VLOOKUP(sales_tab[[#This Row],[Customer ID]],customer_tab[],7,FALSE)</f>
        <v>Widowed</v>
      </c>
      <c r="H996" s="1">
        <v>45250</v>
      </c>
      <c r="I996" s="1" t="str">
        <f>TEXT(sales_tab[[#This Row],[Order Date]],"YYYY")</f>
        <v>2023</v>
      </c>
      <c r="J996" s="1" t="str">
        <f>TEXT(sales_tab[[#This Row],[Order Date]],"MMM")</f>
        <v>Nov</v>
      </c>
      <c r="K996">
        <v>1440</v>
      </c>
      <c r="L996" t="str">
        <f>VLOOKUP(sales_tab[[#This Row],[Product ID]],product_tab[],2,FALSE)</f>
        <v>Action Figure</v>
      </c>
      <c r="M996" t="str">
        <f>VLOOKUP(sales_tab[[#This Row],[Product ID]],product_tab[],4,FALSE)</f>
        <v>Barker-Baker</v>
      </c>
      <c r="N996" t="s">
        <v>13</v>
      </c>
      <c r="O996">
        <v>137.97239999999999</v>
      </c>
      <c r="P996">
        <v>242.72</v>
      </c>
      <c r="Q996">
        <v>1</v>
      </c>
      <c r="R996">
        <v>0.08</v>
      </c>
      <c r="S996">
        <f>sales_tab[[#This Row],[Unit Price]]*sales_tab[[#This Row],[Quantity]]</f>
        <v>242.72</v>
      </c>
      <c r="T996">
        <f>sales_tab[[#This Row],[Sales Amount]]-sales_tab[[#This Row],[Cost Price]]</f>
        <v>104.74760000000001</v>
      </c>
    </row>
    <row r="997" spans="1:20" x14ac:dyDescent="0.45">
      <c r="A997">
        <v>748977</v>
      </c>
      <c r="B997">
        <v>388430</v>
      </c>
      <c r="C997" t="str">
        <f>VLOOKUP(sales_tab[[#This Row],[Customer ID]],customer_tab[],2,FALSE)</f>
        <v>Jimmy Estrada</v>
      </c>
      <c r="D997" t="str">
        <f>VLOOKUP(sales_tab[[#This Row],[Customer ID]],customer_tab[],9,FALSE)</f>
        <v>Male</v>
      </c>
      <c r="E997" t="str">
        <f>VLOOKUP(sales_tab[[#This Row],[Customer ID]],customer_tab[],5,FALSE)</f>
        <v>Texas</v>
      </c>
      <c r="F997" t="str">
        <f>VLOOKUP(sales_tab[[#This Row],[Customer ID]],customer_tab[],6,FALSE)</f>
        <v>Central</v>
      </c>
      <c r="G997" t="str">
        <f>VLOOKUP(sales_tab[[#This Row],[Customer ID]],customer_tab[],7,FALSE)</f>
        <v>Widowed</v>
      </c>
      <c r="H997" s="1">
        <v>45292</v>
      </c>
      <c r="I997" s="1" t="str">
        <f>TEXT(sales_tab[[#This Row],[Order Date]],"YYYY")</f>
        <v>2024</v>
      </c>
      <c r="J997" s="1" t="str">
        <f>TEXT(sales_tab[[#This Row],[Order Date]],"MMM")</f>
        <v>Jan</v>
      </c>
      <c r="K997">
        <v>3312</v>
      </c>
      <c r="L997" t="str">
        <f>VLOOKUP(sales_tab[[#This Row],[Product ID]],product_tab[],2,FALSE)</f>
        <v>Toy Car</v>
      </c>
      <c r="M997" t="str">
        <f>VLOOKUP(sales_tab[[#This Row],[Product ID]],product_tab[],4,FALSE)</f>
        <v>West LLC</v>
      </c>
      <c r="N997" t="s">
        <v>13</v>
      </c>
      <c r="O997">
        <v>658.50399999999991</v>
      </c>
      <c r="P997">
        <v>287.38</v>
      </c>
      <c r="Q997">
        <v>4</v>
      </c>
      <c r="R997">
        <v>0.05</v>
      </c>
      <c r="S997">
        <f>sales_tab[[#This Row],[Unit Price]]*sales_tab[[#This Row],[Quantity]]</f>
        <v>1149.52</v>
      </c>
      <c r="T997">
        <f>sales_tab[[#This Row],[Sales Amount]]-sales_tab[[#This Row],[Cost Price]]</f>
        <v>491.01600000000008</v>
      </c>
    </row>
    <row r="998" spans="1:20" x14ac:dyDescent="0.45">
      <c r="A998">
        <v>426046</v>
      </c>
      <c r="B998">
        <v>795351</v>
      </c>
      <c r="C998" t="str">
        <f>VLOOKUP(sales_tab[[#This Row],[Customer ID]],customer_tab[],2,FALSE)</f>
        <v>Karen Lozano</v>
      </c>
      <c r="D998" t="str">
        <f>VLOOKUP(sales_tab[[#This Row],[Customer ID]],customer_tab[],9,FALSE)</f>
        <v>Female</v>
      </c>
      <c r="E998" t="str">
        <f>VLOOKUP(sales_tab[[#This Row],[Customer ID]],customer_tab[],5,FALSE)</f>
        <v>Illinois</v>
      </c>
      <c r="F998" t="str">
        <f>VLOOKUP(sales_tab[[#This Row],[Customer ID]],customer_tab[],6,FALSE)</f>
        <v>Central</v>
      </c>
      <c r="G998" t="str">
        <f>VLOOKUP(sales_tab[[#This Row],[Customer ID]],customer_tab[],7,FALSE)</f>
        <v>Divorced</v>
      </c>
      <c r="H998" s="1">
        <v>45339</v>
      </c>
      <c r="I998" s="1" t="str">
        <f>TEXT(sales_tab[[#This Row],[Order Date]],"YYYY")</f>
        <v>2024</v>
      </c>
      <c r="J998" s="1" t="str">
        <f>TEXT(sales_tab[[#This Row],[Order Date]],"MMM")</f>
        <v>Feb</v>
      </c>
      <c r="K998">
        <v>4889</v>
      </c>
      <c r="L998" t="str">
        <f>VLOOKUP(sales_tab[[#This Row],[Product ID]],product_tab[],2,FALSE)</f>
        <v>T-shirt</v>
      </c>
      <c r="M998" t="str">
        <f>VLOOKUP(sales_tab[[#This Row],[Product ID]],product_tab[],4,FALSE)</f>
        <v>Davis Group</v>
      </c>
      <c r="N998" t="s">
        <v>15</v>
      </c>
      <c r="O998">
        <v>247.39120000000003</v>
      </c>
      <c r="P998">
        <v>165.76</v>
      </c>
      <c r="Q998">
        <v>2</v>
      </c>
      <c r="R998">
        <v>0.19</v>
      </c>
      <c r="S998">
        <f>sales_tab[[#This Row],[Unit Price]]*sales_tab[[#This Row],[Quantity]]</f>
        <v>331.52</v>
      </c>
      <c r="T998">
        <f>sales_tab[[#This Row],[Sales Amount]]-sales_tab[[#This Row],[Cost Price]]</f>
        <v>84.128799999999956</v>
      </c>
    </row>
    <row r="999" spans="1:20" x14ac:dyDescent="0.45">
      <c r="A999">
        <v>993084</v>
      </c>
      <c r="B999">
        <v>147659</v>
      </c>
      <c r="C999" t="str">
        <f>VLOOKUP(sales_tab[[#This Row],[Customer ID]],customer_tab[],2,FALSE)</f>
        <v>Tracie Baker</v>
      </c>
      <c r="D999" t="str">
        <f>VLOOKUP(sales_tab[[#This Row],[Customer ID]],customer_tab[],9,FALSE)</f>
        <v>Non-Binary</v>
      </c>
      <c r="E999" t="str">
        <f>VLOOKUP(sales_tab[[#This Row],[Customer ID]],customer_tab[],5,FALSE)</f>
        <v>Texas</v>
      </c>
      <c r="F999" t="str">
        <f>VLOOKUP(sales_tab[[#This Row],[Customer ID]],customer_tab[],6,FALSE)</f>
        <v>Central</v>
      </c>
      <c r="G999" t="str">
        <f>VLOOKUP(sales_tab[[#This Row],[Customer ID]],customer_tab[],7,FALSE)</f>
        <v>Divorced</v>
      </c>
      <c r="H999" s="1">
        <v>45493</v>
      </c>
      <c r="I999" s="1" t="str">
        <f>TEXT(sales_tab[[#This Row],[Order Date]],"YYYY")</f>
        <v>2024</v>
      </c>
      <c r="J999" s="1" t="str">
        <f>TEXT(sales_tab[[#This Row],[Order Date]],"MMM")</f>
        <v>Jul</v>
      </c>
      <c r="K999">
        <v>4971</v>
      </c>
      <c r="L999" t="str">
        <f>VLOOKUP(sales_tab[[#This Row],[Product ID]],product_tab[],2,FALSE)</f>
        <v>Marker</v>
      </c>
      <c r="M999" t="str">
        <f>VLOOKUP(sales_tab[[#This Row],[Product ID]],product_tab[],4,FALSE)</f>
        <v>Perez LLC</v>
      </c>
      <c r="N999" t="s">
        <v>17</v>
      </c>
      <c r="O999">
        <v>196.5504</v>
      </c>
      <c r="P999">
        <v>63.66</v>
      </c>
      <c r="Q999">
        <v>4</v>
      </c>
      <c r="R999">
        <v>0.14000000000000001</v>
      </c>
      <c r="S999">
        <f>sales_tab[[#This Row],[Unit Price]]*sales_tab[[#This Row],[Quantity]]</f>
        <v>254.64</v>
      </c>
      <c r="T999">
        <f>sales_tab[[#This Row],[Sales Amount]]-sales_tab[[#This Row],[Cost Price]]</f>
        <v>58.08959999999999</v>
      </c>
    </row>
    <row r="1000" spans="1:20" x14ac:dyDescent="0.45">
      <c r="A1000">
        <v>998520</v>
      </c>
      <c r="B1000">
        <v>747364</v>
      </c>
      <c r="C1000" t="str">
        <f>VLOOKUP(sales_tab[[#This Row],[Customer ID]],customer_tab[],2,FALSE)</f>
        <v>Kevin Lee</v>
      </c>
      <c r="D1000" t="str">
        <f>VLOOKUP(sales_tab[[#This Row],[Customer ID]],customer_tab[],9,FALSE)</f>
        <v>Male</v>
      </c>
      <c r="E1000" t="str">
        <f>VLOOKUP(sales_tab[[#This Row],[Customer ID]],customer_tab[],5,FALSE)</f>
        <v>Texas</v>
      </c>
      <c r="F1000" t="str">
        <f>VLOOKUP(sales_tab[[#This Row],[Customer ID]],customer_tab[],6,FALSE)</f>
        <v>Central</v>
      </c>
      <c r="G1000" t="str">
        <f>VLOOKUP(sales_tab[[#This Row],[Customer ID]],customer_tab[],7,FALSE)</f>
        <v>Single</v>
      </c>
      <c r="H1000" s="1">
        <v>45347</v>
      </c>
      <c r="I1000" s="1" t="str">
        <f>TEXT(sales_tab[[#This Row],[Order Date]],"YYYY")</f>
        <v>2024</v>
      </c>
      <c r="J1000" s="1" t="str">
        <f>TEXT(sales_tab[[#This Row],[Order Date]],"MMM")</f>
        <v>Feb</v>
      </c>
      <c r="K1000">
        <v>4541</v>
      </c>
      <c r="L1000" t="str">
        <f>VLOOKUP(sales_tab[[#This Row],[Product ID]],product_tab[],2,FALSE)</f>
        <v>Pen</v>
      </c>
      <c r="M1000" t="str">
        <f>VLOOKUP(sales_tab[[#This Row],[Product ID]],product_tab[],4,FALSE)</f>
        <v>Mccall Inc</v>
      </c>
      <c r="N1000" t="s">
        <v>17</v>
      </c>
      <c r="O1000">
        <v>173.23999999999998</v>
      </c>
      <c r="P1000">
        <v>69.5</v>
      </c>
      <c r="Q1000">
        <v>4</v>
      </c>
      <c r="R1000">
        <v>0.15</v>
      </c>
      <c r="S1000">
        <f>sales_tab[[#This Row],[Unit Price]]*sales_tab[[#This Row],[Quantity]]</f>
        <v>278</v>
      </c>
      <c r="T1000">
        <f>sales_tab[[#This Row],[Sales Amount]]-sales_tab[[#This Row],[Cost Price]]</f>
        <v>104.76000000000002</v>
      </c>
    </row>
    <row r="1001" spans="1:20" x14ac:dyDescent="0.45">
      <c r="A1001">
        <v>625837</v>
      </c>
      <c r="B1001">
        <v>537329</v>
      </c>
      <c r="C1001" t="str">
        <f>VLOOKUP(sales_tab[[#This Row],[Customer ID]],customer_tab[],2,FALSE)</f>
        <v>Patrick Grant</v>
      </c>
      <c r="D1001" t="str">
        <f>VLOOKUP(sales_tab[[#This Row],[Customer ID]],customer_tab[],9,FALSE)</f>
        <v>Non-Binary</v>
      </c>
      <c r="E1001" t="str">
        <f>VLOOKUP(sales_tab[[#This Row],[Customer ID]],customer_tab[],5,FALSE)</f>
        <v>New York</v>
      </c>
      <c r="F1001" t="str">
        <f>VLOOKUP(sales_tab[[#This Row],[Customer ID]],customer_tab[],6,FALSE)</f>
        <v>East</v>
      </c>
      <c r="G1001" t="str">
        <f>VLOOKUP(sales_tab[[#This Row],[Customer ID]],customer_tab[],7,FALSE)</f>
        <v>Married</v>
      </c>
      <c r="H1001" s="1">
        <v>45432</v>
      </c>
      <c r="I1001" s="1" t="str">
        <f>TEXT(sales_tab[[#This Row],[Order Date]],"YYYY")</f>
        <v>2024</v>
      </c>
      <c r="J1001" s="1" t="str">
        <f>TEXT(sales_tab[[#This Row],[Order Date]],"MMM")</f>
        <v>May</v>
      </c>
      <c r="K1001">
        <v>2117</v>
      </c>
      <c r="L1001" t="str">
        <f>VLOOKUP(sales_tab[[#This Row],[Product ID]],product_tab[],2,FALSE)</f>
        <v>Sofa</v>
      </c>
      <c r="M1001" t="str">
        <f>VLOOKUP(sales_tab[[#This Row],[Product ID]],product_tab[],4,FALSE)</f>
        <v>Holden Inc</v>
      </c>
      <c r="N1001" t="s">
        <v>11</v>
      </c>
      <c r="O1001">
        <v>42.715999999999994</v>
      </c>
      <c r="P1001">
        <v>13.79</v>
      </c>
      <c r="Q1001">
        <v>4</v>
      </c>
      <c r="R1001">
        <v>0.15</v>
      </c>
      <c r="S1001">
        <f>sales_tab[[#This Row],[Unit Price]]*sales_tab[[#This Row],[Quantity]]</f>
        <v>55.16</v>
      </c>
      <c r="T1001">
        <f>sales_tab[[#This Row],[Sales Amount]]-sales_tab[[#This Row],[Cost Price]]</f>
        <v>12.444000000000003</v>
      </c>
    </row>
    <row r="1002" spans="1:20" x14ac:dyDescent="0.45">
      <c r="A1002">
        <v>915346</v>
      </c>
      <c r="B1002">
        <v>490619</v>
      </c>
      <c r="C1002" t="str">
        <f>VLOOKUP(sales_tab[[#This Row],[Customer ID]],customer_tab[],2,FALSE)</f>
        <v>William Evans</v>
      </c>
      <c r="D1002" t="str">
        <f>VLOOKUP(sales_tab[[#This Row],[Customer ID]],customer_tab[],9,FALSE)</f>
        <v>Non-Binary</v>
      </c>
      <c r="E1002" t="str">
        <f>VLOOKUP(sales_tab[[#This Row],[Customer ID]],customer_tab[],5,FALSE)</f>
        <v>New York</v>
      </c>
      <c r="F1002" t="str">
        <f>VLOOKUP(sales_tab[[#This Row],[Customer ID]],customer_tab[],6,FALSE)</f>
        <v>East</v>
      </c>
      <c r="G1002" t="str">
        <f>VLOOKUP(sales_tab[[#This Row],[Customer ID]],customer_tab[],7,FALSE)</f>
        <v>Married</v>
      </c>
      <c r="H1002" s="1">
        <v>45371</v>
      </c>
      <c r="I1002" s="1" t="str">
        <f>TEXT(sales_tab[[#This Row],[Order Date]],"YYYY")</f>
        <v>2024</v>
      </c>
      <c r="J1002" s="1" t="str">
        <f>TEXT(sales_tab[[#This Row],[Order Date]],"MMM")</f>
        <v>Mar</v>
      </c>
      <c r="K1002">
        <v>2117</v>
      </c>
      <c r="L1002" t="str">
        <f>VLOOKUP(sales_tab[[#This Row],[Product ID]],product_tab[],2,FALSE)</f>
        <v>Sofa</v>
      </c>
      <c r="M1002" t="str">
        <f>VLOOKUP(sales_tab[[#This Row],[Product ID]],product_tab[],4,FALSE)</f>
        <v>Holden Inc</v>
      </c>
      <c r="N1002" t="s">
        <v>11</v>
      </c>
      <c r="O1002">
        <v>33.877999999999986</v>
      </c>
      <c r="P1002">
        <v>13.79</v>
      </c>
      <c r="Q1002">
        <v>5</v>
      </c>
      <c r="R1002">
        <v>0.16</v>
      </c>
      <c r="S1002">
        <f>sales_tab[[#This Row],[Unit Price]]*sales_tab[[#This Row],[Quantity]]</f>
        <v>68.949999999999989</v>
      </c>
      <c r="T1002">
        <f>sales_tab[[#This Row],[Sales Amount]]-sales_tab[[#This Row],[Cost Price]]</f>
        <v>35.072000000000003</v>
      </c>
    </row>
    <row r="1003" spans="1:20" x14ac:dyDescent="0.45">
      <c r="A1003">
        <v>224893</v>
      </c>
      <c r="B1003">
        <v>489697</v>
      </c>
      <c r="C1003" t="str">
        <f>VLOOKUP(sales_tab[[#This Row],[Customer ID]],customer_tab[],2,FALSE)</f>
        <v>William Lane</v>
      </c>
      <c r="D1003" t="str">
        <f>VLOOKUP(sales_tab[[#This Row],[Customer ID]],customer_tab[],9,FALSE)</f>
        <v>Male</v>
      </c>
      <c r="E1003" t="str">
        <f>VLOOKUP(sales_tab[[#This Row],[Customer ID]],customer_tab[],5,FALSE)</f>
        <v>Ohio</v>
      </c>
      <c r="F1003" t="str">
        <f>VLOOKUP(sales_tab[[#This Row],[Customer ID]],customer_tab[],6,FALSE)</f>
        <v>East</v>
      </c>
      <c r="G1003" t="str">
        <f>VLOOKUP(sales_tab[[#This Row],[Customer ID]],customer_tab[],7,FALSE)</f>
        <v>Single</v>
      </c>
      <c r="H1003" s="1">
        <v>45182</v>
      </c>
      <c r="I1003" s="1" t="str">
        <f>TEXT(sales_tab[[#This Row],[Order Date]],"YYYY")</f>
        <v>2023</v>
      </c>
      <c r="J1003" s="1" t="str">
        <f>TEXT(sales_tab[[#This Row],[Order Date]],"MMM")</f>
        <v>Sep</v>
      </c>
      <c r="K1003">
        <v>6681</v>
      </c>
      <c r="L1003" t="str">
        <f>VLOOKUP(sales_tab[[#This Row],[Product ID]],product_tab[],2,FALSE)</f>
        <v>Desk</v>
      </c>
      <c r="M1003" t="str">
        <f>VLOOKUP(sales_tab[[#This Row],[Product ID]],product_tab[],4,FALSE)</f>
        <v>Fernandez, Willis and Potter</v>
      </c>
      <c r="N1003" t="s">
        <v>11</v>
      </c>
      <c r="O1003">
        <v>285.55959999999999</v>
      </c>
      <c r="P1003">
        <v>204.63</v>
      </c>
      <c r="Q1003">
        <v>2</v>
      </c>
      <c r="R1003">
        <v>0.04</v>
      </c>
      <c r="S1003">
        <f>sales_tab[[#This Row],[Unit Price]]*sales_tab[[#This Row],[Quantity]]</f>
        <v>409.26</v>
      </c>
      <c r="T1003">
        <f>sales_tab[[#This Row],[Sales Amount]]-sales_tab[[#This Row],[Cost Price]]</f>
        <v>123.7004</v>
      </c>
    </row>
    <row r="1004" spans="1:20" x14ac:dyDescent="0.45">
      <c r="A1004">
        <v>931476</v>
      </c>
      <c r="B1004">
        <v>287950</v>
      </c>
      <c r="C1004" t="str">
        <f>VLOOKUP(sales_tab[[#This Row],[Customer ID]],customer_tab[],2,FALSE)</f>
        <v>Kelly Bell</v>
      </c>
      <c r="D1004" t="str">
        <f>VLOOKUP(sales_tab[[#This Row],[Customer ID]],customer_tab[],9,FALSE)</f>
        <v>Non-Binary</v>
      </c>
      <c r="E1004" t="str">
        <f>VLOOKUP(sales_tab[[#This Row],[Customer ID]],customer_tab[],5,FALSE)</f>
        <v>Tennessee</v>
      </c>
      <c r="F1004" t="str">
        <f>VLOOKUP(sales_tab[[#This Row],[Customer ID]],customer_tab[],6,FALSE)</f>
        <v>South</v>
      </c>
      <c r="G1004" t="str">
        <f>VLOOKUP(sales_tab[[#This Row],[Customer ID]],customer_tab[],7,FALSE)</f>
        <v>Single</v>
      </c>
      <c r="H1004" s="1">
        <v>45226</v>
      </c>
      <c r="I1004" s="1" t="str">
        <f>TEXT(sales_tab[[#This Row],[Order Date]],"YYYY")</f>
        <v>2023</v>
      </c>
      <c r="J1004" s="1" t="str">
        <f>TEXT(sales_tab[[#This Row],[Order Date]],"MMM")</f>
        <v>Oct</v>
      </c>
      <c r="K1004">
        <v>1440</v>
      </c>
      <c r="L1004" t="str">
        <f>VLOOKUP(sales_tab[[#This Row],[Product ID]],product_tab[],2,FALSE)</f>
        <v>Action Figure</v>
      </c>
      <c r="M1004" t="str">
        <f>VLOOKUP(sales_tab[[#This Row],[Product ID]],product_tab[],4,FALSE)</f>
        <v>Barker-Baker</v>
      </c>
      <c r="N1004" t="s">
        <v>13</v>
      </c>
      <c r="O1004">
        <v>179.5128</v>
      </c>
      <c r="P1004">
        <v>242.72</v>
      </c>
      <c r="Q1004">
        <v>1</v>
      </c>
      <c r="R1004">
        <v>0.01</v>
      </c>
      <c r="S1004">
        <f>sales_tab[[#This Row],[Unit Price]]*sales_tab[[#This Row],[Quantity]]</f>
        <v>242.72</v>
      </c>
      <c r="T1004">
        <f>sales_tab[[#This Row],[Sales Amount]]-sales_tab[[#This Row],[Cost Price]]</f>
        <v>63.2072</v>
      </c>
    </row>
    <row r="1005" spans="1:20" x14ac:dyDescent="0.45">
      <c r="A1005">
        <v>346926</v>
      </c>
      <c r="B1005">
        <v>542320</v>
      </c>
      <c r="C1005" t="str">
        <f>VLOOKUP(sales_tab[[#This Row],[Customer ID]],customer_tab[],2,FALSE)</f>
        <v>Nicolas Maxwell</v>
      </c>
      <c r="D1005" t="str">
        <f>VLOOKUP(sales_tab[[#This Row],[Customer ID]],customer_tab[],9,FALSE)</f>
        <v>Female</v>
      </c>
      <c r="E1005" t="str">
        <f>VLOOKUP(sales_tab[[#This Row],[Customer ID]],customer_tab[],5,FALSE)</f>
        <v>Texas</v>
      </c>
      <c r="F1005" t="str">
        <f>VLOOKUP(sales_tab[[#This Row],[Customer ID]],customer_tab[],6,FALSE)</f>
        <v>Central</v>
      </c>
      <c r="G1005" t="str">
        <f>VLOOKUP(sales_tab[[#This Row],[Customer ID]],customer_tab[],7,FALSE)</f>
        <v>Single</v>
      </c>
      <c r="H1005" s="1">
        <v>45487</v>
      </c>
      <c r="I1005" s="1" t="str">
        <f>TEXT(sales_tab[[#This Row],[Order Date]],"YYYY")</f>
        <v>2024</v>
      </c>
      <c r="J1005" s="1" t="str">
        <f>TEXT(sales_tab[[#This Row],[Order Date]],"MMM")</f>
        <v>Jul</v>
      </c>
      <c r="K1005">
        <v>1794</v>
      </c>
      <c r="L1005" t="str">
        <f>VLOOKUP(sales_tab[[#This Row],[Product ID]],product_tab[],2,FALSE)</f>
        <v>Board Game</v>
      </c>
      <c r="M1005" t="str">
        <f>VLOOKUP(sales_tab[[#This Row],[Product ID]],product_tab[],4,FALSE)</f>
        <v>Reese LLC</v>
      </c>
      <c r="N1005" t="s">
        <v>13</v>
      </c>
      <c r="O1005">
        <v>721.59750000000008</v>
      </c>
      <c r="P1005">
        <v>210.95</v>
      </c>
      <c r="Q1005">
        <v>5</v>
      </c>
      <c r="R1005">
        <v>0.23</v>
      </c>
      <c r="S1005">
        <f>sales_tab[[#This Row],[Unit Price]]*sales_tab[[#This Row],[Quantity]]</f>
        <v>1054.75</v>
      </c>
      <c r="T1005">
        <f>sales_tab[[#This Row],[Sales Amount]]-sales_tab[[#This Row],[Cost Price]]</f>
        <v>333.15249999999992</v>
      </c>
    </row>
    <row r="1006" spans="1:20" x14ac:dyDescent="0.45">
      <c r="A1006">
        <v>532770</v>
      </c>
      <c r="B1006">
        <v>458159</v>
      </c>
      <c r="C1006" t="str">
        <f>VLOOKUP(sales_tab[[#This Row],[Customer ID]],customer_tab[],2,FALSE)</f>
        <v>Alvin Moore</v>
      </c>
      <c r="D1006" t="str">
        <f>VLOOKUP(sales_tab[[#This Row],[Customer ID]],customer_tab[],9,FALSE)</f>
        <v>Non-Binary</v>
      </c>
      <c r="E1006" t="str">
        <f>VLOOKUP(sales_tab[[#This Row],[Customer ID]],customer_tab[],5,FALSE)</f>
        <v>New York</v>
      </c>
      <c r="F1006" t="str">
        <f>VLOOKUP(sales_tab[[#This Row],[Customer ID]],customer_tab[],6,FALSE)</f>
        <v>East</v>
      </c>
      <c r="G1006" t="str">
        <f>VLOOKUP(sales_tab[[#This Row],[Customer ID]],customer_tab[],7,FALSE)</f>
        <v>Widowed</v>
      </c>
      <c r="H1006" s="1">
        <v>45447</v>
      </c>
      <c r="I1006" s="1" t="str">
        <f>TEXT(sales_tab[[#This Row],[Order Date]],"YYYY")</f>
        <v>2024</v>
      </c>
      <c r="J1006" s="1" t="str">
        <f>TEXT(sales_tab[[#This Row],[Order Date]],"MMM")</f>
        <v>Jun</v>
      </c>
      <c r="K1006">
        <v>3592</v>
      </c>
      <c r="L1006" t="str">
        <f>VLOOKUP(sales_tab[[#This Row],[Product ID]],product_tab[],2,FALSE)</f>
        <v>Shoes</v>
      </c>
      <c r="M1006" t="str">
        <f>VLOOKUP(sales_tab[[#This Row],[Product ID]],product_tab[],4,FALSE)</f>
        <v>Hamilton, Kirby and Taylor</v>
      </c>
      <c r="N1006" t="s">
        <v>15</v>
      </c>
      <c r="O1006">
        <v>724.01519999999994</v>
      </c>
      <c r="P1006">
        <v>243.78</v>
      </c>
      <c r="Q1006">
        <v>4</v>
      </c>
      <c r="R1006">
        <v>0.04</v>
      </c>
      <c r="S1006">
        <f>sales_tab[[#This Row],[Unit Price]]*sales_tab[[#This Row],[Quantity]]</f>
        <v>975.12</v>
      </c>
      <c r="T1006">
        <f>sales_tab[[#This Row],[Sales Amount]]-sales_tab[[#This Row],[Cost Price]]</f>
        <v>251.10480000000007</v>
      </c>
    </row>
    <row r="1007" spans="1:20" x14ac:dyDescent="0.45">
      <c r="A1007">
        <v>844747</v>
      </c>
      <c r="B1007">
        <v>879488</v>
      </c>
      <c r="C1007" t="str">
        <f>VLOOKUP(sales_tab[[#This Row],[Customer ID]],customer_tab[],2,FALSE)</f>
        <v>Joseph Lambert</v>
      </c>
      <c r="D1007" t="str">
        <f>VLOOKUP(sales_tab[[#This Row],[Customer ID]],customer_tab[],9,FALSE)</f>
        <v>Non-Binary</v>
      </c>
      <c r="E1007" t="str">
        <f>VLOOKUP(sales_tab[[#This Row],[Customer ID]],customer_tab[],5,FALSE)</f>
        <v>Texas</v>
      </c>
      <c r="F1007" t="str">
        <f>VLOOKUP(sales_tab[[#This Row],[Customer ID]],customer_tab[],6,FALSE)</f>
        <v>Central</v>
      </c>
      <c r="G1007" t="str">
        <f>VLOOKUP(sales_tab[[#This Row],[Customer ID]],customer_tab[],7,FALSE)</f>
        <v>Single</v>
      </c>
      <c r="H1007" s="1">
        <v>45183</v>
      </c>
      <c r="I1007" s="1" t="str">
        <f>TEXT(sales_tab[[#This Row],[Order Date]],"YYYY")</f>
        <v>2023</v>
      </c>
      <c r="J1007" s="1" t="str">
        <f>TEXT(sales_tab[[#This Row],[Order Date]],"MMM")</f>
        <v>Sep</v>
      </c>
      <c r="K1007">
        <v>2834</v>
      </c>
      <c r="L1007" t="str">
        <f>VLOOKUP(sales_tab[[#This Row],[Product ID]],product_tab[],2,FALSE)</f>
        <v>Tablet</v>
      </c>
      <c r="M1007" t="str">
        <f>VLOOKUP(sales_tab[[#This Row],[Product ID]],product_tab[],4,FALSE)</f>
        <v>Anderson-Jackson</v>
      </c>
      <c r="N1007" t="s">
        <v>19</v>
      </c>
      <c r="O1007">
        <v>455.62799999999999</v>
      </c>
      <c r="P1007">
        <v>222.26</v>
      </c>
      <c r="Q1007">
        <v>5</v>
      </c>
      <c r="R1007">
        <v>0.14000000000000001</v>
      </c>
      <c r="S1007">
        <f>sales_tab[[#This Row],[Unit Price]]*sales_tab[[#This Row],[Quantity]]</f>
        <v>1111.3</v>
      </c>
      <c r="T1007">
        <f>sales_tab[[#This Row],[Sales Amount]]-sales_tab[[#This Row],[Cost Price]]</f>
        <v>655.67200000000003</v>
      </c>
    </row>
    <row r="1008" spans="1:20" x14ac:dyDescent="0.45">
      <c r="A1008">
        <v>946662</v>
      </c>
      <c r="B1008">
        <v>548299</v>
      </c>
      <c r="C1008" t="str">
        <f>VLOOKUP(sales_tab[[#This Row],[Customer ID]],customer_tab[],2,FALSE)</f>
        <v>Madison Carr</v>
      </c>
      <c r="D1008" t="str">
        <f>VLOOKUP(sales_tab[[#This Row],[Customer ID]],customer_tab[],9,FALSE)</f>
        <v>Non-Binary</v>
      </c>
      <c r="E1008" t="str">
        <f>VLOOKUP(sales_tab[[#This Row],[Customer ID]],customer_tab[],5,FALSE)</f>
        <v>Florida</v>
      </c>
      <c r="F1008" t="str">
        <f>VLOOKUP(sales_tab[[#This Row],[Customer ID]],customer_tab[],6,FALSE)</f>
        <v>South</v>
      </c>
      <c r="G1008" t="str">
        <f>VLOOKUP(sales_tab[[#This Row],[Customer ID]],customer_tab[],7,FALSE)</f>
        <v>Widowed</v>
      </c>
      <c r="H1008" s="1">
        <v>45494</v>
      </c>
      <c r="I1008" s="1" t="str">
        <f>TEXT(sales_tab[[#This Row],[Order Date]],"YYYY")</f>
        <v>2024</v>
      </c>
      <c r="J1008" s="1" t="str">
        <f>TEXT(sales_tab[[#This Row],[Order Date]],"MMM")</f>
        <v>Jul</v>
      </c>
      <c r="K1008">
        <v>9614</v>
      </c>
      <c r="L1008" t="str">
        <f>VLOOKUP(sales_tab[[#This Row],[Product ID]],product_tab[],2,FALSE)</f>
        <v>Table</v>
      </c>
      <c r="M1008" t="str">
        <f>VLOOKUP(sales_tab[[#This Row],[Product ID]],product_tab[],4,FALSE)</f>
        <v>Peters Ltd</v>
      </c>
      <c r="N1008" t="s">
        <v>11</v>
      </c>
      <c r="O1008">
        <v>418.91649999999993</v>
      </c>
      <c r="P1008">
        <v>129.47</v>
      </c>
      <c r="Q1008">
        <v>5</v>
      </c>
      <c r="R1008">
        <v>0.01</v>
      </c>
      <c r="S1008">
        <f>sales_tab[[#This Row],[Unit Price]]*sales_tab[[#This Row],[Quantity]]</f>
        <v>647.35</v>
      </c>
      <c r="T1008">
        <f>sales_tab[[#This Row],[Sales Amount]]-sales_tab[[#This Row],[Cost Price]]</f>
        <v>228.43350000000009</v>
      </c>
    </row>
    <row r="1009" spans="1:20" x14ac:dyDescent="0.45">
      <c r="A1009">
        <v>631894</v>
      </c>
      <c r="B1009">
        <v>560937</v>
      </c>
      <c r="C1009" t="str">
        <f>VLOOKUP(sales_tab[[#This Row],[Customer ID]],customer_tab[],2,FALSE)</f>
        <v>Michael Carson</v>
      </c>
      <c r="D1009" t="str">
        <f>VLOOKUP(sales_tab[[#This Row],[Customer ID]],customer_tab[],9,FALSE)</f>
        <v>Non-Binary</v>
      </c>
      <c r="E1009" t="str">
        <f>VLOOKUP(sales_tab[[#This Row],[Customer ID]],customer_tab[],5,FALSE)</f>
        <v>Illinois</v>
      </c>
      <c r="F1009" t="str">
        <f>VLOOKUP(sales_tab[[#This Row],[Customer ID]],customer_tab[],6,FALSE)</f>
        <v>Central</v>
      </c>
      <c r="G1009" t="str">
        <f>VLOOKUP(sales_tab[[#This Row],[Customer ID]],customer_tab[],7,FALSE)</f>
        <v>Single</v>
      </c>
      <c r="H1009" s="1">
        <v>45208</v>
      </c>
      <c r="I1009" s="1" t="str">
        <f>TEXT(sales_tab[[#This Row],[Order Date]],"YYYY")</f>
        <v>2023</v>
      </c>
      <c r="J1009" s="1" t="str">
        <f>TEXT(sales_tab[[#This Row],[Order Date]],"MMM")</f>
        <v>Oct</v>
      </c>
      <c r="K1009">
        <v>5035</v>
      </c>
      <c r="L1009" t="str">
        <f>VLOOKUP(sales_tab[[#This Row],[Product ID]],product_tab[],2,FALSE)</f>
        <v>Paper</v>
      </c>
      <c r="M1009" t="str">
        <f>VLOOKUP(sales_tab[[#This Row],[Product ID]],product_tab[],4,FALSE)</f>
        <v>Clayton, Robertson and Wolfe</v>
      </c>
      <c r="N1009" t="s">
        <v>17</v>
      </c>
      <c r="O1009">
        <v>480.92560000000003</v>
      </c>
      <c r="P1009">
        <v>196.72</v>
      </c>
      <c r="Q1009">
        <v>3</v>
      </c>
      <c r="R1009">
        <v>0.09</v>
      </c>
      <c r="S1009">
        <f>sales_tab[[#This Row],[Unit Price]]*sales_tab[[#This Row],[Quantity]]</f>
        <v>590.16</v>
      </c>
      <c r="T1009">
        <f>sales_tab[[#This Row],[Sales Amount]]-sales_tab[[#This Row],[Cost Price]]</f>
        <v>109.23439999999994</v>
      </c>
    </row>
    <row r="1010" spans="1:20" x14ac:dyDescent="0.45">
      <c r="A1010">
        <v>948250</v>
      </c>
      <c r="B1010">
        <v>385643</v>
      </c>
      <c r="C1010" t="str">
        <f>VLOOKUP(sales_tab[[#This Row],[Customer ID]],customer_tab[],2,FALSE)</f>
        <v>Kevin Green</v>
      </c>
      <c r="D1010" t="str">
        <f>VLOOKUP(sales_tab[[#This Row],[Customer ID]],customer_tab[],9,FALSE)</f>
        <v>Female</v>
      </c>
      <c r="E1010" t="str">
        <f>VLOOKUP(sales_tab[[#This Row],[Customer ID]],customer_tab[],5,FALSE)</f>
        <v>California</v>
      </c>
      <c r="F1010" t="str">
        <f>VLOOKUP(sales_tab[[#This Row],[Customer ID]],customer_tab[],6,FALSE)</f>
        <v>West</v>
      </c>
      <c r="G1010" t="str">
        <f>VLOOKUP(sales_tab[[#This Row],[Customer ID]],customer_tab[],7,FALSE)</f>
        <v>Married</v>
      </c>
      <c r="H1010" s="1">
        <v>45306</v>
      </c>
      <c r="I1010" s="1" t="str">
        <f>TEXT(sales_tab[[#This Row],[Order Date]],"YYYY")</f>
        <v>2024</v>
      </c>
      <c r="J1010" s="1" t="str">
        <f>TEXT(sales_tab[[#This Row],[Order Date]],"MMM")</f>
        <v>Jan</v>
      </c>
      <c r="K1010">
        <v>9504</v>
      </c>
      <c r="L1010" t="str">
        <f>VLOOKUP(sales_tab[[#This Row],[Product ID]],product_tab[],2,FALSE)</f>
        <v>Puzzle</v>
      </c>
      <c r="M1010" t="str">
        <f>VLOOKUP(sales_tab[[#This Row],[Product ID]],product_tab[],4,FALSE)</f>
        <v>Bailey, Fowler and Butler</v>
      </c>
      <c r="N1010" t="s">
        <v>13</v>
      </c>
      <c r="O1010">
        <v>141.19039999999998</v>
      </c>
      <c r="P1010">
        <v>50.87</v>
      </c>
      <c r="Q1010">
        <v>4</v>
      </c>
      <c r="R1010">
        <v>0.02</v>
      </c>
      <c r="S1010">
        <f>sales_tab[[#This Row],[Unit Price]]*sales_tab[[#This Row],[Quantity]]</f>
        <v>203.48</v>
      </c>
      <c r="T1010">
        <f>sales_tab[[#This Row],[Sales Amount]]-sales_tab[[#This Row],[Cost Price]]</f>
        <v>62.289600000000007</v>
      </c>
    </row>
    <row r="1011" spans="1:20" x14ac:dyDescent="0.45">
      <c r="A1011">
        <v>135874</v>
      </c>
      <c r="B1011">
        <v>864153</v>
      </c>
      <c r="C1011" t="str">
        <f>VLOOKUP(sales_tab[[#This Row],[Customer ID]],customer_tab[],2,FALSE)</f>
        <v>Deanna Jones</v>
      </c>
      <c r="D1011" t="str">
        <f>VLOOKUP(sales_tab[[#This Row],[Customer ID]],customer_tab[],9,FALSE)</f>
        <v>Non-Binary</v>
      </c>
      <c r="E1011" t="str">
        <f>VLOOKUP(sales_tab[[#This Row],[Customer ID]],customer_tab[],5,FALSE)</f>
        <v>Pennsylvania</v>
      </c>
      <c r="F1011" t="str">
        <f>VLOOKUP(sales_tab[[#This Row],[Customer ID]],customer_tab[],6,FALSE)</f>
        <v>East</v>
      </c>
      <c r="G1011" t="str">
        <f>VLOOKUP(sales_tab[[#This Row],[Customer ID]],customer_tab[],7,FALSE)</f>
        <v>Divorced</v>
      </c>
      <c r="H1011" s="1">
        <v>45209</v>
      </c>
      <c r="I1011" s="1" t="str">
        <f>TEXT(sales_tab[[#This Row],[Order Date]],"YYYY")</f>
        <v>2023</v>
      </c>
      <c r="J1011" s="1" t="str">
        <f>TEXT(sales_tab[[#This Row],[Order Date]],"MMM")</f>
        <v>Oct</v>
      </c>
      <c r="K1011">
        <v>4971</v>
      </c>
      <c r="L1011" t="str">
        <f>VLOOKUP(sales_tab[[#This Row],[Product ID]],product_tab[],2,FALSE)</f>
        <v>Marker</v>
      </c>
      <c r="M1011" t="str">
        <f>VLOOKUP(sales_tab[[#This Row],[Product ID]],product_tab[],4,FALSE)</f>
        <v>Perez LLC</v>
      </c>
      <c r="N1011" t="s">
        <v>17</v>
      </c>
      <c r="O1011">
        <v>40.493799999999993</v>
      </c>
      <c r="P1011">
        <v>63.66</v>
      </c>
      <c r="Q1011">
        <v>1</v>
      </c>
      <c r="R1011">
        <v>7.0000000000000007E-2</v>
      </c>
      <c r="S1011">
        <f>sales_tab[[#This Row],[Unit Price]]*sales_tab[[#This Row],[Quantity]]</f>
        <v>63.66</v>
      </c>
      <c r="T1011">
        <f>sales_tab[[#This Row],[Sales Amount]]-sales_tab[[#This Row],[Cost Price]]</f>
        <v>23.166200000000003</v>
      </c>
    </row>
    <row r="1012" spans="1:20" x14ac:dyDescent="0.45">
      <c r="A1012">
        <v>237499</v>
      </c>
      <c r="B1012">
        <v>849015</v>
      </c>
      <c r="C1012" t="str">
        <f>VLOOKUP(sales_tab[[#This Row],[Customer ID]],customer_tab[],2,FALSE)</f>
        <v>Savannah Taylor</v>
      </c>
      <c r="D1012" t="str">
        <f>VLOOKUP(sales_tab[[#This Row],[Customer ID]],customer_tab[],9,FALSE)</f>
        <v>Non-Binary</v>
      </c>
      <c r="E1012" t="str">
        <f>VLOOKUP(sales_tab[[#This Row],[Customer ID]],customer_tab[],5,FALSE)</f>
        <v>Ohio</v>
      </c>
      <c r="F1012" t="str">
        <f>VLOOKUP(sales_tab[[#This Row],[Customer ID]],customer_tab[],6,FALSE)</f>
        <v>East</v>
      </c>
      <c r="G1012" t="str">
        <f>VLOOKUP(sales_tab[[#This Row],[Customer ID]],customer_tab[],7,FALSE)</f>
        <v>Married</v>
      </c>
      <c r="H1012" s="1">
        <v>45341</v>
      </c>
      <c r="I1012" s="1" t="str">
        <f>TEXT(sales_tab[[#This Row],[Order Date]],"YYYY")</f>
        <v>2024</v>
      </c>
      <c r="J1012" s="1" t="str">
        <f>TEXT(sales_tab[[#This Row],[Order Date]],"MMM")</f>
        <v>Feb</v>
      </c>
      <c r="K1012">
        <v>2117</v>
      </c>
      <c r="L1012" t="str">
        <f>VLOOKUP(sales_tab[[#This Row],[Product ID]],product_tab[],2,FALSE)</f>
        <v>Sofa</v>
      </c>
      <c r="M1012" t="str">
        <f>VLOOKUP(sales_tab[[#This Row],[Product ID]],product_tab[],4,FALSE)</f>
        <v>Holden Inc</v>
      </c>
      <c r="N1012" t="s">
        <v>11</v>
      </c>
      <c r="O1012">
        <v>59.602499999999985</v>
      </c>
      <c r="P1012">
        <v>13.79</v>
      </c>
      <c r="Q1012">
        <v>5</v>
      </c>
      <c r="R1012">
        <v>0.05</v>
      </c>
      <c r="S1012">
        <f>sales_tab[[#This Row],[Unit Price]]*sales_tab[[#This Row],[Quantity]]</f>
        <v>68.949999999999989</v>
      </c>
      <c r="T1012">
        <f>sales_tab[[#This Row],[Sales Amount]]-sales_tab[[#This Row],[Cost Price]]</f>
        <v>9.3475000000000037</v>
      </c>
    </row>
    <row r="1013" spans="1:20" x14ac:dyDescent="0.45">
      <c r="A1013">
        <v>774247</v>
      </c>
      <c r="B1013">
        <v>477560</v>
      </c>
      <c r="C1013" t="str">
        <f>VLOOKUP(sales_tab[[#This Row],[Customer ID]],customer_tab[],2,FALSE)</f>
        <v>Tyler Carroll</v>
      </c>
      <c r="D1013" t="str">
        <f>VLOOKUP(sales_tab[[#This Row],[Customer ID]],customer_tab[],9,FALSE)</f>
        <v>Non-Binary</v>
      </c>
      <c r="E1013" t="str">
        <f>VLOOKUP(sales_tab[[#This Row],[Customer ID]],customer_tab[],5,FALSE)</f>
        <v>Iowa</v>
      </c>
      <c r="F1013" t="str">
        <f>VLOOKUP(sales_tab[[#This Row],[Customer ID]],customer_tab[],6,FALSE)</f>
        <v>Central</v>
      </c>
      <c r="G1013" t="str">
        <f>VLOOKUP(sales_tab[[#This Row],[Customer ID]],customer_tab[],7,FALSE)</f>
        <v>Divorced</v>
      </c>
      <c r="H1013" s="1">
        <v>45173</v>
      </c>
      <c r="I1013" s="1" t="str">
        <f>TEXT(sales_tab[[#This Row],[Order Date]],"YYYY")</f>
        <v>2023</v>
      </c>
      <c r="J1013" s="1" t="str">
        <f>TEXT(sales_tab[[#This Row],[Order Date]],"MMM")</f>
        <v>Sep</v>
      </c>
      <c r="K1013">
        <v>5035</v>
      </c>
      <c r="L1013" t="str">
        <f>VLOOKUP(sales_tab[[#This Row],[Product ID]],product_tab[],2,FALSE)</f>
        <v>Paper</v>
      </c>
      <c r="M1013" t="str">
        <f>VLOOKUP(sales_tab[[#This Row],[Product ID]],product_tab[],4,FALSE)</f>
        <v>Clayton, Robertson and Wolfe</v>
      </c>
      <c r="N1013" t="s">
        <v>17</v>
      </c>
      <c r="O1013">
        <v>348.09399999999994</v>
      </c>
      <c r="P1013">
        <v>196.72</v>
      </c>
      <c r="Q1013">
        <v>5</v>
      </c>
      <c r="R1013">
        <v>0.16</v>
      </c>
      <c r="S1013">
        <f>sales_tab[[#This Row],[Unit Price]]*sales_tab[[#This Row],[Quantity]]</f>
        <v>983.6</v>
      </c>
      <c r="T1013">
        <f>sales_tab[[#This Row],[Sales Amount]]-sales_tab[[#This Row],[Cost Price]]</f>
        <v>635.50600000000009</v>
      </c>
    </row>
    <row r="1014" spans="1:20" x14ac:dyDescent="0.45">
      <c r="A1014">
        <v>233022</v>
      </c>
      <c r="B1014">
        <v>203048</v>
      </c>
      <c r="C1014" t="str">
        <f>VLOOKUP(sales_tab[[#This Row],[Customer ID]],customer_tab[],2,FALSE)</f>
        <v>Randall Romero</v>
      </c>
      <c r="D1014" t="str">
        <f>VLOOKUP(sales_tab[[#This Row],[Customer ID]],customer_tab[],9,FALSE)</f>
        <v>Female</v>
      </c>
      <c r="E1014" t="str">
        <f>VLOOKUP(sales_tab[[#This Row],[Customer ID]],customer_tab[],5,FALSE)</f>
        <v>California</v>
      </c>
      <c r="F1014" t="str">
        <f>VLOOKUP(sales_tab[[#This Row],[Customer ID]],customer_tab[],6,FALSE)</f>
        <v>West</v>
      </c>
      <c r="G1014" t="str">
        <f>VLOOKUP(sales_tab[[#This Row],[Customer ID]],customer_tab[],7,FALSE)</f>
        <v>Married</v>
      </c>
      <c r="H1014" s="1">
        <v>45172</v>
      </c>
      <c r="I1014" s="1" t="str">
        <f>TEXT(sales_tab[[#This Row],[Order Date]],"YYYY")</f>
        <v>2023</v>
      </c>
      <c r="J1014" s="1" t="str">
        <f>TEXT(sales_tab[[#This Row],[Order Date]],"MMM")</f>
        <v>Sep</v>
      </c>
      <c r="K1014">
        <v>4971</v>
      </c>
      <c r="L1014" t="str">
        <f>VLOOKUP(sales_tab[[#This Row],[Product ID]],product_tab[],2,FALSE)</f>
        <v>Marker</v>
      </c>
      <c r="M1014" t="str">
        <f>VLOOKUP(sales_tab[[#This Row],[Product ID]],product_tab[],4,FALSE)</f>
        <v>Perez LLC</v>
      </c>
      <c r="N1014" t="s">
        <v>17</v>
      </c>
      <c r="O1014">
        <v>113.624</v>
      </c>
      <c r="P1014">
        <v>63.66</v>
      </c>
      <c r="Q1014">
        <v>4</v>
      </c>
      <c r="R1014">
        <v>0.15</v>
      </c>
      <c r="S1014">
        <f>sales_tab[[#This Row],[Unit Price]]*sales_tab[[#This Row],[Quantity]]</f>
        <v>254.64</v>
      </c>
      <c r="T1014">
        <f>sales_tab[[#This Row],[Sales Amount]]-sales_tab[[#This Row],[Cost Price]]</f>
        <v>141.01599999999999</v>
      </c>
    </row>
    <row r="1015" spans="1:20" x14ac:dyDescent="0.45">
      <c r="A1015">
        <v>111072</v>
      </c>
      <c r="B1015">
        <v>110654</v>
      </c>
      <c r="C1015" t="str">
        <f>VLOOKUP(sales_tab[[#This Row],[Customer ID]],customer_tab[],2,FALSE)</f>
        <v>Brianna Schmidt</v>
      </c>
      <c r="D1015" t="str">
        <f>VLOOKUP(sales_tab[[#This Row],[Customer ID]],customer_tab[],9,FALSE)</f>
        <v>Non-Binary</v>
      </c>
      <c r="E1015" t="str">
        <f>VLOOKUP(sales_tab[[#This Row],[Customer ID]],customer_tab[],5,FALSE)</f>
        <v>California</v>
      </c>
      <c r="F1015" t="str">
        <f>VLOOKUP(sales_tab[[#This Row],[Customer ID]],customer_tab[],6,FALSE)</f>
        <v>West</v>
      </c>
      <c r="G1015" t="str">
        <f>VLOOKUP(sales_tab[[#This Row],[Customer ID]],customer_tab[],7,FALSE)</f>
        <v>Divorced</v>
      </c>
      <c r="H1015" s="1">
        <v>45315</v>
      </c>
      <c r="I1015" s="1" t="str">
        <f>TEXT(sales_tab[[#This Row],[Order Date]],"YYYY")</f>
        <v>2024</v>
      </c>
      <c r="J1015" s="1" t="str">
        <f>TEXT(sales_tab[[#This Row],[Order Date]],"MMM")</f>
        <v>Jan</v>
      </c>
      <c r="K1015">
        <v>5942</v>
      </c>
      <c r="L1015" t="str">
        <f>VLOOKUP(sales_tab[[#This Row],[Product ID]],product_tab[],2,FALSE)</f>
        <v>Stapler</v>
      </c>
      <c r="M1015" t="str">
        <f>VLOOKUP(sales_tab[[#This Row],[Product ID]],product_tab[],4,FALSE)</f>
        <v>Jones-Henderson</v>
      </c>
      <c r="N1015" t="s">
        <v>17</v>
      </c>
      <c r="O1015">
        <v>23.967100000000002</v>
      </c>
      <c r="P1015">
        <v>12.83</v>
      </c>
      <c r="Q1015">
        <v>3</v>
      </c>
      <c r="R1015">
        <v>0.21</v>
      </c>
      <c r="S1015">
        <f>sales_tab[[#This Row],[Unit Price]]*sales_tab[[#This Row],[Quantity]]</f>
        <v>38.49</v>
      </c>
      <c r="T1015">
        <f>sales_tab[[#This Row],[Sales Amount]]-sales_tab[[#This Row],[Cost Price]]</f>
        <v>14.5229</v>
      </c>
    </row>
    <row r="1016" spans="1:20" x14ac:dyDescent="0.45">
      <c r="A1016">
        <v>369959</v>
      </c>
      <c r="B1016">
        <v>283759</v>
      </c>
      <c r="C1016" t="str">
        <f>VLOOKUP(sales_tab[[#This Row],[Customer ID]],customer_tab[],2,FALSE)</f>
        <v>Richard Washington</v>
      </c>
      <c r="D1016" t="str">
        <f>VLOOKUP(sales_tab[[#This Row],[Customer ID]],customer_tab[],9,FALSE)</f>
        <v>Female</v>
      </c>
      <c r="E1016" t="str">
        <f>VLOOKUP(sales_tab[[#This Row],[Customer ID]],customer_tab[],5,FALSE)</f>
        <v>California</v>
      </c>
      <c r="F1016" t="str">
        <f>VLOOKUP(sales_tab[[#This Row],[Customer ID]],customer_tab[],6,FALSE)</f>
        <v>West</v>
      </c>
      <c r="G1016" t="str">
        <f>VLOOKUP(sales_tab[[#This Row],[Customer ID]],customer_tab[],7,FALSE)</f>
        <v>Widowed</v>
      </c>
      <c r="H1016" s="1">
        <v>45284</v>
      </c>
      <c r="I1016" s="1" t="str">
        <f>TEXT(sales_tab[[#This Row],[Order Date]],"YYYY")</f>
        <v>2023</v>
      </c>
      <c r="J1016" s="1" t="str">
        <f>TEXT(sales_tab[[#This Row],[Order Date]],"MMM")</f>
        <v>Dec</v>
      </c>
      <c r="K1016">
        <v>2914</v>
      </c>
      <c r="L1016" t="str">
        <f>VLOOKUP(sales_tab[[#This Row],[Product ID]],product_tab[],2,FALSE)</f>
        <v>Bookshelf</v>
      </c>
      <c r="M1016" t="str">
        <f>VLOOKUP(sales_tab[[#This Row],[Product ID]],product_tab[],4,FALSE)</f>
        <v>Davis-Ramirez</v>
      </c>
      <c r="N1016" t="s">
        <v>11</v>
      </c>
      <c r="O1016">
        <v>116.75750000000001</v>
      </c>
      <c r="P1016">
        <v>30.65</v>
      </c>
      <c r="Q1016">
        <v>5</v>
      </c>
      <c r="R1016">
        <v>0.09</v>
      </c>
      <c r="S1016">
        <f>sales_tab[[#This Row],[Unit Price]]*sales_tab[[#This Row],[Quantity]]</f>
        <v>153.25</v>
      </c>
      <c r="T1016">
        <f>sales_tab[[#This Row],[Sales Amount]]-sales_tab[[#This Row],[Cost Price]]</f>
        <v>36.492499999999993</v>
      </c>
    </row>
    <row r="1017" spans="1:20" x14ac:dyDescent="0.45">
      <c r="A1017">
        <v>432845</v>
      </c>
      <c r="B1017">
        <v>703489</v>
      </c>
      <c r="C1017" t="str">
        <f>VLOOKUP(sales_tab[[#This Row],[Customer ID]],customer_tab[],2,FALSE)</f>
        <v>Joanna Richards</v>
      </c>
      <c r="D1017" t="str">
        <f>VLOOKUP(sales_tab[[#This Row],[Customer ID]],customer_tab[],9,FALSE)</f>
        <v>Non-Binary</v>
      </c>
      <c r="E1017" t="str">
        <f>VLOOKUP(sales_tab[[#This Row],[Customer ID]],customer_tab[],5,FALSE)</f>
        <v>Iowa</v>
      </c>
      <c r="F1017" t="str">
        <f>VLOOKUP(sales_tab[[#This Row],[Customer ID]],customer_tab[],6,FALSE)</f>
        <v>Central</v>
      </c>
      <c r="G1017" t="str">
        <f>VLOOKUP(sales_tab[[#This Row],[Customer ID]],customer_tab[],7,FALSE)</f>
        <v>Married</v>
      </c>
      <c r="H1017" s="1">
        <v>45370</v>
      </c>
      <c r="I1017" s="1" t="str">
        <f>TEXT(sales_tab[[#This Row],[Order Date]],"YYYY")</f>
        <v>2024</v>
      </c>
      <c r="J1017" s="1" t="str">
        <f>TEXT(sales_tab[[#This Row],[Order Date]],"MMM")</f>
        <v>Mar</v>
      </c>
      <c r="K1017">
        <v>8348</v>
      </c>
      <c r="L1017" t="str">
        <f>VLOOKUP(sales_tab[[#This Row],[Product ID]],product_tab[],2,FALSE)</f>
        <v>Laptop</v>
      </c>
      <c r="M1017" t="str">
        <f>VLOOKUP(sales_tab[[#This Row],[Product ID]],product_tab[],4,FALSE)</f>
        <v>Jackson, Stewart and Jenkins</v>
      </c>
      <c r="N1017" t="s">
        <v>19</v>
      </c>
      <c r="O1017">
        <v>540.93299999999999</v>
      </c>
      <c r="P1017">
        <v>193.63</v>
      </c>
      <c r="Q1017">
        <v>5</v>
      </c>
      <c r="R1017">
        <v>0.18</v>
      </c>
      <c r="S1017">
        <f>sales_tab[[#This Row],[Unit Price]]*sales_tab[[#This Row],[Quantity]]</f>
        <v>968.15</v>
      </c>
      <c r="T1017">
        <f>sales_tab[[#This Row],[Sales Amount]]-sales_tab[[#This Row],[Cost Price]]</f>
        <v>427.21699999999998</v>
      </c>
    </row>
    <row r="1018" spans="1:20" x14ac:dyDescent="0.45">
      <c r="A1018">
        <v>290738</v>
      </c>
      <c r="B1018">
        <v>706030</v>
      </c>
      <c r="C1018" t="str">
        <f>VLOOKUP(sales_tab[[#This Row],[Customer ID]],customer_tab[],2,FALSE)</f>
        <v>Richard Lam</v>
      </c>
      <c r="D1018" t="str">
        <f>VLOOKUP(sales_tab[[#This Row],[Customer ID]],customer_tab[],9,FALSE)</f>
        <v>Male</v>
      </c>
      <c r="E1018" t="str">
        <f>VLOOKUP(sales_tab[[#This Row],[Customer ID]],customer_tab[],5,FALSE)</f>
        <v>Missouri</v>
      </c>
      <c r="F1018" t="str">
        <f>VLOOKUP(sales_tab[[#This Row],[Customer ID]],customer_tab[],6,FALSE)</f>
        <v>Central</v>
      </c>
      <c r="G1018" t="str">
        <f>VLOOKUP(sales_tab[[#This Row],[Customer ID]],customer_tab[],7,FALSE)</f>
        <v>Divorced</v>
      </c>
      <c r="H1018" s="1">
        <v>45375</v>
      </c>
      <c r="I1018" s="1" t="str">
        <f>TEXT(sales_tab[[#This Row],[Order Date]],"YYYY")</f>
        <v>2024</v>
      </c>
      <c r="J1018" s="1" t="str">
        <f>TEXT(sales_tab[[#This Row],[Order Date]],"MMM")</f>
        <v>Mar</v>
      </c>
      <c r="K1018">
        <v>5039</v>
      </c>
      <c r="L1018" t="str">
        <f>VLOOKUP(sales_tab[[#This Row],[Product ID]],product_tab[],2,FALSE)</f>
        <v>Jeans</v>
      </c>
      <c r="M1018" t="str">
        <f>VLOOKUP(sales_tab[[#This Row],[Product ID]],product_tab[],4,FALSE)</f>
        <v>Sanchez, Medina and Golden</v>
      </c>
      <c r="N1018" t="s">
        <v>15</v>
      </c>
      <c r="O1018">
        <v>101.94639999999998</v>
      </c>
      <c r="P1018">
        <v>70.03</v>
      </c>
      <c r="Q1018">
        <v>2</v>
      </c>
      <c r="R1018">
        <v>0.06</v>
      </c>
      <c r="S1018">
        <f>sales_tab[[#This Row],[Unit Price]]*sales_tab[[#This Row],[Quantity]]</f>
        <v>140.06</v>
      </c>
      <c r="T1018">
        <f>sales_tab[[#This Row],[Sales Amount]]-sales_tab[[#This Row],[Cost Price]]</f>
        <v>38.113600000000019</v>
      </c>
    </row>
    <row r="1019" spans="1:20" x14ac:dyDescent="0.45">
      <c r="A1019">
        <v>134529</v>
      </c>
      <c r="B1019">
        <v>344700</v>
      </c>
      <c r="C1019" t="str">
        <f>VLOOKUP(sales_tab[[#This Row],[Customer ID]],customer_tab[],2,FALSE)</f>
        <v>Andre Carter</v>
      </c>
      <c r="D1019" t="str">
        <f>VLOOKUP(sales_tab[[#This Row],[Customer ID]],customer_tab[],9,FALSE)</f>
        <v>Female</v>
      </c>
      <c r="E1019" t="str">
        <f>VLOOKUP(sales_tab[[#This Row],[Customer ID]],customer_tab[],5,FALSE)</f>
        <v>Florida</v>
      </c>
      <c r="F1019" t="str">
        <f>VLOOKUP(sales_tab[[#This Row],[Customer ID]],customer_tab[],6,FALSE)</f>
        <v>South</v>
      </c>
      <c r="G1019" t="str">
        <f>VLOOKUP(sales_tab[[#This Row],[Customer ID]],customer_tab[],7,FALSE)</f>
        <v>Single</v>
      </c>
      <c r="H1019" s="1">
        <v>45208</v>
      </c>
      <c r="I1019" s="1" t="str">
        <f>TEXT(sales_tab[[#This Row],[Order Date]],"YYYY")</f>
        <v>2023</v>
      </c>
      <c r="J1019" s="1" t="str">
        <f>TEXT(sales_tab[[#This Row],[Order Date]],"MMM")</f>
        <v>Oct</v>
      </c>
      <c r="K1019">
        <v>2117</v>
      </c>
      <c r="L1019" t="str">
        <f>VLOOKUP(sales_tab[[#This Row],[Product ID]],product_tab[],2,FALSE)</f>
        <v>Sofa</v>
      </c>
      <c r="M1019" t="str">
        <f>VLOOKUP(sales_tab[[#This Row],[Product ID]],product_tab[],4,FALSE)</f>
        <v>Holden Inc</v>
      </c>
      <c r="N1019" t="s">
        <v>11</v>
      </c>
      <c r="O1019">
        <v>20.474199999999996</v>
      </c>
      <c r="P1019">
        <v>13.79</v>
      </c>
      <c r="Q1019">
        <v>2</v>
      </c>
      <c r="R1019">
        <v>0.01</v>
      </c>
      <c r="S1019">
        <f>sales_tab[[#This Row],[Unit Price]]*sales_tab[[#This Row],[Quantity]]</f>
        <v>27.58</v>
      </c>
      <c r="T1019">
        <f>sales_tab[[#This Row],[Sales Amount]]-sales_tab[[#This Row],[Cost Price]]</f>
        <v>7.1058000000000021</v>
      </c>
    </row>
    <row r="1020" spans="1:20" x14ac:dyDescent="0.45">
      <c r="A1020">
        <v>795689</v>
      </c>
      <c r="B1020">
        <v>345178</v>
      </c>
      <c r="C1020" t="str">
        <f>VLOOKUP(sales_tab[[#This Row],[Customer ID]],customer_tab[],2,FALSE)</f>
        <v>Sherry Mays</v>
      </c>
      <c r="D1020" t="str">
        <f>VLOOKUP(sales_tab[[#This Row],[Customer ID]],customer_tab[],9,FALSE)</f>
        <v>Male</v>
      </c>
      <c r="E1020" t="str">
        <f>VLOOKUP(sales_tab[[#This Row],[Customer ID]],customer_tab[],5,FALSE)</f>
        <v>Pennsylvania</v>
      </c>
      <c r="F1020" t="str">
        <f>VLOOKUP(sales_tab[[#This Row],[Customer ID]],customer_tab[],6,FALSE)</f>
        <v>East</v>
      </c>
      <c r="G1020" t="str">
        <f>VLOOKUP(sales_tab[[#This Row],[Customer ID]],customer_tab[],7,FALSE)</f>
        <v>Widowed</v>
      </c>
      <c r="H1020" s="1">
        <v>45416</v>
      </c>
      <c r="I1020" s="1" t="str">
        <f>TEXT(sales_tab[[#This Row],[Order Date]],"YYYY")</f>
        <v>2024</v>
      </c>
      <c r="J1020" s="1" t="str">
        <f>TEXT(sales_tab[[#This Row],[Order Date]],"MMM")</f>
        <v>May</v>
      </c>
      <c r="K1020">
        <v>4971</v>
      </c>
      <c r="L1020" t="str">
        <f>VLOOKUP(sales_tab[[#This Row],[Product ID]],product_tab[],2,FALSE)</f>
        <v>Marker</v>
      </c>
      <c r="M1020" t="str">
        <f>VLOOKUP(sales_tab[[#This Row],[Product ID]],product_tab[],4,FALSE)</f>
        <v>Perez LLC</v>
      </c>
      <c r="N1020" t="s">
        <v>17</v>
      </c>
      <c r="O1020">
        <v>39.167000000000002</v>
      </c>
      <c r="P1020">
        <v>63.66</v>
      </c>
      <c r="Q1020">
        <v>1</v>
      </c>
      <c r="R1020">
        <v>0.05</v>
      </c>
      <c r="S1020">
        <f>sales_tab[[#This Row],[Unit Price]]*sales_tab[[#This Row],[Quantity]]</f>
        <v>63.66</v>
      </c>
      <c r="T1020">
        <f>sales_tab[[#This Row],[Sales Amount]]-sales_tab[[#This Row],[Cost Price]]</f>
        <v>24.492999999999995</v>
      </c>
    </row>
    <row r="1021" spans="1:20" x14ac:dyDescent="0.45">
      <c r="A1021">
        <v>243947</v>
      </c>
      <c r="B1021">
        <v>182201</v>
      </c>
      <c r="C1021" t="str">
        <f>VLOOKUP(sales_tab[[#This Row],[Customer ID]],customer_tab[],2,FALSE)</f>
        <v>Jeremy Booth</v>
      </c>
      <c r="D1021" t="str">
        <f>VLOOKUP(sales_tab[[#This Row],[Customer ID]],customer_tab[],9,FALSE)</f>
        <v>Male</v>
      </c>
      <c r="E1021" t="str">
        <f>VLOOKUP(sales_tab[[#This Row],[Customer ID]],customer_tab[],5,FALSE)</f>
        <v>District of Columbia</v>
      </c>
      <c r="F1021" t="str">
        <f>VLOOKUP(sales_tab[[#This Row],[Customer ID]],customer_tab[],6,FALSE)</f>
        <v>East</v>
      </c>
      <c r="G1021" t="str">
        <f>VLOOKUP(sales_tab[[#This Row],[Customer ID]],customer_tab[],7,FALSE)</f>
        <v>Single</v>
      </c>
      <c r="H1021" s="1">
        <v>45467</v>
      </c>
      <c r="I1021" s="1" t="str">
        <f>TEXT(sales_tab[[#This Row],[Order Date]],"YYYY")</f>
        <v>2024</v>
      </c>
      <c r="J1021" s="1" t="str">
        <f>TEXT(sales_tab[[#This Row],[Order Date]],"MMM")</f>
        <v>Jun</v>
      </c>
      <c r="K1021">
        <v>8348</v>
      </c>
      <c r="L1021" t="str">
        <f>VLOOKUP(sales_tab[[#This Row],[Product ID]],product_tab[],2,FALSE)</f>
        <v>Laptop</v>
      </c>
      <c r="M1021" t="str">
        <f>VLOOKUP(sales_tab[[#This Row],[Product ID]],product_tab[],4,FALSE)</f>
        <v>Jackson, Stewart and Jenkins</v>
      </c>
      <c r="N1021" t="s">
        <v>19</v>
      </c>
      <c r="O1021">
        <v>499.29840000000002</v>
      </c>
      <c r="P1021">
        <v>193.63</v>
      </c>
      <c r="Q1021">
        <v>4</v>
      </c>
      <c r="R1021">
        <v>0.08</v>
      </c>
      <c r="S1021">
        <f>sales_tab[[#This Row],[Unit Price]]*sales_tab[[#This Row],[Quantity]]</f>
        <v>774.52</v>
      </c>
      <c r="T1021">
        <f>sales_tab[[#This Row],[Sales Amount]]-sales_tab[[#This Row],[Cost Price]]</f>
        <v>275.22159999999997</v>
      </c>
    </row>
    <row r="1022" spans="1:20" x14ac:dyDescent="0.45">
      <c r="A1022">
        <v>351457</v>
      </c>
      <c r="B1022">
        <v>972854</v>
      </c>
      <c r="C1022" t="str">
        <f>VLOOKUP(sales_tab[[#This Row],[Customer ID]],customer_tab[],2,FALSE)</f>
        <v>Tina Fisher</v>
      </c>
      <c r="D1022" t="str">
        <f>VLOOKUP(sales_tab[[#This Row],[Customer ID]],customer_tab[],9,FALSE)</f>
        <v>Non-Binary</v>
      </c>
      <c r="E1022" t="str">
        <f>VLOOKUP(sales_tab[[#This Row],[Customer ID]],customer_tab[],5,FALSE)</f>
        <v>Delaware</v>
      </c>
      <c r="F1022" t="str">
        <f>VLOOKUP(sales_tab[[#This Row],[Customer ID]],customer_tab[],6,FALSE)</f>
        <v>East</v>
      </c>
      <c r="G1022" t="str">
        <f>VLOOKUP(sales_tab[[#This Row],[Customer ID]],customer_tab[],7,FALSE)</f>
        <v>Divorced</v>
      </c>
      <c r="H1022" s="1">
        <v>45259</v>
      </c>
      <c r="I1022" s="1" t="str">
        <f>TEXT(sales_tab[[#This Row],[Order Date]],"YYYY")</f>
        <v>2023</v>
      </c>
      <c r="J1022" s="1" t="str">
        <f>TEXT(sales_tab[[#This Row],[Order Date]],"MMM")</f>
        <v>Nov</v>
      </c>
      <c r="K1022">
        <v>6233</v>
      </c>
      <c r="L1022" t="str">
        <f>VLOOKUP(sales_tab[[#This Row],[Product ID]],product_tab[],2,FALSE)</f>
        <v>Smartphone</v>
      </c>
      <c r="M1022" t="str">
        <f>VLOOKUP(sales_tab[[#This Row],[Product ID]],product_tab[],4,FALSE)</f>
        <v>Hensley-Pratt</v>
      </c>
      <c r="N1022" t="s">
        <v>19</v>
      </c>
      <c r="O1022">
        <v>19.922000000000001</v>
      </c>
      <c r="P1022">
        <v>12.38</v>
      </c>
      <c r="Q1022">
        <v>2</v>
      </c>
      <c r="R1022">
        <v>0.05</v>
      </c>
      <c r="S1022">
        <f>sales_tab[[#This Row],[Unit Price]]*sales_tab[[#This Row],[Quantity]]</f>
        <v>24.76</v>
      </c>
      <c r="T1022">
        <f>sales_tab[[#This Row],[Sales Amount]]-sales_tab[[#This Row],[Cost Price]]</f>
        <v>4.838000000000001</v>
      </c>
    </row>
    <row r="1023" spans="1:20" x14ac:dyDescent="0.45">
      <c r="A1023">
        <v>662276</v>
      </c>
      <c r="B1023">
        <v>439939</v>
      </c>
      <c r="C1023" t="str">
        <f>VLOOKUP(sales_tab[[#This Row],[Customer ID]],customer_tab[],2,FALSE)</f>
        <v>Maurice Zamora</v>
      </c>
      <c r="D1023" t="str">
        <f>VLOOKUP(sales_tab[[#This Row],[Customer ID]],customer_tab[],9,FALSE)</f>
        <v>Female</v>
      </c>
      <c r="E1023" t="str">
        <f>VLOOKUP(sales_tab[[#This Row],[Customer ID]],customer_tab[],5,FALSE)</f>
        <v>New York</v>
      </c>
      <c r="F1023" t="str">
        <f>VLOOKUP(sales_tab[[#This Row],[Customer ID]],customer_tab[],6,FALSE)</f>
        <v>East</v>
      </c>
      <c r="G1023" t="str">
        <f>VLOOKUP(sales_tab[[#This Row],[Customer ID]],customer_tab[],7,FALSE)</f>
        <v>Widowed</v>
      </c>
      <c r="H1023" s="1">
        <v>45236</v>
      </c>
      <c r="I1023" s="1" t="str">
        <f>TEXT(sales_tab[[#This Row],[Order Date]],"YYYY")</f>
        <v>2023</v>
      </c>
      <c r="J1023" s="1" t="str">
        <f>TEXT(sales_tab[[#This Row],[Order Date]],"MMM")</f>
        <v>Nov</v>
      </c>
      <c r="K1023">
        <v>2834</v>
      </c>
      <c r="L1023" t="str">
        <f>VLOOKUP(sales_tab[[#This Row],[Product ID]],product_tab[],2,FALSE)</f>
        <v>Tablet</v>
      </c>
      <c r="M1023" t="str">
        <f>VLOOKUP(sales_tab[[#This Row],[Product ID]],product_tab[],4,FALSE)</f>
        <v>Anderson-Jackson</v>
      </c>
      <c r="N1023" t="s">
        <v>19</v>
      </c>
      <c r="O1023">
        <v>153.05619999999999</v>
      </c>
      <c r="P1023">
        <v>222.26</v>
      </c>
      <c r="Q1023">
        <v>1</v>
      </c>
      <c r="R1023">
        <v>0.13</v>
      </c>
      <c r="S1023">
        <f>sales_tab[[#This Row],[Unit Price]]*sales_tab[[#This Row],[Quantity]]</f>
        <v>222.26</v>
      </c>
      <c r="T1023">
        <f>sales_tab[[#This Row],[Sales Amount]]-sales_tab[[#This Row],[Cost Price]]</f>
        <v>69.203800000000001</v>
      </c>
    </row>
    <row r="1024" spans="1:20" x14ac:dyDescent="0.45">
      <c r="A1024">
        <v>318585</v>
      </c>
      <c r="B1024">
        <v>970339</v>
      </c>
      <c r="C1024" t="str">
        <f>VLOOKUP(sales_tab[[#This Row],[Customer ID]],customer_tab[],2,FALSE)</f>
        <v>John Freeman</v>
      </c>
      <c r="D1024" t="str">
        <f>VLOOKUP(sales_tab[[#This Row],[Customer ID]],customer_tab[],9,FALSE)</f>
        <v>Non-Binary</v>
      </c>
      <c r="E1024" t="str">
        <f>VLOOKUP(sales_tab[[#This Row],[Customer ID]],customer_tab[],5,FALSE)</f>
        <v>Florida</v>
      </c>
      <c r="F1024" t="str">
        <f>VLOOKUP(sales_tab[[#This Row],[Customer ID]],customer_tab[],6,FALSE)</f>
        <v>South</v>
      </c>
      <c r="G1024" t="str">
        <f>VLOOKUP(sales_tab[[#This Row],[Customer ID]],customer_tab[],7,FALSE)</f>
        <v>Divorced</v>
      </c>
      <c r="H1024" s="1">
        <v>45474</v>
      </c>
      <c r="I1024" s="1" t="str">
        <f>TEXT(sales_tab[[#This Row],[Order Date]],"YYYY")</f>
        <v>2024</v>
      </c>
      <c r="J1024" s="1" t="str">
        <f>TEXT(sales_tab[[#This Row],[Order Date]],"MMM")</f>
        <v>Jul</v>
      </c>
      <c r="K1024">
        <v>2834</v>
      </c>
      <c r="L1024" t="str">
        <f>VLOOKUP(sales_tab[[#This Row],[Product ID]],product_tab[],2,FALSE)</f>
        <v>Tablet</v>
      </c>
      <c r="M1024" t="str">
        <f>VLOOKUP(sales_tab[[#This Row],[Product ID]],product_tab[],4,FALSE)</f>
        <v>Anderson-Jackson</v>
      </c>
      <c r="N1024" t="s">
        <v>19</v>
      </c>
      <c r="O1024">
        <v>162.4692</v>
      </c>
      <c r="P1024">
        <v>222.26</v>
      </c>
      <c r="Q1024">
        <v>1</v>
      </c>
      <c r="R1024">
        <v>0.08</v>
      </c>
      <c r="S1024">
        <f>sales_tab[[#This Row],[Unit Price]]*sales_tab[[#This Row],[Quantity]]</f>
        <v>222.26</v>
      </c>
      <c r="T1024">
        <f>sales_tab[[#This Row],[Sales Amount]]-sales_tab[[#This Row],[Cost Price]]</f>
        <v>59.79079999999999</v>
      </c>
    </row>
    <row r="1025" spans="1:20" x14ac:dyDescent="0.45">
      <c r="A1025">
        <v>841779</v>
      </c>
      <c r="B1025">
        <v>599682</v>
      </c>
      <c r="C1025" t="str">
        <f>VLOOKUP(sales_tab[[#This Row],[Customer ID]],customer_tab[],2,FALSE)</f>
        <v>Gina Little</v>
      </c>
      <c r="D1025" t="str">
        <f>VLOOKUP(sales_tab[[#This Row],[Customer ID]],customer_tab[],9,FALSE)</f>
        <v>Male</v>
      </c>
      <c r="E1025" t="str">
        <f>VLOOKUP(sales_tab[[#This Row],[Customer ID]],customer_tab[],5,FALSE)</f>
        <v>California</v>
      </c>
      <c r="F1025" t="str">
        <f>VLOOKUP(sales_tab[[#This Row],[Customer ID]],customer_tab[],6,FALSE)</f>
        <v>West</v>
      </c>
      <c r="G1025" t="str">
        <f>VLOOKUP(sales_tab[[#This Row],[Customer ID]],customer_tab[],7,FALSE)</f>
        <v>Divorced</v>
      </c>
      <c r="H1025" s="1">
        <v>45408</v>
      </c>
      <c r="I1025" s="1" t="str">
        <f>TEXT(sales_tab[[#This Row],[Order Date]],"YYYY")</f>
        <v>2024</v>
      </c>
      <c r="J1025" s="1" t="str">
        <f>TEXT(sales_tab[[#This Row],[Order Date]],"MMM")</f>
        <v>Apr</v>
      </c>
      <c r="K1025">
        <v>2834</v>
      </c>
      <c r="L1025" t="str">
        <f>VLOOKUP(sales_tab[[#This Row],[Product ID]],product_tab[],2,FALSE)</f>
        <v>Tablet</v>
      </c>
      <c r="M1025" t="str">
        <f>VLOOKUP(sales_tab[[#This Row],[Product ID]],product_tab[],4,FALSE)</f>
        <v>Anderson-Jackson</v>
      </c>
      <c r="N1025" t="s">
        <v>19</v>
      </c>
      <c r="O1025">
        <v>936.38699999999994</v>
      </c>
      <c r="P1025">
        <v>222.26</v>
      </c>
      <c r="Q1025">
        <v>5</v>
      </c>
      <c r="R1025">
        <v>0.01</v>
      </c>
      <c r="S1025">
        <f>sales_tab[[#This Row],[Unit Price]]*sales_tab[[#This Row],[Quantity]]</f>
        <v>1111.3</v>
      </c>
      <c r="T1025">
        <f>sales_tab[[#This Row],[Sales Amount]]-sales_tab[[#This Row],[Cost Price]]</f>
        <v>174.91300000000001</v>
      </c>
    </row>
    <row r="1026" spans="1:20" x14ac:dyDescent="0.45">
      <c r="A1026">
        <v>619248</v>
      </c>
      <c r="B1026">
        <v>286042</v>
      </c>
      <c r="C1026" t="str">
        <f>VLOOKUP(sales_tab[[#This Row],[Customer ID]],customer_tab[],2,FALSE)</f>
        <v>Jennifer Rollins</v>
      </c>
      <c r="D1026" t="str">
        <f>VLOOKUP(sales_tab[[#This Row],[Customer ID]],customer_tab[],9,FALSE)</f>
        <v>Female</v>
      </c>
      <c r="E1026" t="str">
        <f>VLOOKUP(sales_tab[[#This Row],[Customer ID]],customer_tab[],5,FALSE)</f>
        <v>Pennsylvania</v>
      </c>
      <c r="F1026" t="str">
        <f>VLOOKUP(sales_tab[[#This Row],[Customer ID]],customer_tab[],6,FALSE)</f>
        <v>East</v>
      </c>
      <c r="G1026" t="str">
        <f>VLOOKUP(sales_tab[[#This Row],[Customer ID]],customer_tab[],7,FALSE)</f>
        <v>Divorced</v>
      </c>
      <c r="H1026" s="1">
        <v>45473</v>
      </c>
      <c r="I1026" s="1" t="str">
        <f>TEXT(sales_tab[[#This Row],[Order Date]],"YYYY")</f>
        <v>2024</v>
      </c>
      <c r="J1026" s="1" t="str">
        <f>TEXT(sales_tab[[#This Row],[Order Date]],"MMM")</f>
        <v>Jun</v>
      </c>
      <c r="K1026">
        <v>2034</v>
      </c>
      <c r="L1026" t="str">
        <f>VLOOKUP(sales_tab[[#This Row],[Product ID]],product_tab[],2,FALSE)</f>
        <v>Camera</v>
      </c>
      <c r="M1026" t="str">
        <f>VLOOKUP(sales_tab[[#This Row],[Product ID]],product_tab[],4,FALSE)</f>
        <v>Johns and Sons</v>
      </c>
      <c r="N1026" t="s">
        <v>19</v>
      </c>
      <c r="O1026">
        <v>102.3035</v>
      </c>
      <c r="P1026">
        <v>70.849999999999994</v>
      </c>
      <c r="Q1026">
        <v>3</v>
      </c>
      <c r="R1026">
        <v>0.23</v>
      </c>
      <c r="S1026">
        <f>sales_tab[[#This Row],[Unit Price]]*sales_tab[[#This Row],[Quantity]]</f>
        <v>212.54999999999998</v>
      </c>
      <c r="T1026">
        <f>sales_tab[[#This Row],[Sales Amount]]-sales_tab[[#This Row],[Cost Price]]</f>
        <v>110.24649999999998</v>
      </c>
    </row>
    <row r="1027" spans="1:20" x14ac:dyDescent="0.45">
      <c r="A1027">
        <v>646213</v>
      </c>
      <c r="B1027">
        <v>220533</v>
      </c>
      <c r="C1027" t="str">
        <f>VLOOKUP(sales_tab[[#This Row],[Customer ID]],customer_tab[],2,FALSE)</f>
        <v>Evelyn Hamilton</v>
      </c>
      <c r="D1027" t="str">
        <f>VLOOKUP(sales_tab[[#This Row],[Customer ID]],customer_tab[],9,FALSE)</f>
        <v>Male</v>
      </c>
      <c r="E1027" t="str">
        <f>VLOOKUP(sales_tab[[#This Row],[Customer ID]],customer_tab[],5,FALSE)</f>
        <v>California</v>
      </c>
      <c r="F1027" t="str">
        <f>VLOOKUP(sales_tab[[#This Row],[Customer ID]],customer_tab[],6,FALSE)</f>
        <v>West</v>
      </c>
      <c r="G1027" t="str">
        <f>VLOOKUP(sales_tab[[#This Row],[Customer ID]],customer_tab[],7,FALSE)</f>
        <v>Married</v>
      </c>
      <c r="H1027" s="1">
        <v>45271</v>
      </c>
      <c r="I1027" s="1" t="str">
        <f>TEXT(sales_tab[[#This Row],[Order Date]],"YYYY")</f>
        <v>2023</v>
      </c>
      <c r="J1027" s="1" t="str">
        <f>TEXT(sales_tab[[#This Row],[Order Date]],"MMM")</f>
        <v>Dec</v>
      </c>
      <c r="K1027">
        <v>4889</v>
      </c>
      <c r="L1027" t="str">
        <f>VLOOKUP(sales_tab[[#This Row],[Product ID]],product_tab[],2,FALSE)</f>
        <v>T-shirt</v>
      </c>
      <c r="M1027" t="str">
        <f>VLOOKUP(sales_tab[[#This Row],[Product ID]],product_tab[],4,FALSE)</f>
        <v>Davis Group</v>
      </c>
      <c r="N1027" t="s">
        <v>15</v>
      </c>
      <c r="O1027">
        <v>367.36359999999991</v>
      </c>
      <c r="P1027">
        <v>165.76</v>
      </c>
      <c r="Q1027">
        <v>4</v>
      </c>
      <c r="R1027">
        <v>0.16</v>
      </c>
      <c r="S1027">
        <f>sales_tab[[#This Row],[Unit Price]]*sales_tab[[#This Row],[Quantity]]</f>
        <v>663.04</v>
      </c>
      <c r="T1027">
        <f>sales_tab[[#This Row],[Sales Amount]]-sales_tab[[#This Row],[Cost Price]]</f>
        <v>295.67640000000006</v>
      </c>
    </row>
    <row r="1028" spans="1:20" x14ac:dyDescent="0.45">
      <c r="A1028">
        <v>361361</v>
      </c>
      <c r="B1028">
        <v>161172</v>
      </c>
      <c r="C1028" t="str">
        <f>VLOOKUP(sales_tab[[#This Row],[Customer ID]],customer_tab[],2,FALSE)</f>
        <v>Christopher Perkins</v>
      </c>
      <c r="D1028" t="str">
        <f>VLOOKUP(sales_tab[[#This Row],[Customer ID]],customer_tab[],9,FALSE)</f>
        <v>Non-Binary</v>
      </c>
      <c r="E1028" t="str">
        <f>VLOOKUP(sales_tab[[#This Row],[Customer ID]],customer_tab[],5,FALSE)</f>
        <v>New York</v>
      </c>
      <c r="F1028" t="str">
        <f>VLOOKUP(sales_tab[[#This Row],[Customer ID]],customer_tab[],6,FALSE)</f>
        <v>East</v>
      </c>
      <c r="G1028" t="str">
        <f>VLOOKUP(sales_tab[[#This Row],[Customer ID]],customer_tab[],7,FALSE)</f>
        <v>Married</v>
      </c>
      <c r="H1028" s="1">
        <v>45276</v>
      </c>
      <c r="I1028" s="1" t="str">
        <f>TEXT(sales_tab[[#This Row],[Order Date]],"YYYY")</f>
        <v>2023</v>
      </c>
      <c r="J1028" s="1" t="str">
        <f>TEXT(sales_tab[[#This Row],[Order Date]],"MMM")</f>
        <v>Dec</v>
      </c>
      <c r="K1028">
        <v>4889</v>
      </c>
      <c r="L1028" t="str">
        <f>VLOOKUP(sales_tab[[#This Row],[Product ID]],product_tab[],2,FALSE)</f>
        <v>T-shirt</v>
      </c>
      <c r="M1028" t="str">
        <f>VLOOKUP(sales_tab[[#This Row],[Product ID]],product_tab[],4,FALSE)</f>
        <v>Davis Group</v>
      </c>
      <c r="N1028" t="s">
        <v>15</v>
      </c>
      <c r="O1028">
        <v>422.9348</v>
      </c>
      <c r="P1028">
        <v>165.76</v>
      </c>
      <c r="Q1028">
        <v>4</v>
      </c>
      <c r="R1028">
        <v>0.13</v>
      </c>
      <c r="S1028">
        <f>sales_tab[[#This Row],[Unit Price]]*sales_tab[[#This Row],[Quantity]]</f>
        <v>663.04</v>
      </c>
      <c r="T1028">
        <f>sales_tab[[#This Row],[Sales Amount]]-sales_tab[[#This Row],[Cost Price]]</f>
        <v>240.10519999999997</v>
      </c>
    </row>
    <row r="1029" spans="1:20" x14ac:dyDescent="0.45">
      <c r="A1029">
        <v>324186</v>
      </c>
      <c r="B1029">
        <v>489461</v>
      </c>
      <c r="C1029" t="str">
        <f>VLOOKUP(sales_tab[[#This Row],[Customer ID]],customer_tab[],2,FALSE)</f>
        <v>Joseph Estes</v>
      </c>
      <c r="D1029" t="str">
        <f>VLOOKUP(sales_tab[[#This Row],[Customer ID]],customer_tab[],9,FALSE)</f>
        <v>Female</v>
      </c>
      <c r="E1029" t="str">
        <f>VLOOKUP(sales_tab[[#This Row],[Customer ID]],customer_tab[],5,FALSE)</f>
        <v>Michigan</v>
      </c>
      <c r="F1029" t="str">
        <f>VLOOKUP(sales_tab[[#This Row],[Customer ID]],customer_tab[],6,FALSE)</f>
        <v>Central</v>
      </c>
      <c r="G1029" t="str">
        <f>VLOOKUP(sales_tab[[#This Row],[Customer ID]],customer_tab[],7,FALSE)</f>
        <v>Divorced</v>
      </c>
      <c r="H1029" s="1">
        <v>45449</v>
      </c>
      <c r="I1029" s="1" t="str">
        <f>TEXT(sales_tab[[#This Row],[Order Date]],"YYYY")</f>
        <v>2024</v>
      </c>
      <c r="J1029" s="1" t="str">
        <f>TEXT(sales_tab[[#This Row],[Order Date]],"MMM")</f>
        <v>Jun</v>
      </c>
      <c r="K1029">
        <v>4541</v>
      </c>
      <c r="L1029" t="str">
        <f>VLOOKUP(sales_tab[[#This Row],[Product ID]],product_tab[],2,FALSE)</f>
        <v>Pen</v>
      </c>
      <c r="M1029" t="str">
        <f>VLOOKUP(sales_tab[[#This Row],[Product ID]],product_tab[],4,FALSE)</f>
        <v>Mccall Inc</v>
      </c>
      <c r="N1029" t="s">
        <v>17</v>
      </c>
      <c r="O1029">
        <v>187.17999999999995</v>
      </c>
      <c r="P1029">
        <v>69.5</v>
      </c>
      <c r="Q1029">
        <v>4</v>
      </c>
      <c r="R1029">
        <v>0.01</v>
      </c>
      <c r="S1029">
        <f>sales_tab[[#This Row],[Unit Price]]*sales_tab[[#This Row],[Quantity]]</f>
        <v>278</v>
      </c>
      <c r="T1029">
        <f>sales_tab[[#This Row],[Sales Amount]]-sales_tab[[#This Row],[Cost Price]]</f>
        <v>90.82000000000005</v>
      </c>
    </row>
    <row r="1030" spans="1:20" x14ac:dyDescent="0.45">
      <c r="A1030">
        <v>221249</v>
      </c>
      <c r="B1030">
        <v>918701</v>
      </c>
      <c r="C1030" t="str">
        <f>VLOOKUP(sales_tab[[#This Row],[Customer ID]],customer_tab[],2,FALSE)</f>
        <v>James Lewis</v>
      </c>
      <c r="D1030" t="str">
        <f>VLOOKUP(sales_tab[[#This Row],[Customer ID]],customer_tab[],9,FALSE)</f>
        <v>Female</v>
      </c>
      <c r="E1030" t="str">
        <f>VLOOKUP(sales_tab[[#This Row],[Customer ID]],customer_tab[],5,FALSE)</f>
        <v>New Jersey</v>
      </c>
      <c r="F1030" t="str">
        <f>VLOOKUP(sales_tab[[#This Row],[Customer ID]],customer_tab[],6,FALSE)</f>
        <v>East</v>
      </c>
      <c r="G1030" t="str">
        <f>VLOOKUP(sales_tab[[#This Row],[Customer ID]],customer_tab[],7,FALSE)</f>
        <v>Single</v>
      </c>
      <c r="H1030" s="1">
        <v>45285</v>
      </c>
      <c r="I1030" s="1" t="str">
        <f>TEXT(sales_tab[[#This Row],[Order Date]],"YYYY")</f>
        <v>2023</v>
      </c>
      <c r="J1030" s="1" t="str">
        <f>TEXT(sales_tab[[#This Row],[Order Date]],"MMM")</f>
        <v>Dec</v>
      </c>
      <c r="K1030">
        <v>9961</v>
      </c>
      <c r="L1030" t="str">
        <f>VLOOKUP(sales_tab[[#This Row],[Product ID]],product_tab[],2,FALSE)</f>
        <v>Cap</v>
      </c>
      <c r="M1030" t="str">
        <f>VLOOKUP(sales_tab[[#This Row],[Product ID]],product_tab[],4,FALSE)</f>
        <v>Rogers and Sons</v>
      </c>
      <c r="N1030" t="s">
        <v>15</v>
      </c>
      <c r="O1030">
        <v>21.422000000000004</v>
      </c>
      <c r="P1030">
        <v>6.92</v>
      </c>
      <c r="Q1030">
        <v>5</v>
      </c>
      <c r="R1030">
        <v>0.08</v>
      </c>
      <c r="S1030">
        <f>sales_tab[[#This Row],[Unit Price]]*sales_tab[[#This Row],[Quantity]]</f>
        <v>34.6</v>
      </c>
      <c r="T1030">
        <f>sales_tab[[#This Row],[Sales Amount]]-sales_tab[[#This Row],[Cost Price]]</f>
        <v>13.177999999999997</v>
      </c>
    </row>
    <row r="1031" spans="1:20" x14ac:dyDescent="0.45">
      <c r="A1031">
        <v>799669</v>
      </c>
      <c r="B1031">
        <v>675218</v>
      </c>
      <c r="C1031" t="str">
        <f>VLOOKUP(sales_tab[[#This Row],[Customer ID]],customer_tab[],2,FALSE)</f>
        <v>William Rogers</v>
      </c>
      <c r="D1031" t="str">
        <f>VLOOKUP(sales_tab[[#This Row],[Customer ID]],customer_tab[],9,FALSE)</f>
        <v>Non-Binary</v>
      </c>
      <c r="E1031" t="str">
        <f>VLOOKUP(sales_tab[[#This Row],[Customer ID]],customer_tab[],5,FALSE)</f>
        <v>Texas</v>
      </c>
      <c r="F1031" t="str">
        <f>VLOOKUP(sales_tab[[#This Row],[Customer ID]],customer_tab[],6,FALSE)</f>
        <v>Central</v>
      </c>
      <c r="G1031" t="str">
        <f>VLOOKUP(sales_tab[[#This Row],[Customer ID]],customer_tab[],7,FALSE)</f>
        <v>Widowed</v>
      </c>
      <c r="H1031" s="1">
        <v>45307</v>
      </c>
      <c r="I1031" s="1" t="str">
        <f>TEXT(sales_tab[[#This Row],[Order Date]],"YYYY")</f>
        <v>2024</v>
      </c>
      <c r="J1031" s="1" t="str">
        <f>TEXT(sales_tab[[#This Row],[Order Date]],"MMM")</f>
        <v>Jan</v>
      </c>
      <c r="K1031">
        <v>2834</v>
      </c>
      <c r="L1031" t="str">
        <f>VLOOKUP(sales_tab[[#This Row],[Product ID]],product_tab[],2,FALSE)</f>
        <v>Tablet</v>
      </c>
      <c r="M1031" t="str">
        <f>VLOOKUP(sales_tab[[#This Row],[Product ID]],product_tab[],4,FALSE)</f>
        <v>Anderson-Jackson</v>
      </c>
      <c r="N1031" t="s">
        <v>19</v>
      </c>
      <c r="O1031">
        <v>217.13839999999999</v>
      </c>
      <c r="P1031">
        <v>222.26</v>
      </c>
      <c r="Q1031">
        <v>2</v>
      </c>
      <c r="R1031">
        <v>0.08</v>
      </c>
      <c r="S1031">
        <f>sales_tab[[#This Row],[Unit Price]]*sales_tab[[#This Row],[Quantity]]</f>
        <v>444.52</v>
      </c>
      <c r="T1031">
        <f>sales_tab[[#This Row],[Sales Amount]]-sales_tab[[#This Row],[Cost Price]]</f>
        <v>227.38159999999999</v>
      </c>
    </row>
    <row r="1032" spans="1:20" x14ac:dyDescent="0.45">
      <c r="A1032">
        <v>338962</v>
      </c>
      <c r="B1032">
        <v>914782</v>
      </c>
      <c r="C1032" t="str">
        <f>VLOOKUP(sales_tab[[#This Row],[Customer ID]],customer_tab[],2,FALSE)</f>
        <v>Amber Chapman</v>
      </c>
      <c r="D1032" t="str">
        <f>VLOOKUP(sales_tab[[#This Row],[Customer ID]],customer_tab[],9,FALSE)</f>
        <v>Female</v>
      </c>
      <c r="E1032" t="str">
        <f>VLOOKUP(sales_tab[[#This Row],[Customer ID]],customer_tab[],5,FALSE)</f>
        <v>California</v>
      </c>
      <c r="F1032" t="str">
        <f>VLOOKUP(sales_tab[[#This Row],[Customer ID]],customer_tab[],6,FALSE)</f>
        <v>West</v>
      </c>
      <c r="G1032" t="str">
        <f>VLOOKUP(sales_tab[[#This Row],[Customer ID]],customer_tab[],7,FALSE)</f>
        <v>Widowed</v>
      </c>
      <c r="H1032" s="1">
        <v>45393</v>
      </c>
      <c r="I1032" s="1" t="str">
        <f>TEXT(sales_tab[[#This Row],[Order Date]],"YYYY")</f>
        <v>2024</v>
      </c>
      <c r="J1032" s="1" t="str">
        <f>TEXT(sales_tab[[#This Row],[Order Date]],"MMM")</f>
        <v>Apr</v>
      </c>
      <c r="K1032">
        <v>8348</v>
      </c>
      <c r="L1032" t="str">
        <f>VLOOKUP(sales_tab[[#This Row],[Product ID]],product_tab[],2,FALSE)</f>
        <v>Laptop</v>
      </c>
      <c r="M1032" t="str">
        <f>VLOOKUP(sales_tab[[#This Row],[Product ID]],product_tab[],4,FALSE)</f>
        <v>Jackson, Stewart and Jenkins</v>
      </c>
      <c r="N1032" t="s">
        <v>19</v>
      </c>
      <c r="O1032">
        <v>370.28440000000001</v>
      </c>
      <c r="P1032">
        <v>193.63</v>
      </c>
      <c r="Q1032">
        <v>3</v>
      </c>
      <c r="R1032">
        <v>0.04</v>
      </c>
      <c r="S1032">
        <f>sales_tab[[#This Row],[Unit Price]]*sales_tab[[#This Row],[Quantity]]</f>
        <v>580.89</v>
      </c>
      <c r="T1032">
        <f>sales_tab[[#This Row],[Sales Amount]]-sales_tab[[#This Row],[Cost Price]]</f>
        <v>210.60559999999998</v>
      </c>
    </row>
    <row r="1033" spans="1:20" x14ac:dyDescent="0.45">
      <c r="A1033">
        <v>565517</v>
      </c>
      <c r="B1033">
        <v>392337</v>
      </c>
      <c r="C1033" t="str">
        <f>VLOOKUP(sales_tab[[#This Row],[Customer ID]],customer_tab[],2,FALSE)</f>
        <v>Cassandra Allen</v>
      </c>
      <c r="D1033" t="str">
        <f>VLOOKUP(sales_tab[[#This Row],[Customer ID]],customer_tab[],9,FALSE)</f>
        <v>Male</v>
      </c>
      <c r="E1033" t="str">
        <f>VLOOKUP(sales_tab[[#This Row],[Customer ID]],customer_tab[],5,FALSE)</f>
        <v>Ohio</v>
      </c>
      <c r="F1033" t="str">
        <f>VLOOKUP(sales_tab[[#This Row],[Customer ID]],customer_tab[],6,FALSE)</f>
        <v>East</v>
      </c>
      <c r="G1033" t="str">
        <f>VLOOKUP(sales_tab[[#This Row],[Customer ID]],customer_tab[],7,FALSE)</f>
        <v>Single</v>
      </c>
      <c r="H1033" s="1">
        <v>45423</v>
      </c>
      <c r="I1033" s="1" t="str">
        <f>TEXT(sales_tab[[#This Row],[Order Date]],"YYYY")</f>
        <v>2024</v>
      </c>
      <c r="J1033" s="1" t="str">
        <f>TEXT(sales_tab[[#This Row],[Order Date]],"MMM")</f>
        <v>May</v>
      </c>
      <c r="K1033">
        <v>9251</v>
      </c>
      <c r="L1033" t="str">
        <f>VLOOKUP(sales_tab[[#This Row],[Product ID]],product_tab[],2,FALSE)</f>
        <v>Headphones</v>
      </c>
      <c r="M1033" t="str">
        <f>VLOOKUP(sales_tab[[#This Row],[Product ID]],product_tab[],4,FALSE)</f>
        <v>Yates Group</v>
      </c>
      <c r="N1033" t="s">
        <v>19</v>
      </c>
      <c r="O1033">
        <v>96.507599999999982</v>
      </c>
      <c r="P1033">
        <v>86.13</v>
      </c>
      <c r="Q1033">
        <v>3</v>
      </c>
      <c r="R1033">
        <v>0.16</v>
      </c>
      <c r="S1033">
        <f>sales_tab[[#This Row],[Unit Price]]*sales_tab[[#This Row],[Quantity]]</f>
        <v>258.39</v>
      </c>
      <c r="T1033">
        <f>sales_tab[[#This Row],[Sales Amount]]-sales_tab[[#This Row],[Cost Price]]</f>
        <v>161.88240000000002</v>
      </c>
    </row>
    <row r="1034" spans="1:20" x14ac:dyDescent="0.45">
      <c r="A1034">
        <v>201809</v>
      </c>
      <c r="B1034">
        <v>153018</v>
      </c>
      <c r="C1034" t="str">
        <f>VLOOKUP(sales_tab[[#This Row],[Customer ID]],customer_tab[],2,FALSE)</f>
        <v>Erika Schultz</v>
      </c>
      <c r="D1034" t="str">
        <f>VLOOKUP(sales_tab[[#This Row],[Customer ID]],customer_tab[],9,FALSE)</f>
        <v>Male</v>
      </c>
      <c r="E1034" t="str">
        <f>VLOOKUP(sales_tab[[#This Row],[Customer ID]],customer_tab[],5,FALSE)</f>
        <v>North Carolina</v>
      </c>
      <c r="F1034" t="str">
        <f>VLOOKUP(sales_tab[[#This Row],[Customer ID]],customer_tab[],6,FALSE)</f>
        <v>South</v>
      </c>
      <c r="G1034" t="str">
        <f>VLOOKUP(sales_tab[[#This Row],[Customer ID]],customer_tab[],7,FALSE)</f>
        <v>Widowed</v>
      </c>
      <c r="H1034" s="1">
        <v>45457</v>
      </c>
      <c r="I1034" s="1" t="str">
        <f>TEXT(sales_tab[[#This Row],[Order Date]],"YYYY")</f>
        <v>2024</v>
      </c>
      <c r="J1034" s="1" t="str">
        <f>TEXT(sales_tab[[#This Row],[Order Date]],"MMM")</f>
        <v>Jun</v>
      </c>
      <c r="K1034">
        <v>5842</v>
      </c>
      <c r="L1034" t="str">
        <f>VLOOKUP(sales_tab[[#This Row],[Product ID]],product_tab[],2,FALSE)</f>
        <v>Chair</v>
      </c>
      <c r="M1034" t="str">
        <f>VLOOKUP(sales_tab[[#This Row],[Product ID]],product_tab[],4,FALSE)</f>
        <v>Cook, Hall and Miller</v>
      </c>
      <c r="N1034" t="s">
        <v>11</v>
      </c>
      <c r="O1034">
        <v>1107.8425</v>
      </c>
      <c r="P1034">
        <v>268.19</v>
      </c>
      <c r="Q1034">
        <v>5</v>
      </c>
      <c r="R1034">
        <v>0.05</v>
      </c>
      <c r="S1034">
        <f>sales_tab[[#This Row],[Unit Price]]*sales_tab[[#This Row],[Quantity]]</f>
        <v>1340.95</v>
      </c>
      <c r="T1034">
        <f>sales_tab[[#This Row],[Sales Amount]]-sales_tab[[#This Row],[Cost Price]]</f>
        <v>233.10750000000007</v>
      </c>
    </row>
    <row r="1035" spans="1:20" x14ac:dyDescent="0.45">
      <c r="A1035">
        <v>829313</v>
      </c>
      <c r="B1035">
        <v>636925</v>
      </c>
      <c r="C1035" t="str">
        <f>VLOOKUP(sales_tab[[#This Row],[Customer ID]],customer_tab[],2,FALSE)</f>
        <v>Karen Dalton</v>
      </c>
      <c r="D1035" t="str">
        <f>VLOOKUP(sales_tab[[#This Row],[Customer ID]],customer_tab[],9,FALSE)</f>
        <v>Female</v>
      </c>
      <c r="E1035" t="str">
        <f>VLOOKUP(sales_tab[[#This Row],[Customer ID]],customer_tab[],5,FALSE)</f>
        <v>Missouri</v>
      </c>
      <c r="F1035" t="str">
        <f>VLOOKUP(sales_tab[[#This Row],[Customer ID]],customer_tab[],6,FALSE)</f>
        <v>Central</v>
      </c>
      <c r="G1035" t="str">
        <f>VLOOKUP(sales_tab[[#This Row],[Customer ID]],customer_tab[],7,FALSE)</f>
        <v>Married</v>
      </c>
      <c r="H1035" s="1">
        <v>45282</v>
      </c>
      <c r="I1035" s="1" t="str">
        <f>TEXT(sales_tab[[#This Row],[Order Date]],"YYYY")</f>
        <v>2023</v>
      </c>
      <c r="J1035" s="1" t="str">
        <f>TEXT(sales_tab[[#This Row],[Order Date]],"MMM")</f>
        <v>Dec</v>
      </c>
      <c r="K1035">
        <v>8522</v>
      </c>
      <c r="L1035" t="str">
        <f>VLOOKUP(sales_tab[[#This Row],[Product ID]],product_tab[],2,FALSE)</f>
        <v>Notebook</v>
      </c>
      <c r="M1035" t="str">
        <f>VLOOKUP(sales_tab[[#This Row],[Product ID]],product_tab[],4,FALSE)</f>
        <v>Estrada LLC</v>
      </c>
      <c r="N1035" t="s">
        <v>17</v>
      </c>
      <c r="O1035">
        <v>381.81080000000003</v>
      </c>
      <c r="P1035">
        <v>154.08000000000001</v>
      </c>
      <c r="Q1035">
        <v>3</v>
      </c>
      <c r="R1035">
        <v>0.08</v>
      </c>
      <c r="S1035">
        <f>sales_tab[[#This Row],[Unit Price]]*sales_tab[[#This Row],[Quantity]]</f>
        <v>462.24</v>
      </c>
      <c r="T1035">
        <f>sales_tab[[#This Row],[Sales Amount]]-sales_tab[[#This Row],[Cost Price]]</f>
        <v>80.42919999999998</v>
      </c>
    </row>
    <row r="1036" spans="1:20" x14ac:dyDescent="0.45">
      <c r="A1036">
        <v>137598</v>
      </c>
      <c r="B1036">
        <v>458159</v>
      </c>
      <c r="C1036" t="str">
        <f>VLOOKUP(sales_tab[[#This Row],[Customer ID]],customer_tab[],2,FALSE)</f>
        <v>Alvin Moore</v>
      </c>
      <c r="D1036" t="str">
        <f>VLOOKUP(sales_tab[[#This Row],[Customer ID]],customer_tab[],9,FALSE)</f>
        <v>Non-Binary</v>
      </c>
      <c r="E1036" t="str">
        <f>VLOOKUP(sales_tab[[#This Row],[Customer ID]],customer_tab[],5,FALSE)</f>
        <v>New York</v>
      </c>
      <c r="F1036" t="str">
        <f>VLOOKUP(sales_tab[[#This Row],[Customer ID]],customer_tab[],6,FALSE)</f>
        <v>East</v>
      </c>
      <c r="G1036" t="str">
        <f>VLOOKUP(sales_tab[[#This Row],[Customer ID]],customer_tab[],7,FALSE)</f>
        <v>Widowed</v>
      </c>
      <c r="H1036" s="1">
        <v>45346</v>
      </c>
      <c r="I1036" s="1" t="str">
        <f>TEXT(sales_tab[[#This Row],[Order Date]],"YYYY")</f>
        <v>2024</v>
      </c>
      <c r="J1036" s="1" t="str">
        <f>TEXT(sales_tab[[#This Row],[Order Date]],"MMM")</f>
        <v>Feb</v>
      </c>
      <c r="K1036">
        <v>4889</v>
      </c>
      <c r="L1036" t="str">
        <f>VLOOKUP(sales_tab[[#This Row],[Product ID]],product_tab[],2,FALSE)</f>
        <v>T-shirt</v>
      </c>
      <c r="M1036" t="str">
        <f>VLOOKUP(sales_tab[[#This Row],[Product ID]],product_tab[],4,FALSE)</f>
        <v>Davis Group</v>
      </c>
      <c r="N1036" t="s">
        <v>15</v>
      </c>
      <c r="O1036">
        <v>398.5412</v>
      </c>
      <c r="P1036">
        <v>165.76</v>
      </c>
      <c r="Q1036">
        <v>4</v>
      </c>
      <c r="R1036">
        <v>0.22</v>
      </c>
      <c r="S1036">
        <f>sales_tab[[#This Row],[Unit Price]]*sales_tab[[#This Row],[Quantity]]</f>
        <v>663.04</v>
      </c>
      <c r="T1036">
        <f>sales_tab[[#This Row],[Sales Amount]]-sales_tab[[#This Row],[Cost Price]]</f>
        <v>264.49879999999996</v>
      </c>
    </row>
    <row r="1037" spans="1:20" x14ac:dyDescent="0.45">
      <c r="A1037">
        <v>474262</v>
      </c>
      <c r="B1037">
        <v>195944</v>
      </c>
      <c r="C1037" t="str">
        <f>VLOOKUP(sales_tab[[#This Row],[Customer ID]],customer_tab[],2,FALSE)</f>
        <v>Leslie Russell</v>
      </c>
      <c r="D1037" t="str">
        <f>VLOOKUP(sales_tab[[#This Row],[Customer ID]],customer_tab[],9,FALSE)</f>
        <v>Male</v>
      </c>
      <c r="E1037" t="str">
        <f>VLOOKUP(sales_tab[[#This Row],[Customer ID]],customer_tab[],5,FALSE)</f>
        <v>New York</v>
      </c>
      <c r="F1037" t="str">
        <f>VLOOKUP(sales_tab[[#This Row],[Customer ID]],customer_tab[],6,FALSE)</f>
        <v>East</v>
      </c>
      <c r="G1037" t="str">
        <f>VLOOKUP(sales_tab[[#This Row],[Customer ID]],customer_tab[],7,FALSE)</f>
        <v>Single</v>
      </c>
      <c r="H1037" s="1">
        <v>45502</v>
      </c>
      <c r="I1037" s="1" t="str">
        <f>TEXT(sales_tab[[#This Row],[Order Date]],"YYYY")</f>
        <v>2024</v>
      </c>
      <c r="J1037" s="1" t="str">
        <f>TEXT(sales_tab[[#This Row],[Order Date]],"MMM")</f>
        <v>Jul</v>
      </c>
      <c r="K1037">
        <v>9240</v>
      </c>
      <c r="L1037" t="str">
        <f>VLOOKUP(sales_tab[[#This Row],[Product ID]],product_tab[],2,FALSE)</f>
        <v>Doll</v>
      </c>
      <c r="M1037" t="str">
        <f>VLOOKUP(sales_tab[[#This Row],[Product ID]],product_tab[],4,FALSE)</f>
        <v>Clark, Scott and Miller</v>
      </c>
      <c r="N1037" t="s">
        <v>13</v>
      </c>
      <c r="O1037">
        <v>258.01120000000003</v>
      </c>
      <c r="P1037">
        <v>105.37</v>
      </c>
      <c r="Q1037">
        <v>3</v>
      </c>
      <c r="R1037">
        <v>0.08</v>
      </c>
      <c r="S1037">
        <f>sales_tab[[#This Row],[Unit Price]]*sales_tab[[#This Row],[Quantity]]</f>
        <v>316.11</v>
      </c>
      <c r="T1037">
        <f>sales_tab[[#This Row],[Sales Amount]]-sales_tab[[#This Row],[Cost Price]]</f>
        <v>58.098799999999983</v>
      </c>
    </row>
    <row r="1038" spans="1:20" x14ac:dyDescent="0.45">
      <c r="A1038">
        <v>965604</v>
      </c>
      <c r="B1038">
        <v>727982</v>
      </c>
      <c r="C1038" t="str">
        <f>VLOOKUP(sales_tab[[#This Row],[Customer ID]],customer_tab[],2,FALSE)</f>
        <v>Mark Sanders</v>
      </c>
      <c r="D1038" t="str">
        <f>VLOOKUP(sales_tab[[#This Row],[Customer ID]],customer_tab[],9,FALSE)</f>
        <v>Male</v>
      </c>
      <c r="E1038" t="str">
        <f>VLOOKUP(sales_tab[[#This Row],[Customer ID]],customer_tab[],5,FALSE)</f>
        <v>Washington</v>
      </c>
      <c r="F1038" t="str">
        <f>VLOOKUP(sales_tab[[#This Row],[Customer ID]],customer_tab[],6,FALSE)</f>
        <v>West</v>
      </c>
      <c r="G1038" t="str">
        <f>VLOOKUP(sales_tab[[#This Row],[Customer ID]],customer_tab[],7,FALSE)</f>
        <v>Married</v>
      </c>
      <c r="H1038" s="1">
        <v>45181</v>
      </c>
      <c r="I1038" s="1" t="str">
        <f>TEXT(sales_tab[[#This Row],[Order Date]],"YYYY")</f>
        <v>2023</v>
      </c>
      <c r="J1038" s="1" t="str">
        <f>TEXT(sales_tab[[#This Row],[Order Date]],"MMM")</f>
        <v>Sep</v>
      </c>
      <c r="K1038">
        <v>4541</v>
      </c>
      <c r="L1038" t="str">
        <f>VLOOKUP(sales_tab[[#This Row],[Product ID]],product_tab[],2,FALSE)</f>
        <v>Pen</v>
      </c>
      <c r="M1038" t="str">
        <f>VLOOKUP(sales_tab[[#This Row],[Product ID]],product_tab[],4,FALSE)</f>
        <v>Mccall Inc</v>
      </c>
      <c r="N1038" t="s">
        <v>17</v>
      </c>
      <c r="O1038">
        <v>34.875</v>
      </c>
      <c r="P1038">
        <v>69.5</v>
      </c>
      <c r="Q1038">
        <v>1</v>
      </c>
      <c r="R1038">
        <v>0.23</v>
      </c>
      <c r="S1038">
        <f>sales_tab[[#This Row],[Unit Price]]*sales_tab[[#This Row],[Quantity]]</f>
        <v>69.5</v>
      </c>
      <c r="T1038">
        <f>sales_tab[[#This Row],[Sales Amount]]-sales_tab[[#This Row],[Cost Price]]</f>
        <v>34.625</v>
      </c>
    </row>
    <row r="1039" spans="1:20" x14ac:dyDescent="0.45">
      <c r="A1039">
        <v>645421</v>
      </c>
      <c r="B1039">
        <v>128612</v>
      </c>
      <c r="C1039" t="str">
        <f>VLOOKUP(sales_tab[[#This Row],[Customer ID]],customer_tab[],2,FALSE)</f>
        <v>Christopher Rios</v>
      </c>
      <c r="D1039" t="str">
        <f>VLOOKUP(sales_tab[[#This Row],[Customer ID]],customer_tab[],9,FALSE)</f>
        <v>Non-Binary</v>
      </c>
      <c r="E1039" t="str">
        <f>VLOOKUP(sales_tab[[#This Row],[Customer ID]],customer_tab[],5,FALSE)</f>
        <v>Minnesota</v>
      </c>
      <c r="F1039" t="str">
        <f>VLOOKUP(sales_tab[[#This Row],[Customer ID]],customer_tab[],6,FALSE)</f>
        <v>Central</v>
      </c>
      <c r="G1039" t="str">
        <f>VLOOKUP(sales_tab[[#This Row],[Customer ID]],customer_tab[],7,FALSE)</f>
        <v>Single</v>
      </c>
      <c r="H1039" s="1">
        <v>45491</v>
      </c>
      <c r="I1039" s="1" t="str">
        <f>TEXT(sales_tab[[#This Row],[Order Date]],"YYYY")</f>
        <v>2024</v>
      </c>
      <c r="J1039" s="1" t="str">
        <f>TEXT(sales_tab[[#This Row],[Order Date]],"MMM")</f>
        <v>Jul</v>
      </c>
      <c r="K1039">
        <v>3592</v>
      </c>
      <c r="L1039" t="str">
        <f>VLOOKUP(sales_tab[[#This Row],[Product ID]],product_tab[],2,FALSE)</f>
        <v>Shoes</v>
      </c>
      <c r="M1039" t="str">
        <f>VLOOKUP(sales_tab[[#This Row],[Product ID]],product_tab[],4,FALSE)</f>
        <v>Hamilton, Kirby and Taylor</v>
      </c>
      <c r="N1039" t="s">
        <v>15</v>
      </c>
      <c r="O1039">
        <v>151.47059999999999</v>
      </c>
      <c r="P1039">
        <v>243.78</v>
      </c>
      <c r="Q1039">
        <v>1</v>
      </c>
      <c r="R1039">
        <v>0.23</v>
      </c>
      <c r="S1039">
        <f>sales_tab[[#This Row],[Unit Price]]*sales_tab[[#This Row],[Quantity]]</f>
        <v>243.78</v>
      </c>
      <c r="T1039">
        <f>sales_tab[[#This Row],[Sales Amount]]-sales_tab[[#This Row],[Cost Price]]</f>
        <v>92.309400000000011</v>
      </c>
    </row>
    <row r="1040" spans="1:20" x14ac:dyDescent="0.45">
      <c r="A1040">
        <v>802635</v>
      </c>
      <c r="B1040">
        <v>131223</v>
      </c>
      <c r="C1040" t="str">
        <f>VLOOKUP(sales_tab[[#This Row],[Customer ID]],customer_tab[],2,FALSE)</f>
        <v>Monique Barry</v>
      </c>
      <c r="D1040" t="str">
        <f>VLOOKUP(sales_tab[[#This Row],[Customer ID]],customer_tab[],9,FALSE)</f>
        <v>Male</v>
      </c>
      <c r="E1040" t="str">
        <f>VLOOKUP(sales_tab[[#This Row],[Customer ID]],customer_tab[],5,FALSE)</f>
        <v>New York</v>
      </c>
      <c r="F1040" t="str">
        <f>VLOOKUP(sales_tab[[#This Row],[Customer ID]],customer_tab[],6,FALSE)</f>
        <v>East</v>
      </c>
      <c r="G1040" t="str">
        <f>VLOOKUP(sales_tab[[#This Row],[Customer ID]],customer_tab[],7,FALSE)</f>
        <v>Married</v>
      </c>
      <c r="H1040" s="1">
        <v>45239</v>
      </c>
      <c r="I1040" s="1" t="str">
        <f>TEXT(sales_tab[[#This Row],[Order Date]],"YYYY")</f>
        <v>2023</v>
      </c>
      <c r="J1040" s="1" t="str">
        <f>TEXT(sales_tab[[#This Row],[Order Date]],"MMM")</f>
        <v>Nov</v>
      </c>
      <c r="K1040">
        <v>6233</v>
      </c>
      <c r="L1040" t="str">
        <f>VLOOKUP(sales_tab[[#This Row],[Product ID]],product_tab[],2,FALSE)</f>
        <v>Smartphone</v>
      </c>
      <c r="M1040" t="str">
        <f>VLOOKUP(sales_tab[[#This Row],[Product ID]],product_tab[],4,FALSE)</f>
        <v>Hensley-Pratt</v>
      </c>
      <c r="N1040" t="s">
        <v>19</v>
      </c>
      <c r="O1040">
        <v>18.664800000000003</v>
      </c>
      <c r="P1040">
        <v>12.38</v>
      </c>
      <c r="Q1040">
        <v>3</v>
      </c>
      <c r="R1040">
        <v>0.18</v>
      </c>
      <c r="S1040">
        <f>sales_tab[[#This Row],[Unit Price]]*sales_tab[[#This Row],[Quantity]]</f>
        <v>37.14</v>
      </c>
      <c r="T1040">
        <f>sales_tab[[#This Row],[Sales Amount]]-sales_tab[[#This Row],[Cost Price]]</f>
        <v>18.475199999999997</v>
      </c>
    </row>
    <row r="1041" spans="1:20" x14ac:dyDescent="0.45">
      <c r="A1041">
        <v>890352</v>
      </c>
      <c r="B1041">
        <v>805482</v>
      </c>
      <c r="C1041" t="str">
        <f>VLOOKUP(sales_tab[[#This Row],[Customer ID]],customer_tab[],2,FALSE)</f>
        <v>Melissa Mcbride</v>
      </c>
      <c r="D1041" t="str">
        <f>VLOOKUP(sales_tab[[#This Row],[Customer ID]],customer_tab[],9,FALSE)</f>
        <v>Non-Binary</v>
      </c>
      <c r="E1041" t="str">
        <f>VLOOKUP(sales_tab[[#This Row],[Customer ID]],customer_tab[],5,FALSE)</f>
        <v>Indiana</v>
      </c>
      <c r="F1041" t="str">
        <f>VLOOKUP(sales_tab[[#This Row],[Customer ID]],customer_tab[],6,FALSE)</f>
        <v>Central</v>
      </c>
      <c r="G1041" t="str">
        <f>VLOOKUP(sales_tab[[#This Row],[Customer ID]],customer_tab[],7,FALSE)</f>
        <v>Married</v>
      </c>
      <c r="H1041" s="1">
        <v>45314</v>
      </c>
      <c r="I1041" s="1" t="str">
        <f>TEXT(sales_tab[[#This Row],[Order Date]],"YYYY")</f>
        <v>2024</v>
      </c>
      <c r="J1041" s="1" t="str">
        <f>TEXT(sales_tab[[#This Row],[Order Date]],"MMM")</f>
        <v>Jan</v>
      </c>
      <c r="K1041">
        <v>9240</v>
      </c>
      <c r="L1041" t="str">
        <f>VLOOKUP(sales_tab[[#This Row],[Product ID]],product_tab[],2,FALSE)</f>
        <v>Doll</v>
      </c>
      <c r="M1041" t="str">
        <f>VLOOKUP(sales_tab[[#This Row],[Product ID]],product_tab[],4,FALSE)</f>
        <v>Clark, Scott and Miller</v>
      </c>
      <c r="N1041" t="s">
        <v>13</v>
      </c>
      <c r="O1041">
        <v>142.68580000000003</v>
      </c>
      <c r="P1041">
        <v>105.37</v>
      </c>
      <c r="Q1041">
        <v>3</v>
      </c>
      <c r="R1041">
        <v>0.22</v>
      </c>
      <c r="S1041">
        <f>sales_tab[[#This Row],[Unit Price]]*sales_tab[[#This Row],[Quantity]]</f>
        <v>316.11</v>
      </c>
      <c r="T1041">
        <f>sales_tab[[#This Row],[Sales Amount]]-sales_tab[[#This Row],[Cost Price]]</f>
        <v>173.42419999999998</v>
      </c>
    </row>
    <row r="1042" spans="1:20" x14ac:dyDescent="0.45">
      <c r="A1042">
        <v>661265</v>
      </c>
      <c r="B1042">
        <v>821615</v>
      </c>
      <c r="C1042" t="str">
        <f>VLOOKUP(sales_tab[[#This Row],[Customer ID]],customer_tab[],2,FALSE)</f>
        <v>Christopher Sanchez</v>
      </c>
      <c r="D1042" t="str">
        <f>VLOOKUP(sales_tab[[#This Row],[Customer ID]],customer_tab[],9,FALSE)</f>
        <v>Male</v>
      </c>
      <c r="E1042" t="str">
        <f>VLOOKUP(sales_tab[[#This Row],[Customer ID]],customer_tab[],5,FALSE)</f>
        <v>California</v>
      </c>
      <c r="F1042" t="str">
        <f>VLOOKUP(sales_tab[[#This Row],[Customer ID]],customer_tab[],6,FALSE)</f>
        <v>West</v>
      </c>
      <c r="G1042" t="str">
        <f>VLOOKUP(sales_tab[[#This Row],[Customer ID]],customer_tab[],7,FALSE)</f>
        <v>Single</v>
      </c>
      <c r="H1042" s="1">
        <v>45189</v>
      </c>
      <c r="I1042" s="1" t="str">
        <f>TEXT(sales_tab[[#This Row],[Order Date]],"YYYY")</f>
        <v>2023</v>
      </c>
      <c r="J1042" s="1" t="str">
        <f>TEXT(sales_tab[[#This Row],[Order Date]],"MMM")</f>
        <v>Sep</v>
      </c>
      <c r="K1042">
        <v>5039</v>
      </c>
      <c r="L1042" t="str">
        <f>VLOOKUP(sales_tab[[#This Row],[Product ID]],product_tab[],2,FALSE)</f>
        <v>Jeans</v>
      </c>
      <c r="M1042" t="str">
        <f>VLOOKUP(sales_tab[[#This Row],[Product ID]],product_tab[],4,FALSE)</f>
        <v>Sanchez, Medina and Golden</v>
      </c>
      <c r="N1042" t="s">
        <v>15</v>
      </c>
      <c r="O1042">
        <v>209.66549999999998</v>
      </c>
      <c r="P1042">
        <v>70.03</v>
      </c>
      <c r="Q1042">
        <v>5</v>
      </c>
      <c r="R1042">
        <v>0.03</v>
      </c>
      <c r="S1042">
        <f>sales_tab[[#This Row],[Unit Price]]*sales_tab[[#This Row],[Quantity]]</f>
        <v>350.15</v>
      </c>
      <c r="T1042">
        <f>sales_tab[[#This Row],[Sales Amount]]-sales_tab[[#This Row],[Cost Price]]</f>
        <v>140.4845</v>
      </c>
    </row>
    <row r="1043" spans="1:20" x14ac:dyDescent="0.45">
      <c r="A1043">
        <v>484456</v>
      </c>
      <c r="B1043">
        <v>918011</v>
      </c>
      <c r="C1043" t="str">
        <f>VLOOKUP(sales_tab[[#This Row],[Customer ID]],customer_tab[],2,FALSE)</f>
        <v>Susan Jackson</v>
      </c>
      <c r="D1043" t="str">
        <f>VLOOKUP(sales_tab[[#This Row],[Customer ID]],customer_tab[],9,FALSE)</f>
        <v>Non-Binary</v>
      </c>
      <c r="E1043" t="str">
        <f>VLOOKUP(sales_tab[[#This Row],[Customer ID]],customer_tab[],5,FALSE)</f>
        <v>Illinois</v>
      </c>
      <c r="F1043" t="str">
        <f>VLOOKUP(sales_tab[[#This Row],[Customer ID]],customer_tab[],6,FALSE)</f>
        <v>Central</v>
      </c>
      <c r="G1043" t="str">
        <f>VLOOKUP(sales_tab[[#This Row],[Customer ID]],customer_tab[],7,FALSE)</f>
        <v>Divorced</v>
      </c>
      <c r="H1043" s="1">
        <v>45468</v>
      </c>
      <c r="I1043" s="1" t="str">
        <f>TEXT(sales_tab[[#This Row],[Order Date]],"YYYY")</f>
        <v>2024</v>
      </c>
      <c r="J1043" s="1" t="str">
        <f>TEXT(sales_tab[[#This Row],[Order Date]],"MMM")</f>
        <v>Jun</v>
      </c>
      <c r="K1043">
        <v>5035</v>
      </c>
      <c r="L1043" t="str">
        <f>VLOOKUP(sales_tab[[#This Row],[Product ID]],product_tab[],2,FALSE)</f>
        <v>Paper</v>
      </c>
      <c r="M1043" t="str">
        <f>VLOOKUP(sales_tab[[#This Row],[Product ID]],product_tab[],4,FALSE)</f>
        <v>Clayton, Robertson and Wolfe</v>
      </c>
      <c r="N1043" t="s">
        <v>17</v>
      </c>
      <c r="O1043">
        <v>524.75639999999999</v>
      </c>
      <c r="P1043">
        <v>196.72</v>
      </c>
      <c r="Q1043">
        <v>4</v>
      </c>
      <c r="R1043">
        <v>0.22</v>
      </c>
      <c r="S1043">
        <f>sales_tab[[#This Row],[Unit Price]]*sales_tab[[#This Row],[Quantity]]</f>
        <v>786.88</v>
      </c>
      <c r="T1043">
        <f>sales_tab[[#This Row],[Sales Amount]]-sales_tab[[#This Row],[Cost Price]]</f>
        <v>262.12360000000001</v>
      </c>
    </row>
    <row r="1044" spans="1:20" x14ac:dyDescent="0.45">
      <c r="A1044">
        <v>925166</v>
      </c>
      <c r="B1044">
        <v>345178</v>
      </c>
      <c r="C1044" t="str">
        <f>VLOOKUP(sales_tab[[#This Row],[Customer ID]],customer_tab[],2,FALSE)</f>
        <v>Sherry Mays</v>
      </c>
      <c r="D1044" t="str">
        <f>VLOOKUP(sales_tab[[#This Row],[Customer ID]],customer_tab[],9,FALSE)</f>
        <v>Male</v>
      </c>
      <c r="E1044" t="str">
        <f>VLOOKUP(sales_tab[[#This Row],[Customer ID]],customer_tab[],5,FALSE)</f>
        <v>Pennsylvania</v>
      </c>
      <c r="F1044" t="str">
        <f>VLOOKUP(sales_tab[[#This Row],[Customer ID]],customer_tab[],6,FALSE)</f>
        <v>East</v>
      </c>
      <c r="G1044" t="str">
        <f>VLOOKUP(sales_tab[[#This Row],[Customer ID]],customer_tab[],7,FALSE)</f>
        <v>Widowed</v>
      </c>
      <c r="H1044" s="1">
        <v>45426</v>
      </c>
      <c r="I1044" s="1" t="str">
        <f>TEXT(sales_tab[[#This Row],[Order Date]],"YYYY")</f>
        <v>2024</v>
      </c>
      <c r="J1044" s="1" t="str">
        <f>TEXT(sales_tab[[#This Row],[Order Date]],"MMM")</f>
        <v>May</v>
      </c>
      <c r="K1044">
        <v>8522</v>
      </c>
      <c r="L1044" t="str">
        <f>VLOOKUP(sales_tab[[#This Row],[Product ID]],product_tab[],2,FALSE)</f>
        <v>Notebook</v>
      </c>
      <c r="M1044" t="str">
        <f>VLOOKUP(sales_tab[[#This Row],[Product ID]],product_tab[],4,FALSE)</f>
        <v>Estrada LLC</v>
      </c>
      <c r="N1044" t="s">
        <v>17</v>
      </c>
      <c r="O1044">
        <v>222.16919999999999</v>
      </c>
      <c r="P1044">
        <v>154.08000000000001</v>
      </c>
      <c r="Q1044">
        <v>3</v>
      </c>
      <c r="R1044">
        <v>0.17</v>
      </c>
      <c r="S1044">
        <f>sales_tab[[#This Row],[Unit Price]]*sales_tab[[#This Row],[Quantity]]</f>
        <v>462.24</v>
      </c>
      <c r="T1044">
        <f>sales_tab[[#This Row],[Sales Amount]]-sales_tab[[#This Row],[Cost Price]]</f>
        <v>240.07080000000002</v>
      </c>
    </row>
    <row r="1045" spans="1:20" x14ac:dyDescent="0.45">
      <c r="A1045">
        <v>786198</v>
      </c>
      <c r="B1045">
        <v>345178</v>
      </c>
      <c r="C1045" t="str">
        <f>VLOOKUP(sales_tab[[#This Row],[Customer ID]],customer_tab[],2,FALSE)</f>
        <v>Sherry Mays</v>
      </c>
      <c r="D1045" t="str">
        <f>VLOOKUP(sales_tab[[#This Row],[Customer ID]],customer_tab[],9,FALSE)</f>
        <v>Male</v>
      </c>
      <c r="E1045" t="str">
        <f>VLOOKUP(sales_tab[[#This Row],[Customer ID]],customer_tab[],5,FALSE)</f>
        <v>Pennsylvania</v>
      </c>
      <c r="F1045" t="str">
        <f>VLOOKUP(sales_tab[[#This Row],[Customer ID]],customer_tab[],6,FALSE)</f>
        <v>East</v>
      </c>
      <c r="G1045" t="str">
        <f>VLOOKUP(sales_tab[[#This Row],[Customer ID]],customer_tab[],7,FALSE)</f>
        <v>Widowed</v>
      </c>
      <c r="H1045" s="1">
        <v>45333</v>
      </c>
      <c r="I1045" s="1" t="str">
        <f>TEXT(sales_tab[[#This Row],[Order Date]],"YYYY")</f>
        <v>2024</v>
      </c>
      <c r="J1045" s="1" t="str">
        <f>TEXT(sales_tab[[#This Row],[Order Date]],"MMM")</f>
        <v>Feb</v>
      </c>
      <c r="K1045">
        <v>7085</v>
      </c>
      <c r="L1045" t="str">
        <f>VLOOKUP(sales_tab[[#This Row],[Product ID]],product_tab[],2,FALSE)</f>
        <v>Jacket</v>
      </c>
      <c r="M1045" t="str">
        <f>VLOOKUP(sales_tab[[#This Row],[Product ID]],product_tab[],4,FALSE)</f>
        <v>Myers-Barber</v>
      </c>
      <c r="N1045" t="s">
        <v>15</v>
      </c>
      <c r="O1045">
        <v>120.51740000000001</v>
      </c>
      <c r="P1045">
        <v>178.83</v>
      </c>
      <c r="Q1045">
        <v>1</v>
      </c>
      <c r="R1045">
        <v>0.22</v>
      </c>
      <c r="S1045">
        <f>sales_tab[[#This Row],[Unit Price]]*sales_tab[[#This Row],[Quantity]]</f>
        <v>178.83</v>
      </c>
      <c r="T1045">
        <f>sales_tab[[#This Row],[Sales Amount]]-sales_tab[[#This Row],[Cost Price]]</f>
        <v>58.312600000000003</v>
      </c>
    </row>
    <row r="1046" spans="1:20" x14ac:dyDescent="0.45">
      <c r="A1046">
        <v>903560</v>
      </c>
      <c r="B1046">
        <v>105443</v>
      </c>
      <c r="C1046" t="str">
        <f>VLOOKUP(sales_tab[[#This Row],[Customer ID]],customer_tab[],2,FALSE)</f>
        <v>Victoria Hendrix</v>
      </c>
      <c r="D1046" t="str">
        <f>VLOOKUP(sales_tab[[#This Row],[Customer ID]],customer_tab[],9,FALSE)</f>
        <v>Male</v>
      </c>
      <c r="E1046" t="str">
        <f>VLOOKUP(sales_tab[[#This Row],[Customer ID]],customer_tab[],5,FALSE)</f>
        <v>Connecticut</v>
      </c>
      <c r="F1046" t="str">
        <f>VLOOKUP(sales_tab[[#This Row],[Customer ID]],customer_tab[],6,FALSE)</f>
        <v>East</v>
      </c>
      <c r="G1046" t="str">
        <f>VLOOKUP(sales_tab[[#This Row],[Customer ID]],customer_tab[],7,FALSE)</f>
        <v>Widowed</v>
      </c>
      <c r="H1046" s="1">
        <v>45355</v>
      </c>
      <c r="I1046" s="1" t="str">
        <f>TEXT(sales_tab[[#This Row],[Order Date]],"YYYY")</f>
        <v>2024</v>
      </c>
      <c r="J1046" s="1" t="str">
        <f>TEXT(sales_tab[[#This Row],[Order Date]],"MMM")</f>
        <v>Mar</v>
      </c>
      <c r="K1046">
        <v>5942</v>
      </c>
      <c r="L1046" t="str">
        <f>VLOOKUP(sales_tab[[#This Row],[Product ID]],product_tab[],2,FALSE)</f>
        <v>Stapler</v>
      </c>
      <c r="M1046" t="str">
        <f>VLOOKUP(sales_tab[[#This Row],[Product ID]],product_tab[],4,FALSE)</f>
        <v>Jones-Henderson</v>
      </c>
      <c r="N1046" t="s">
        <v>17</v>
      </c>
      <c r="O1046">
        <v>21.376900000000003</v>
      </c>
      <c r="P1046">
        <v>12.83</v>
      </c>
      <c r="Q1046">
        <v>3</v>
      </c>
      <c r="R1046">
        <v>0.19</v>
      </c>
      <c r="S1046">
        <f>sales_tab[[#This Row],[Unit Price]]*sales_tab[[#This Row],[Quantity]]</f>
        <v>38.49</v>
      </c>
      <c r="T1046">
        <f>sales_tab[[#This Row],[Sales Amount]]-sales_tab[[#This Row],[Cost Price]]</f>
        <v>17.113099999999999</v>
      </c>
    </row>
    <row r="1047" spans="1:20" x14ac:dyDescent="0.45">
      <c r="A1047">
        <v>607393</v>
      </c>
      <c r="B1047">
        <v>434521</v>
      </c>
      <c r="C1047" t="str">
        <f>VLOOKUP(sales_tab[[#This Row],[Customer ID]],customer_tab[],2,FALSE)</f>
        <v>Ryan Sanchez</v>
      </c>
      <c r="D1047" t="str">
        <f>VLOOKUP(sales_tab[[#This Row],[Customer ID]],customer_tab[],9,FALSE)</f>
        <v>Non-Binary</v>
      </c>
      <c r="E1047" t="str">
        <f>VLOOKUP(sales_tab[[#This Row],[Customer ID]],customer_tab[],5,FALSE)</f>
        <v>California</v>
      </c>
      <c r="F1047" t="str">
        <f>VLOOKUP(sales_tab[[#This Row],[Customer ID]],customer_tab[],6,FALSE)</f>
        <v>West</v>
      </c>
      <c r="G1047" t="str">
        <f>VLOOKUP(sales_tab[[#This Row],[Customer ID]],customer_tab[],7,FALSE)</f>
        <v>Widowed</v>
      </c>
      <c r="H1047" s="1">
        <v>45182</v>
      </c>
      <c r="I1047" s="1" t="str">
        <f>TEXT(sales_tab[[#This Row],[Order Date]],"YYYY")</f>
        <v>2023</v>
      </c>
      <c r="J1047" s="1" t="str">
        <f>TEXT(sales_tab[[#This Row],[Order Date]],"MMM")</f>
        <v>Sep</v>
      </c>
      <c r="K1047">
        <v>5039</v>
      </c>
      <c r="L1047" t="str">
        <f>VLOOKUP(sales_tab[[#This Row],[Product ID]],product_tab[],2,FALSE)</f>
        <v>Jeans</v>
      </c>
      <c r="M1047" t="str">
        <f>VLOOKUP(sales_tab[[#This Row],[Product ID]],product_tab[],4,FALSE)</f>
        <v>Sanchez, Medina and Golden</v>
      </c>
      <c r="N1047" t="s">
        <v>15</v>
      </c>
      <c r="O1047">
        <v>109.81699999999999</v>
      </c>
      <c r="P1047">
        <v>70.03</v>
      </c>
      <c r="Q1047">
        <v>2</v>
      </c>
      <c r="R1047">
        <v>0.05</v>
      </c>
      <c r="S1047">
        <f>sales_tab[[#This Row],[Unit Price]]*sales_tab[[#This Row],[Quantity]]</f>
        <v>140.06</v>
      </c>
      <c r="T1047">
        <f>sales_tab[[#This Row],[Sales Amount]]-sales_tab[[#This Row],[Cost Price]]</f>
        <v>30.243000000000009</v>
      </c>
    </row>
    <row r="1048" spans="1:20" x14ac:dyDescent="0.45">
      <c r="A1048">
        <v>149263</v>
      </c>
      <c r="B1048">
        <v>110962</v>
      </c>
      <c r="C1048" t="str">
        <f>VLOOKUP(sales_tab[[#This Row],[Customer ID]],customer_tab[],2,FALSE)</f>
        <v>Monica Giles</v>
      </c>
      <c r="D1048" t="str">
        <f>VLOOKUP(sales_tab[[#This Row],[Customer ID]],customer_tab[],9,FALSE)</f>
        <v>Female</v>
      </c>
      <c r="E1048" t="str">
        <f>VLOOKUP(sales_tab[[#This Row],[Customer ID]],customer_tab[],5,FALSE)</f>
        <v>California</v>
      </c>
      <c r="F1048" t="str">
        <f>VLOOKUP(sales_tab[[#This Row],[Customer ID]],customer_tab[],6,FALSE)</f>
        <v>West</v>
      </c>
      <c r="G1048" t="str">
        <f>VLOOKUP(sales_tab[[#This Row],[Customer ID]],customer_tab[],7,FALSE)</f>
        <v>Married</v>
      </c>
      <c r="H1048" s="1">
        <v>45212</v>
      </c>
      <c r="I1048" s="1" t="str">
        <f>TEXT(sales_tab[[#This Row],[Order Date]],"YYYY")</f>
        <v>2023</v>
      </c>
      <c r="J1048" s="1" t="str">
        <f>TEXT(sales_tab[[#This Row],[Order Date]],"MMM")</f>
        <v>Oct</v>
      </c>
      <c r="K1048">
        <v>9614</v>
      </c>
      <c r="L1048" t="str">
        <f>VLOOKUP(sales_tab[[#This Row],[Product ID]],product_tab[],2,FALSE)</f>
        <v>Table</v>
      </c>
      <c r="M1048" t="str">
        <f>VLOOKUP(sales_tab[[#This Row],[Product ID]],product_tab[],4,FALSE)</f>
        <v>Peters Ltd</v>
      </c>
      <c r="N1048" t="s">
        <v>11</v>
      </c>
      <c r="O1048">
        <v>246.02029999999996</v>
      </c>
      <c r="P1048">
        <v>129.47</v>
      </c>
      <c r="Q1048">
        <v>3</v>
      </c>
      <c r="R1048">
        <v>0.17</v>
      </c>
      <c r="S1048">
        <f>sales_tab[[#This Row],[Unit Price]]*sales_tab[[#This Row],[Quantity]]</f>
        <v>388.40999999999997</v>
      </c>
      <c r="T1048">
        <f>sales_tab[[#This Row],[Sales Amount]]-sales_tab[[#This Row],[Cost Price]]</f>
        <v>142.3897</v>
      </c>
    </row>
    <row r="1049" spans="1:20" x14ac:dyDescent="0.45">
      <c r="A1049">
        <v>275574</v>
      </c>
      <c r="B1049">
        <v>114432</v>
      </c>
      <c r="C1049" t="str">
        <f>VLOOKUP(sales_tab[[#This Row],[Customer ID]],customer_tab[],2,FALSE)</f>
        <v>Steven Freeman</v>
      </c>
      <c r="D1049" t="str">
        <f>VLOOKUP(sales_tab[[#This Row],[Customer ID]],customer_tab[],9,FALSE)</f>
        <v>Female</v>
      </c>
      <c r="E1049" t="str">
        <f>VLOOKUP(sales_tab[[#This Row],[Customer ID]],customer_tab[],5,FALSE)</f>
        <v>Pennsylvania</v>
      </c>
      <c r="F1049" t="str">
        <f>VLOOKUP(sales_tab[[#This Row],[Customer ID]],customer_tab[],6,FALSE)</f>
        <v>East</v>
      </c>
      <c r="G1049" t="str">
        <f>VLOOKUP(sales_tab[[#This Row],[Customer ID]],customer_tab[],7,FALSE)</f>
        <v>Single</v>
      </c>
      <c r="H1049" s="1">
        <v>45534</v>
      </c>
      <c r="I1049" s="1" t="str">
        <f>TEXT(sales_tab[[#This Row],[Order Date]],"YYYY")</f>
        <v>2024</v>
      </c>
      <c r="J1049" s="1" t="str">
        <f>TEXT(sales_tab[[#This Row],[Order Date]],"MMM")</f>
        <v>Aug</v>
      </c>
      <c r="K1049">
        <v>5942</v>
      </c>
      <c r="L1049" t="str">
        <f>VLOOKUP(sales_tab[[#This Row],[Product ID]],product_tab[],2,FALSE)</f>
        <v>Stapler</v>
      </c>
      <c r="M1049" t="str">
        <f>VLOOKUP(sales_tab[[#This Row],[Product ID]],product_tab[],4,FALSE)</f>
        <v>Jones-Henderson</v>
      </c>
      <c r="N1049" t="s">
        <v>17</v>
      </c>
      <c r="O1049">
        <v>18.46</v>
      </c>
      <c r="P1049">
        <v>12.83</v>
      </c>
      <c r="Q1049">
        <v>2</v>
      </c>
      <c r="R1049">
        <v>0</v>
      </c>
      <c r="S1049">
        <f>sales_tab[[#This Row],[Unit Price]]*sales_tab[[#This Row],[Quantity]]</f>
        <v>25.66</v>
      </c>
      <c r="T1049">
        <f>sales_tab[[#This Row],[Sales Amount]]-sales_tab[[#This Row],[Cost Price]]</f>
        <v>7.1999999999999993</v>
      </c>
    </row>
    <row r="1050" spans="1:20" x14ac:dyDescent="0.45">
      <c r="A1050">
        <v>519650</v>
      </c>
      <c r="B1050">
        <v>927410</v>
      </c>
      <c r="C1050" t="str">
        <f>VLOOKUP(sales_tab[[#This Row],[Customer ID]],customer_tab[],2,FALSE)</f>
        <v>Michael Miller</v>
      </c>
      <c r="D1050" t="str">
        <f>VLOOKUP(sales_tab[[#This Row],[Customer ID]],customer_tab[],9,FALSE)</f>
        <v>Non-Binary</v>
      </c>
      <c r="E1050" t="str">
        <f>VLOOKUP(sales_tab[[#This Row],[Customer ID]],customer_tab[],5,FALSE)</f>
        <v>Minnesota</v>
      </c>
      <c r="F1050" t="str">
        <f>VLOOKUP(sales_tab[[#This Row],[Customer ID]],customer_tab[],6,FALSE)</f>
        <v>Central</v>
      </c>
      <c r="G1050" t="str">
        <f>VLOOKUP(sales_tab[[#This Row],[Customer ID]],customer_tab[],7,FALSE)</f>
        <v>Single</v>
      </c>
      <c r="H1050" s="1">
        <v>45453</v>
      </c>
      <c r="I1050" s="1" t="str">
        <f>TEXT(sales_tab[[#This Row],[Order Date]],"YYYY")</f>
        <v>2024</v>
      </c>
      <c r="J1050" s="1" t="str">
        <f>TEXT(sales_tab[[#This Row],[Order Date]],"MMM")</f>
        <v>Jun</v>
      </c>
      <c r="K1050">
        <v>1794</v>
      </c>
      <c r="L1050" t="str">
        <f>VLOOKUP(sales_tab[[#This Row],[Product ID]],product_tab[],2,FALSE)</f>
        <v>Board Game</v>
      </c>
      <c r="M1050" t="str">
        <f>VLOOKUP(sales_tab[[#This Row],[Product ID]],product_tab[],4,FALSE)</f>
        <v>Reese LLC</v>
      </c>
      <c r="N1050" t="s">
        <v>13</v>
      </c>
      <c r="O1050">
        <v>657.82500000000005</v>
      </c>
      <c r="P1050">
        <v>210.95</v>
      </c>
      <c r="Q1050">
        <v>5</v>
      </c>
      <c r="R1050">
        <v>0.14000000000000001</v>
      </c>
      <c r="S1050">
        <f>sales_tab[[#This Row],[Unit Price]]*sales_tab[[#This Row],[Quantity]]</f>
        <v>1054.75</v>
      </c>
      <c r="T1050">
        <f>sales_tab[[#This Row],[Sales Amount]]-sales_tab[[#This Row],[Cost Price]]</f>
        <v>396.92499999999995</v>
      </c>
    </row>
    <row r="1051" spans="1:20" x14ac:dyDescent="0.45">
      <c r="A1051">
        <v>219065</v>
      </c>
      <c r="B1051">
        <v>821977</v>
      </c>
      <c r="C1051" t="str">
        <f>VLOOKUP(sales_tab[[#This Row],[Customer ID]],customer_tab[],2,FALSE)</f>
        <v>Brandi Rogers</v>
      </c>
      <c r="D1051" t="str">
        <f>VLOOKUP(sales_tab[[#This Row],[Customer ID]],customer_tab[],9,FALSE)</f>
        <v>Male</v>
      </c>
      <c r="E1051" t="str">
        <f>VLOOKUP(sales_tab[[#This Row],[Customer ID]],customer_tab[],5,FALSE)</f>
        <v>Ohio</v>
      </c>
      <c r="F1051" t="str">
        <f>VLOOKUP(sales_tab[[#This Row],[Customer ID]],customer_tab[],6,FALSE)</f>
        <v>East</v>
      </c>
      <c r="G1051" t="str">
        <f>VLOOKUP(sales_tab[[#This Row],[Customer ID]],customer_tab[],7,FALSE)</f>
        <v>Divorced</v>
      </c>
      <c r="H1051" s="1">
        <v>45266</v>
      </c>
      <c r="I1051" s="1" t="str">
        <f>TEXT(sales_tab[[#This Row],[Order Date]],"YYYY")</f>
        <v>2023</v>
      </c>
      <c r="J1051" s="1" t="str">
        <f>TEXT(sales_tab[[#This Row],[Order Date]],"MMM")</f>
        <v>Dec</v>
      </c>
      <c r="K1051">
        <v>2034</v>
      </c>
      <c r="L1051" t="str">
        <f>VLOOKUP(sales_tab[[#This Row],[Product ID]],product_tab[],2,FALSE)</f>
        <v>Camera</v>
      </c>
      <c r="M1051" t="str">
        <f>VLOOKUP(sales_tab[[#This Row],[Product ID]],product_tab[],4,FALSE)</f>
        <v>Johns and Sons</v>
      </c>
      <c r="N1051" t="s">
        <v>19</v>
      </c>
      <c r="O1051">
        <v>141.291</v>
      </c>
      <c r="P1051">
        <v>70.849999999999994</v>
      </c>
      <c r="Q1051">
        <v>3</v>
      </c>
      <c r="R1051">
        <v>0.18</v>
      </c>
      <c r="S1051">
        <f>sales_tab[[#This Row],[Unit Price]]*sales_tab[[#This Row],[Quantity]]</f>
        <v>212.54999999999998</v>
      </c>
      <c r="T1051">
        <f>sales_tab[[#This Row],[Sales Amount]]-sales_tab[[#This Row],[Cost Price]]</f>
        <v>71.258999999999986</v>
      </c>
    </row>
    <row r="1052" spans="1:20" x14ac:dyDescent="0.45">
      <c r="A1052">
        <v>535357</v>
      </c>
      <c r="B1052">
        <v>121928</v>
      </c>
      <c r="C1052" t="str">
        <f>VLOOKUP(sales_tab[[#This Row],[Customer ID]],customer_tab[],2,FALSE)</f>
        <v>Henry Aguilar</v>
      </c>
      <c r="D1052" t="str">
        <f>VLOOKUP(sales_tab[[#This Row],[Customer ID]],customer_tab[],9,FALSE)</f>
        <v>Female</v>
      </c>
      <c r="E1052" t="str">
        <f>VLOOKUP(sales_tab[[#This Row],[Customer ID]],customer_tab[],5,FALSE)</f>
        <v>New York</v>
      </c>
      <c r="F1052" t="str">
        <f>VLOOKUP(sales_tab[[#This Row],[Customer ID]],customer_tab[],6,FALSE)</f>
        <v>East</v>
      </c>
      <c r="G1052" t="str">
        <f>VLOOKUP(sales_tab[[#This Row],[Customer ID]],customer_tab[],7,FALSE)</f>
        <v>Widowed</v>
      </c>
      <c r="H1052" s="1">
        <v>45427</v>
      </c>
      <c r="I1052" s="1" t="str">
        <f>TEXT(sales_tab[[#This Row],[Order Date]],"YYYY")</f>
        <v>2024</v>
      </c>
      <c r="J1052" s="1" t="str">
        <f>TEXT(sales_tab[[#This Row],[Order Date]],"MMM")</f>
        <v>May</v>
      </c>
      <c r="K1052">
        <v>6681</v>
      </c>
      <c r="L1052" t="str">
        <f>VLOOKUP(sales_tab[[#This Row],[Product ID]],product_tab[],2,FALSE)</f>
        <v>Desk</v>
      </c>
      <c r="M1052" t="str">
        <f>VLOOKUP(sales_tab[[#This Row],[Product ID]],product_tab[],4,FALSE)</f>
        <v>Fernandez, Willis and Potter</v>
      </c>
      <c r="N1052" t="s">
        <v>11</v>
      </c>
      <c r="O1052">
        <v>230.92920000000001</v>
      </c>
      <c r="P1052">
        <v>204.63</v>
      </c>
      <c r="Q1052">
        <v>2</v>
      </c>
      <c r="R1052">
        <v>0.08</v>
      </c>
      <c r="S1052">
        <f>sales_tab[[#This Row],[Unit Price]]*sales_tab[[#This Row],[Quantity]]</f>
        <v>409.26</v>
      </c>
      <c r="T1052">
        <f>sales_tab[[#This Row],[Sales Amount]]-sales_tab[[#This Row],[Cost Price]]</f>
        <v>178.33079999999998</v>
      </c>
    </row>
    <row r="1053" spans="1:20" x14ac:dyDescent="0.45">
      <c r="A1053">
        <v>179481</v>
      </c>
      <c r="B1053">
        <v>774387</v>
      </c>
      <c r="C1053" t="str">
        <f>VLOOKUP(sales_tab[[#This Row],[Customer ID]],customer_tab[],2,FALSE)</f>
        <v>Sharon Hayes</v>
      </c>
      <c r="D1053" t="str">
        <f>VLOOKUP(sales_tab[[#This Row],[Customer ID]],customer_tab[],9,FALSE)</f>
        <v>Female</v>
      </c>
      <c r="E1053" t="str">
        <f>VLOOKUP(sales_tab[[#This Row],[Customer ID]],customer_tab[],5,FALSE)</f>
        <v>Utah</v>
      </c>
      <c r="F1053" t="str">
        <f>VLOOKUP(sales_tab[[#This Row],[Customer ID]],customer_tab[],6,FALSE)</f>
        <v>West</v>
      </c>
      <c r="G1053" t="str">
        <f>VLOOKUP(sales_tab[[#This Row],[Customer ID]],customer_tab[],7,FALSE)</f>
        <v>Married</v>
      </c>
      <c r="H1053" s="1">
        <v>45173</v>
      </c>
      <c r="I1053" s="1" t="str">
        <f>TEXT(sales_tab[[#This Row],[Order Date]],"YYYY")</f>
        <v>2023</v>
      </c>
      <c r="J1053" s="1" t="str">
        <f>TEXT(sales_tab[[#This Row],[Order Date]],"MMM")</f>
        <v>Sep</v>
      </c>
      <c r="K1053">
        <v>2914</v>
      </c>
      <c r="L1053" t="str">
        <f>VLOOKUP(sales_tab[[#This Row],[Product ID]],product_tab[],2,FALSE)</f>
        <v>Bookshelf</v>
      </c>
      <c r="M1053" t="str">
        <f>VLOOKUP(sales_tab[[#This Row],[Product ID]],product_tab[],4,FALSE)</f>
        <v>Davis-Ramirez</v>
      </c>
      <c r="N1053" t="s">
        <v>11</v>
      </c>
      <c r="O1053">
        <v>110.9725</v>
      </c>
      <c r="P1053">
        <v>30.65</v>
      </c>
      <c r="Q1053">
        <v>5</v>
      </c>
      <c r="R1053">
        <v>0.03</v>
      </c>
      <c r="S1053">
        <f>sales_tab[[#This Row],[Unit Price]]*sales_tab[[#This Row],[Quantity]]</f>
        <v>153.25</v>
      </c>
      <c r="T1053">
        <f>sales_tab[[#This Row],[Sales Amount]]-sales_tab[[#This Row],[Cost Price]]</f>
        <v>42.277500000000003</v>
      </c>
    </row>
    <row r="1054" spans="1:20" x14ac:dyDescent="0.45">
      <c r="A1054">
        <v>977855</v>
      </c>
      <c r="B1054">
        <v>220572</v>
      </c>
      <c r="C1054" t="str">
        <f>VLOOKUP(sales_tab[[#This Row],[Customer ID]],customer_tab[],2,FALSE)</f>
        <v>Wendy Anderson</v>
      </c>
      <c r="D1054" t="str">
        <f>VLOOKUP(sales_tab[[#This Row],[Customer ID]],customer_tab[],9,FALSE)</f>
        <v>Male</v>
      </c>
      <c r="E1054" t="str">
        <f>VLOOKUP(sales_tab[[#This Row],[Customer ID]],customer_tab[],5,FALSE)</f>
        <v>New York</v>
      </c>
      <c r="F1054" t="str">
        <f>VLOOKUP(sales_tab[[#This Row],[Customer ID]],customer_tab[],6,FALSE)</f>
        <v>East</v>
      </c>
      <c r="G1054" t="str">
        <f>VLOOKUP(sales_tab[[#This Row],[Customer ID]],customer_tab[],7,FALSE)</f>
        <v>Married</v>
      </c>
      <c r="H1054" s="1">
        <v>45264</v>
      </c>
      <c r="I1054" s="1" t="str">
        <f>TEXT(sales_tab[[#This Row],[Order Date]],"YYYY")</f>
        <v>2023</v>
      </c>
      <c r="J1054" s="1" t="str">
        <f>TEXT(sales_tab[[#This Row],[Order Date]],"MMM")</f>
        <v>Dec</v>
      </c>
      <c r="K1054">
        <v>9240</v>
      </c>
      <c r="L1054" t="str">
        <f>VLOOKUP(sales_tab[[#This Row],[Product ID]],product_tab[],2,FALSE)</f>
        <v>Doll</v>
      </c>
      <c r="M1054" t="str">
        <f>VLOOKUP(sales_tab[[#This Row],[Product ID]],product_tab[],4,FALSE)</f>
        <v>Clark, Scott and Miller</v>
      </c>
      <c r="N1054" t="s">
        <v>13</v>
      </c>
      <c r="O1054">
        <v>83.46629999999999</v>
      </c>
      <c r="P1054">
        <v>105.37</v>
      </c>
      <c r="Q1054">
        <v>1</v>
      </c>
      <c r="R1054">
        <v>0.01</v>
      </c>
      <c r="S1054">
        <f>sales_tab[[#This Row],[Unit Price]]*sales_tab[[#This Row],[Quantity]]</f>
        <v>105.37</v>
      </c>
      <c r="T1054">
        <f>sales_tab[[#This Row],[Sales Amount]]-sales_tab[[#This Row],[Cost Price]]</f>
        <v>21.903700000000015</v>
      </c>
    </row>
    <row r="1055" spans="1:20" x14ac:dyDescent="0.45">
      <c r="A1055">
        <v>209579</v>
      </c>
      <c r="B1055">
        <v>409434</v>
      </c>
      <c r="C1055" t="str">
        <f>VLOOKUP(sales_tab[[#This Row],[Customer ID]],customer_tab[],2,FALSE)</f>
        <v>Lindsey Jones</v>
      </c>
      <c r="D1055" t="str">
        <f>VLOOKUP(sales_tab[[#This Row],[Customer ID]],customer_tab[],9,FALSE)</f>
        <v>Non-Binary</v>
      </c>
      <c r="E1055" t="str">
        <f>VLOOKUP(sales_tab[[#This Row],[Customer ID]],customer_tab[],5,FALSE)</f>
        <v>New York</v>
      </c>
      <c r="F1055" t="str">
        <f>VLOOKUP(sales_tab[[#This Row],[Customer ID]],customer_tab[],6,FALSE)</f>
        <v>East</v>
      </c>
      <c r="G1055" t="str">
        <f>VLOOKUP(sales_tab[[#This Row],[Customer ID]],customer_tab[],7,FALSE)</f>
        <v>Single</v>
      </c>
      <c r="H1055" s="1">
        <v>45339</v>
      </c>
      <c r="I1055" s="1" t="str">
        <f>TEXT(sales_tab[[#This Row],[Order Date]],"YYYY")</f>
        <v>2024</v>
      </c>
      <c r="J1055" s="1" t="str">
        <f>TEXT(sales_tab[[#This Row],[Order Date]],"MMM")</f>
        <v>Feb</v>
      </c>
      <c r="K1055">
        <v>3312</v>
      </c>
      <c r="L1055" t="str">
        <f>VLOOKUP(sales_tab[[#This Row],[Product ID]],product_tab[],2,FALSE)</f>
        <v>Toy Car</v>
      </c>
      <c r="M1055" t="str">
        <f>VLOOKUP(sales_tab[[#This Row],[Product ID]],product_tab[],4,FALSE)</f>
        <v>West LLC</v>
      </c>
      <c r="N1055" t="s">
        <v>13</v>
      </c>
      <c r="O1055">
        <v>254.89279999999999</v>
      </c>
      <c r="P1055">
        <v>287.38</v>
      </c>
      <c r="Q1055">
        <v>2</v>
      </c>
      <c r="R1055">
        <v>0.22</v>
      </c>
      <c r="S1055">
        <f>sales_tab[[#This Row],[Unit Price]]*sales_tab[[#This Row],[Quantity]]</f>
        <v>574.76</v>
      </c>
      <c r="T1055">
        <f>sales_tab[[#This Row],[Sales Amount]]-sales_tab[[#This Row],[Cost Price]]</f>
        <v>319.86720000000003</v>
      </c>
    </row>
    <row r="1056" spans="1:20" x14ac:dyDescent="0.45">
      <c r="A1056">
        <v>937657</v>
      </c>
      <c r="B1056">
        <v>425327</v>
      </c>
      <c r="C1056" t="str">
        <f>VLOOKUP(sales_tab[[#This Row],[Customer ID]],customer_tab[],2,FALSE)</f>
        <v>Carlos Lynn</v>
      </c>
      <c r="D1056" t="str">
        <f>VLOOKUP(sales_tab[[#This Row],[Customer ID]],customer_tab[],9,FALSE)</f>
        <v>Male</v>
      </c>
      <c r="E1056" t="str">
        <f>VLOOKUP(sales_tab[[#This Row],[Customer ID]],customer_tab[],5,FALSE)</f>
        <v>Oregon</v>
      </c>
      <c r="F1056" t="str">
        <f>VLOOKUP(sales_tab[[#This Row],[Customer ID]],customer_tab[],6,FALSE)</f>
        <v>West</v>
      </c>
      <c r="G1056" t="str">
        <f>VLOOKUP(sales_tab[[#This Row],[Customer ID]],customer_tab[],7,FALSE)</f>
        <v>Married</v>
      </c>
      <c r="H1056" s="1">
        <v>45226</v>
      </c>
      <c r="I1056" s="1" t="str">
        <f>TEXT(sales_tab[[#This Row],[Order Date]],"YYYY")</f>
        <v>2023</v>
      </c>
      <c r="J1056" s="1" t="str">
        <f>TEXT(sales_tab[[#This Row],[Order Date]],"MMM")</f>
        <v>Oct</v>
      </c>
      <c r="K1056">
        <v>8522</v>
      </c>
      <c r="L1056" t="str">
        <f>VLOOKUP(sales_tab[[#This Row],[Product ID]],product_tab[],2,FALSE)</f>
        <v>Notebook</v>
      </c>
      <c r="M1056" t="str">
        <f>VLOOKUP(sales_tab[[#This Row],[Product ID]],product_tab[],4,FALSE)</f>
        <v>Estrada LLC</v>
      </c>
      <c r="N1056" t="s">
        <v>17</v>
      </c>
      <c r="O1056">
        <v>320.92439999999999</v>
      </c>
      <c r="P1056">
        <v>154.08000000000001</v>
      </c>
      <c r="Q1056">
        <v>4</v>
      </c>
      <c r="R1056">
        <v>0.08</v>
      </c>
      <c r="S1056">
        <f>sales_tab[[#This Row],[Unit Price]]*sales_tab[[#This Row],[Quantity]]</f>
        <v>616.32000000000005</v>
      </c>
      <c r="T1056">
        <f>sales_tab[[#This Row],[Sales Amount]]-sales_tab[[#This Row],[Cost Price]]</f>
        <v>295.39560000000006</v>
      </c>
    </row>
    <row r="1057" spans="1:20" x14ac:dyDescent="0.45">
      <c r="A1057">
        <v>457240</v>
      </c>
      <c r="B1057">
        <v>807531</v>
      </c>
      <c r="C1057" t="str">
        <f>VLOOKUP(sales_tab[[#This Row],[Customer ID]],customer_tab[],2,FALSE)</f>
        <v>William Moore</v>
      </c>
      <c r="D1057" t="str">
        <f>VLOOKUP(sales_tab[[#This Row],[Customer ID]],customer_tab[],9,FALSE)</f>
        <v>Female</v>
      </c>
      <c r="E1057" t="str">
        <f>VLOOKUP(sales_tab[[#This Row],[Customer ID]],customer_tab[],5,FALSE)</f>
        <v>California</v>
      </c>
      <c r="F1057" t="str">
        <f>VLOOKUP(sales_tab[[#This Row],[Customer ID]],customer_tab[],6,FALSE)</f>
        <v>West</v>
      </c>
      <c r="G1057" t="str">
        <f>VLOOKUP(sales_tab[[#This Row],[Customer ID]],customer_tab[],7,FALSE)</f>
        <v>Divorced</v>
      </c>
      <c r="H1057" s="1">
        <v>45516</v>
      </c>
      <c r="I1057" s="1" t="str">
        <f>TEXT(sales_tab[[#This Row],[Order Date]],"YYYY")</f>
        <v>2024</v>
      </c>
      <c r="J1057" s="1" t="str">
        <f>TEXT(sales_tab[[#This Row],[Order Date]],"MMM")</f>
        <v>Aug</v>
      </c>
      <c r="K1057">
        <v>3312</v>
      </c>
      <c r="L1057" t="str">
        <f>VLOOKUP(sales_tab[[#This Row],[Product ID]],product_tab[],2,FALSE)</f>
        <v>Toy Car</v>
      </c>
      <c r="M1057" t="str">
        <f>VLOOKUP(sales_tab[[#This Row],[Product ID]],product_tab[],4,FALSE)</f>
        <v>West LLC</v>
      </c>
      <c r="N1057" t="s">
        <v>13</v>
      </c>
      <c r="O1057">
        <v>674.35300000000007</v>
      </c>
      <c r="P1057">
        <v>287.38</v>
      </c>
      <c r="Q1057">
        <v>5</v>
      </c>
      <c r="R1057">
        <v>0.23</v>
      </c>
      <c r="S1057">
        <f>sales_tab[[#This Row],[Unit Price]]*sales_tab[[#This Row],[Quantity]]</f>
        <v>1436.9</v>
      </c>
      <c r="T1057">
        <f>sales_tab[[#This Row],[Sales Amount]]-sales_tab[[#This Row],[Cost Price]]</f>
        <v>762.54700000000003</v>
      </c>
    </row>
    <row r="1058" spans="1:20" x14ac:dyDescent="0.45">
      <c r="A1058">
        <v>979720</v>
      </c>
      <c r="B1058">
        <v>893776</v>
      </c>
      <c r="C1058" t="str">
        <f>VLOOKUP(sales_tab[[#This Row],[Customer ID]],customer_tab[],2,FALSE)</f>
        <v>Mark Arnold</v>
      </c>
      <c r="D1058" t="str">
        <f>VLOOKUP(sales_tab[[#This Row],[Customer ID]],customer_tab[],9,FALSE)</f>
        <v>Female</v>
      </c>
      <c r="E1058" t="str">
        <f>VLOOKUP(sales_tab[[#This Row],[Customer ID]],customer_tab[],5,FALSE)</f>
        <v>California</v>
      </c>
      <c r="F1058" t="str">
        <f>VLOOKUP(sales_tab[[#This Row],[Customer ID]],customer_tab[],6,FALSE)</f>
        <v>West</v>
      </c>
      <c r="G1058" t="str">
        <f>VLOOKUP(sales_tab[[#This Row],[Customer ID]],customer_tab[],7,FALSE)</f>
        <v>Divorced</v>
      </c>
      <c r="H1058" s="1">
        <v>45281</v>
      </c>
      <c r="I1058" s="1" t="str">
        <f>TEXT(sales_tab[[#This Row],[Order Date]],"YYYY")</f>
        <v>2023</v>
      </c>
      <c r="J1058" s="1" t="str">
        <f>TEXT(sales_tab[[#This Row],[Order Date]],"MMM")</f>
        <v>Dec</v>
      </c>
      <c r="K1058">
        <v>6233</v>
      </c>
      <c r="L1058" t="str">
        <f>VLOOKUP(sales_tab[[#This Row],[Product ID]],product_tab[],2,FALSE)</f>
        <v>Smartphone</v>
      </c>
      <c r="M1058" t="str">
        <f>VLOOKUP(sales_tab[[#This Row],[Product ID]],product_tab[],4,FALSE)</f>
        <v>Hensley-Pratt</v>
      </c>
      <c r="N1058" t="s">
        <v>19</v>
      </c>
      <c r="O1058">
        <v>27.36000000000001</v>
      </c>
      <c r="P1058">
        <v>12.38</v>
      </c>
      <c r="Q1058">
        <v>5</v>
      </c>
      <c r="R1058">
        <v>0.2</v>
      </c>
      <c r="S1058">
        <f>sales_tab[[#This Row],[Unit Price]]*sales_tab[[#This Row],[Quantity]]</f>
        <v>61.900000000000006</v>
      </c>
      <c r="T1058">
        <f>sales_tab[[#This Row],[Sales Amount]]-sales_tab[[#This Row],[Cost Price]]</f>
        <v>34.539999999999992</v>
      </c>
    </row>
    <row r="1059" spans="1:20" x14ac:dyDescent="0.45">
      <c r="A1059">
        <v>421482</v>
      </c>
      <c r="B1059">
        <v>780314</v>
      </c>
      <c r="C1059" t="str">
        <f>VLOOKUP(sales_tab[[#This Row],[Customer ID]],customer_tab[],2,FALSE)</f>
        <v>Robert Martin</v>
      </c>
      <c r="D1059" t="str">
        <f>VLOOKUP(sales_tab[[#This Row],[Customer ID]],customer_tab[],9,FALSE)</f>
        <v>Male</v>
      </c>
      <c r="E1059" t="str">
        <f>VLOOKUP(sales_tab[[#This Row],[Customer ID]],customer_tab[],5,FALSE)</f>
        <v>Arizona</v>
      </c>
      <c r="F1059" t="str">
        <f>VLOOKUP(sales_tab[[#This Row],[Customer ID]],customer_tab[],6,FALSE)</f>
        <v>West</v>
      </c>
      <c r="G1059" t="str">
        <f>VLOOKUP(sales_tab[[#This Row],[Customer ID]],customer_tab[],7,FALSE)</f>
        <v>Widowed</v>
      </c>
      <c r="H1059" s="1">
        <v>45374</v>
      </c>
      <c r="I1059" s="1" t="str">
        <f>TEXT(sales_tab[[#This Row],[Order Date]],"YYYY")</f>
        <v>2024</v>
      </c>
      <c r="J1059" s="1" t="str">
        <f>TEXT(sales_tab[[#This Row],[Order Date]],"MMM")</f>
        <v>Mar</v>
      </c>
      <c r="K1059">
        <v>2034</v>
      </c>
      <c r="L1059" t="str">
        <f>VLOOKUP(sales_tab[[#This Row],[Product ID]],product_tab[],2,FALSE)</f>
        <v>Camera</v>
      </c>
      <c r="M1059" t="str">
        <f>VLOOKUP(sales_tab[[#This Row],[Product ID]],product_tab[],4,FALSE)</f>
        <v>Johns and Sons</v>
      </c>
      <c r="N1059" t="s">
        <v>19</v>
      </c>
      <c r="O1059">
        <v>185.44800000000001</v>
      </c>
      <c r="P1059">
        <v>70.849999999999994</v>
      </c>
      <c r="Q1059">
        <v>4</v>
      </c>
      <c r="R1059">
        <v>0.08</v>
      </c>
      <c r="S1059">
        <f>sales_tab[[#This Row],[Unit Price]]*sales_tab[[#This Row],[Quantity]]</f>
        <v>283.39999999999998</v>
      </c>
      <c r="T1059">
        <f>sales_tab[[#This Row],[Sales Amount]]-sales_tab[[#This Row],[Cost Price]]</f>
        <v>97.95199999999997</v>
      </c>
    </row>
    <row r="1060" spans="1:20" x14ac:dyDescent="0.45">
      <c r="A1060">
        <v>262622</v>
      </c>
      <c r="B1060">
        <v>269795</v>
      </c>
      <c r="C1060" t="str">
        <f>VLOOKUP(sales_tab[[#This Row],[Customer ID]],customer_tab[],2,FALSE)</f>
        <v>Peter Brown</v>
      </c>
      <c r="D1060" t="str">
        <f>VLOOKUP(sales_tab[[#This Row],[Customer ID]],customer_tab[],9,FALSE)</f>
        <v>Non-Binary</v>
      </c>
      <c r="E1060" t="str">
        <f>VLOOKUP(sales_tab[[#This Row],[Customer ID]],customer_tab[],5,FALSE)</f>
        <v>Minnesota</v>
      </c>
      <c r="F1060" t="str">
        <f>VLOOKUP(sales_tab[[#This Row],[Customer ID]],customer_tab[],6,FALSE)</f>
        <v>Central</v>
      </c>
      <c r="G1060" t="str">
        <f>VLOOKUP(sales_tab[[#This Row],[Customer ID]],customer_tab[],7,FALSE)</f>
        <v>Married</v>
      </c>
      <c r="H1060" s="1">
        <v>45250</v>
      </c>
      <c r="I1060" s="1" t="str">
        <f>TEXT(sales_tab[[#This Row],[Order Date]],"YYYY")</f>
        <v>2023</v>
      </c>
      <c r="J1060" s="1" t="str">
        <f>TEXT(sales_tab[[#This Row],[Order Date]],"MMM")</f>
        <v>Nov</v>
      </c>
      <c r="K1060">
        <v>3592</v>
      </c>
      <c r="L1060" t="str">
        <f>VLOOKUP(sales_tab[[#This Row],[Product ID]],product_tab[],2,FALSE)</f>
        <v>Shoes</v>
      </c>
      <c r="M1060" t="str">
        <f>VLOOKUP(sales_tab[[#This Row],[Product ID]],product_tab[],4,FALSE)</f>
        <v>Hamilton, Kirby and Taylor</v>
      </c>
      <c r="N1060" t="s">
        <v>15</v>
      </c>
      <c r="O1060">
        <v>616.88119999999992</v>
      </c>
      <c r="P1060">
        <v>243.78</v>
      </c>
      <c r="Q1060">
        <v>4</v>
      </c>
      <c r="R1060">
        <v>0.24</v>
      </c>
      <c r="S1060">
        <f>sales_tab[[#This Row],[Unit Price]]*sales_tab[[#This Row],[Quantity]]</f>
        <v>975.12</v>
      </c>
      <c r="T1060">
        <f>sales_tab[[#This Row],[Sales Amount]]-sales_tab[[#This Row],[Cost Price]]</f>
        <v>358.23880000000008</v>
      </c>
    </row>
    <row r="1061" spans="1:20" x14ac:dyDescent="0.45">
      <c r="A1061">
        <v>762374</v>
      </c>
      <c r="B1061">
        <v>500239</v>
      </c>
      <c r="C1061" t="str">
        <f>VLOOKUP(sales_tab[[#This Row],[Customer ID]],customer_tab[],2,FALSE)</f>
        <v>Kendra Evans</v>
      </c>
      <c r="D1061" t="str">
        <f>VLOOKUP(sales_tab[[#This Row],[Customer ID]],customer_tab[],9,FALSE)</f>
        <v>Non-Binary</v>
      </c>
      <c r="E1061" t="str">
        <f>VLOOKUP(sales_tab[[#This Row],[Customer ID]],customer_tab[],5,FALSE)</f>
        <v>New York</v>
      </c>
      <c r="F1061" t="str">
        <f>VLOOKUP(sales_tab[[#This Row],[Customer ID]],customer_tab[],6,FALSE)</f>
        <v>East</v>
      </c>
      <c r="G1061" t="str">
        <f>VLOOKUP(sales_tab[[#This Row],[Customer ID]],customer_tab[],7,FALSE)</f>
        <v>Widowed</v>
      </c>
      <c r="H1061" s="1">
        <v>45216</v>
      </c>
      <c r="I1061" s="1" t="str">
        <f>TEXT(sales_tab[[#This Row],[Order Date]],"YYYY")</f>
        <v>2023</v>
      </c>
      <c r="J1061" s="1" t="str">
        <f>TEXT(sales_tab[[#This Row],[Order Date]],"MMM")</f>
        <v>Oct</v>
      </c>
      <c r="K1061">
        <v>8522</v>
      </c>
      <c r="L1061" t="str">
        <f>VLOOKUP(sales_tab[[#This Row],[Product ID]],product_tab[],2,FALSE)</f>
        <v>Notebook</v>
      </c>
      <c r="M1061" t="str">
        <f>VLOOKUP(sales_tab[[#This Row],[Product ID]],product_tab[],4,FALSE)</f>
        <v>Estrada LLC</v>
      </c>
      <c r="N1061" t="s">
        <v>17</v>
      </c>
      <c r="O1061">
        <v>601.03400000000011</v>
      </c>
      <c r="P1061">
        <v>154.08000000000001</v>
      </c>
      <c r="Q1061">
        <v>5</v>
      </c>
      <c r="R1061">
        <v>0.09</v>
      </c>
      <c r="S1061">
        <f>sales_tab[[#This Row],[Unit Price]]*sales_tab[[#This Row],[Quantity]]</f>
        <v>770.40000000000009</v>
      </c>
      <c r="T1061">
        <f>sales_tab[[#This Row],[Sales Amount]]-sales_tab[[#This Row],[Cost Price]]</f>
        <v>169.36599999999999</v>
      </c>
    </row>
    <row r="1062" spans="1:20" x14ac:dyDescent="0.45">
      <c r="A1062">
        <v>985528</v>
      </c>
      <c r="B1062">
        <v>775796</v>
      </c>
      <c r="C1062" t="str">
        <f>VLOOKUP(sales_tab[[#This Row],[Customer ID]],customer_tab[],2,FALSE)</f>
        <v>Sierra Ingram</v>
      </c>
      <c r="D1062" t="str">
        <f>VLOOKUP(sales_tab[[#This Row],[Customer ID]],customer_tab[],9,FALSE)</f>
        <v>Non-Binary</v>
      </c>
      <c r="E1062" t="str">
        <f>VLOOKUP(sales_tab[[#This Row],[Customer ID]],customer_tab[],5,FALSE)</f>
        <v>Texas</v>
      </c>
      <c r="F1062" t="str">
        <f>VLOOKUP(sales_tab[[#This Row],[Customer ID]],customer_tab[],6,FALSE)</f>
        <v>Central</v>
      </c>
      <c r="G1062" t="str">
        <f>VLOOKUP(sales_tab[[#This Row],[Customer ID]],customer_tab[],7,FALSE)</f>
        <v>Widowed</v>
      </c>
      <c r="H1062" s="1">
        <v>45240</v>
      </c>
      <c r="I1062" s="1" t="str">
        <f>TEXT(sales_tab[[#This Row],[Order Date]],"YYYY")</f>
        <v>2023</v>
      </c>
      <c r="J1062" s="1" t="str">
        <f>TEXT(sales_tab[[#This Row],[Order Date]],"MMM")</f>
        <v>Nov</v>
      </c>
      <c r="K1062">
        <v>4889</v>
      </c>
      <c r="L1062" t="str">
        <f>VLOOKUP(sales_tab[[#This Row],[Product ID]],product_tab[],2,FALSE)</f>
        <v>T-shirt</v>
      </c>
      <c r="M1062" t="str">
        <f>VLOOKUP(sales_tab[[#This Row],[Product ID]],product_tab[],4,FALSE)</f>
        <v>Davis Group</v>
      </c>
      <c r="N1062" t="s">
        <v>15</v>
      </c>
      <c r="O1062">
        <v>251.97839999999999</v>
      </c>
      <c r="P1062">
        <v>165.76</v>
      </c>
      <c r="Q1062">
        <v>3</v>
      </c>
      <c r="R1062">
        <v>0.22</v>
      </c>
      <c r="S1062">
        <f>sales_tab[[#This Row],[Unit Price]]*sales_tab[[#This Row],[Quantity]]</f>
        <v>497.28</v>
      </c>
      <c r="T1062">
        <f>sales_tab[[#This Row],[Sales Amount]]-sales_tab[[#This Row],[Cost Price]]</f>
        <v>245.30159999999998</v>
      </c>
    </row>
    <row r="1063" spans="1:20" x14ac:dyDescent="0.45">
      <c r="A1063">
        <v>224465</v>
      </c>
      <c r="B1063">
        <v>287950</v>
      </c>
      <c r="C1063" t="str">
        <f>VLOOKUP(sales_tab[[#This Row],[Customer ID]],customer_tab[],2,FALSE)</f>
        <v>Kelly Bell</v>
      </c>
      <c r="D1063" t="str">
        <f>VLOOKUP(sales_tab[[#This Row],[Customer ID]],customer_tab[],9,FALSE)</f>
        <v>Non-Binary</v>
      </c>
      <c r="E1063" t="str">
        <f>VLOOKUP(sales_tab[[#This Row],[Customer ID]],customer_tab[],5,FALSE)</f>
        <v>Tennessee</v>
      </c>
      <c r="F1063" t="str">
        <f>VLOOKUP(sales_tab[[#This Row],[Customer ID]],customer_tab[],6,FALSE)</f>
        <v>South</v>
      </c>
      <c r="G1063" t="str">
        <f>VLOOKUP(sales_tab[[#This Row],[Customer ID]],customer_tab[],7,FALSE)</f>
        <v>Single</v>
      </c>
      <c r="H1063" s="1">
        <v>45406</v>
      </c>
      <c r="I1063" s="1" t="str">
        <f>TEXT(sales_tab[[#This Row],[Order Date]],"YYYY")</f>
        <v>2024</v>
      </c>
      <c r="J1063" s="1" t="str">
        <f>TEXT(sales_tab[[#This Row],[Order Date]],"MMM")</f>
        <v>Apr</v>
      </c>
      <c r="K1063">
        <v>7085</v>
      </c>
      <c r="L1063" t="str">
        <f>VLOOKUP(sales_tab[[#This Row],[Product ID]],product_tab[],2,FALSE)</f>
        <v>Jacket</v>
      </c>
      <c r="M1063" t="str">
        <f>VLOOKUP(sales_tab[[#This Row],[Product ID]],product_tab[],4,FALSE)</f>
        <v>Myers-Barber</v>
      </c>
      <c r="N1063" t="s">
        <v>15</v>
      </c>
      <c r="O1063">
        <v>135.86510000000001</v>
      </c>
      <c r="P1063">
        <v>178.83</v>
      </c>
      <c r="Q1063">
        <v>1</v>
      </c>
      <c r="R1063">
        <v>0.03</v>
      </c>
      <c r="S1063">
        <f>sales_tab[[#This Row],[Unit Price]]*sales_tab[[#This Row],[Quantity]]</f>
        <v>178.83</v>
      </c>
      <c r="T1063">
        <f>sales_tab[[#This Row],[Sales Amount]]-sales_tab[[#This Row],[Cost Price]]</f>
        <v>42.9649</v>
      </c>
    </row>
    <row r="1064" spans="1:20" x14ac:dyDescent="0.45">
      <c r="A1064">
        <v>965288</v>
      </c>
      <c r="B1064">
        <v>762506</v>
      </c>
      <c r="C1064" t="str">
        <f>VLOOKUP(sales_tab[[#This Row],[Customer ID]],customer_tab[],2,FALSE)</f>
        <v>David Anderson</v>
      </c>
      <c r="D1064" t="str">
        <f>VLOOKUP(sales_tab[[#This Row],[Customer ID]],customer_tab[],9,FALSE)</f>
        <v>Female</v>
      </c>
      <c r="E1064" t="str">
        <f>VLOOKUP(sales_tab[[#This Row],[Customer ID]],customer_tab[],5,FALSE)</f>
        <v>Massachusetts</v>
      </c>
      <c r="F1064" t="str">
        <f>VLOOKUP(sales_tab[[#This Row],[Customer ID]],customer_tab[],6,FALSE)</f>
        <v>East</v>
      </c>
      <c r="G1064" t="str">
        <f>VLOOKUP(sales_tab[[#This Row],[Customer ID]],customer_tab[],7,FALSE)</f>
        <v>Married</v>
      </c>
      <c r="H1064" s="1">
        <v>45388</v>
      </c>
      <c r="I1064" s="1" t="str">
        <f>TEXT(sales_tab[[#This Row],[Order Date]],"YYYY")</f>
        <v>2024</v>
      </c>
      <c r="J1064" s="1" t="str">
        <f>TEXT(sales_tab[[#This Row],[Order Date]],"MMM")</f>
        <v>Apr</v>
      </c>
      <c r="K1064">
        <v>9614</v>
      </c>
      <c r="L1064" t="str">
        <f>VLOOKUP(sales_tab[[#This Row],[Product ID]],product_tab[],2,FALSE)</f>
        <v>Table</v>
      </c>
      <c r="M1064" t="str">
        <f>VLOOKUP(sales_tab[[#This Row],[Product ID]],product_tab[],4,FALSE)</f>
        <v>Peters Ltd</v>
      </c>
      <c r="N1064" t="s">
        <v>11</v>
      </c>
      <c r="O1064">
        <v>166.96539999999999</v>
      </c>
      <c r="P1064">
        <v>129.47</v>
      </c>
      <c r="Q1064">
        <v>2</v>
      </c>
      <c r="R1064">
        <v>0.09</v>
      </c>
      <c r="S1064">
        <f>sales_tab[[#This Row],[Unit Price]]*sales_tab[[#This Row],[Quantity]]</f>
        <v>258.94</v>
      </c>
      <c r="T1064">
        <f>sales_tab[[#This Row],[Sales Amount]]-sales_tab[[#This Row],[Cost Price]]</f>
        <v>91.974600000000009</v>
      </c>
    </row>
    <row r="1065" spans="1:20" x14ac:dyDescent="0.45">
      <c r="A1065">
        <v>284600</v>
      </c>
      <c r="B1065">
        <v>325749</v>
      </c>
      <c r="C1065" t="str">
        <f>VLOOKUP(sales_tab[[#This Row],[Customer ID]],customer_tab[],2,FALSE)</f>
        <v>David Wright</v>
      </c>
      <c r="D1065" t="str">
        <f>VLOOKUP(sales_tab[[#This Row],[Customer ID]],customer_tab[],9,FALSE)</f>
        <v>Female</v>
      </c>
      <c r="E1065" t="str">
        <f>VLOOKUP(sales_tab[[#This Row],[Customer ID]],customer_tab[],5,FALSE)</f>
        <v>Washington</v>
      </c>
      <c r="F1065" t="str">
        <f>VLOOKUP(sales_tab[[#This Row],[Customer ID]],customer_tab[],6,FALSE)</f>
        <v>West</v>
      </c>
      <c r="G1065" t="str">
        <f>VLOOKUP(sales_tab[[#This Row],[Customer ID]],customer_tab[],7,FALSE)</f>
        <v>Married</v>
      </c>
      <c r="H1065" s="1">
        <v>45383</v>
      </c>
      <c r="I1065" s="1" t="str">
        <f>TEXT(sales_tab[[#This Row],[Order Date]],"YYYY")</f>
        <v>2024</v>
      </c>
      <c r="J1065" s="1" t="str">
        <f>TEXT(sales_tab[[#This Row],[Order Date]],"MMM")</f>
        <v>Apr</v>
      </c>
      <c r="K1065">
        <v>4971</v>
      </c>
      <c r="L1065" t="str">
        <f>VLOOKUP(sales_tab[[#This Row],[Product ID]],product_tab[],2,FALSE)</f>
        <v>Marker</v>
      </c>
      <c r="M1065" t="str">
        <f>VLOOKUP(sales_tab[[#This Row],[Product ID]],product_tab[],4,FALSE)</f>
        <v>Perez LLC</v>
      </c>
      <c r="N1065" t="s">
        <v>17</v>
      </c>
      <c r="O1065">
        <v>154.56</v>
      </c>
      <c r="P1065">
        <v>63.66</v>
      </c>
      <c r="Q1065">
        <v>5</v>
      </c>
      <c r="R1065">
        <v>0.2</v>
      </c>
      <c r="S1065">
        <f>sales_tab[[#This Row],[Unit Price]]*sales_tab[[#This Row],[Quantity]]</f>
        <v>318.29999999999995</v>
      </c>
      <c r="T1065">
        <f>sales_tab[[#This Row],[Sales Amount]]-sales_tab[[#This Row],[Cost Price]]</f>
        <v>163.73999999999995</v>
      </c>
    </row>
    <row r="1066" spans="1:20" x14ac:dyDescent="0.45">
      <c r="A1066">
        <v>375182</v>
      </c>
      <c r="B1066">
        <v>283759</v>
      </c>
      <c r="C1066" t="str">
        <f>VLOOKUP(sales_tab[[#This Row],[Customer ID]],customer_tab[],2,FALSE)</f>
        <v>Richard Washington</v>
      </c>
      <c r="D1066" t="str">
        <f>VLOOKUP(sales_tab[[#This Row],[Customer ID]],customer_tab[],9,FALSE)</f>
        <v>Female</v>
      </c>
      <c r="E1066" t="str">
        <f>VLOOKUP(sales_tab[[#This Row],[Customer ID]],customer_tab[],5,FALSE)</f>
        <v>California</v>
      </c>
      <c r="F1066" t="str">
        <f>VLOOKUP(sales_tab[[#This Row],[Customer ID]],customer_tab[],6,FALSE)</f>
        <v>West</v>
      </c>
      <c r="G1066" t="str">
        <f>VLOOKUP(sales_tab[[#This Row],[Customer ID]],customer_tab[],7,FALSE)</f>
        <v>Widowed</v>
      </c>
      <c r="H1066" s="1">
        <v>45366</v>
      </c>
      <c r="I1066" s="1" t="str">
        <f>TEXT(sales_tab[[#This Row],[Order Date]],"YYYY")</f>
        <v>2024</v>
      </c>
      <c r="J1066" s="1" t="str">
        <f>TEXT(sales_tab[[#This Row],[Order Date]],"MMM")</f>
        <v>Mar</v>
      </c>
      <c r="K1066">
        <v>6681</v>
      </c>
      <c r="L1066" t="str">
        <f>VLOOKUP(sales_tab[[#This Row],[Product ID]],product_tab[],2,FALSE)</f>
        <v>Desk</v>
      </c>
      <c r="M1066" t="str">
        <f>VLOOKUP(sales_tab[[#This Row],[Product ID]],product_tab[],4,FALSE)</f>
        <v>Fernandez, Willis and Potter</v>
      </c>
      <c r="N1066" t="s">
        <v>11</v>
      </c>
      <c r="O1066">
        <v>483.42220000000003</v>
      </c>
      <c r="P1066">
        <v>204.63</v>
      </c>
      <c r="Q1066">
        <v>3</v>
      </c>
      <c r="R1066">
        <v>0.02</v>
      </c>
      <c r="S1066">
        <f>sales_tab[[#This Row],[Unit Price]]*sales_tab[[#This Row],[Quantity]]</f>
        <v>613.89</v>
      </c>
      <c r="T1066">
        <f>sales_tab[[#This Row],[Sales Amount]]-sales_tab[[#This Row],[Cost Price]]</f>
        <v>130.46779999999995</v>
      </c>
    </row>
    <row r="1067" spans="1:20" x14ac:dyDescent="0.45">
      <c r="A1067">
        <v>300461</v>
      </c>
      <c r="B1067">
        <v>908893</v>
      </c>
      <c r="C1067" t="str">
        <f>VLOOKUP(sales_tab[[#This Row],[Customer ID]],customer_tab[],2,FALSE)</f>
        <v>Maureen Wright</v>
      </c>
      <c r="D1067" t="str">
        <f>VLOOKUP(sales_tab[[#This Row],[Customer ID]],customer_tab[],9,FALSE)</f>
        <v>Female</v>
      </c>
      <c r="E1067" t="str">
        <f>VLOOKUP(sales_tab[[#This Row],[Customer ID]],customer_tab[],5,FALSE)</f>
        <v>Texas</v>
      </c>
      <c r="F1067" t="str">
        <f>VLOOKUP(sales_tab[[#This Row],[Customer ID]],customer_tab[],6,FALSE)</f>
        <v>Central</v>
      </c>
      <c r="G1067" t="str">
        <f>VLOOKUP(sales_tab[[#This Row],[Customer ID]],customer_tab[],7,FALSE)</f>
        <v>Single</v>
      </c>
      <c r="H1067" s="1">
        <v>45438</v>
      </c>
      <c r="I1067" s="1" t="str">
        <f>TEXT(sales_tab[[#This Row],[Order Date]],"YYYY")</f>
        <v>2024</v>
      </c>
      <c r="J1067" s="1" t="str">
        <f>TEXT(sales_tab[[#This Row],[Order Date]],"MMM")</f>
        <v>May</v>
      </c>
      <c r="K1067">
        <v>5035</v>
      </c>
      <c r="L1067" t="str">
        <f>VLOOKUP(sales_tab[[#This Row],[Product ID]],product_tab[],2,FALSE)</f>
        <v>Paper</v>
      </c>
      <c r="M1067" t="str">
        <f>VLOOKUP(sales_tab[[#This Row],[Product ID]],product_tab[],4,FALSE)</f>
        <v>Clayton, Robertson and Wolfe</v>
      </c>
      <c r="N1067" t="s">
        <v>17</v>
      </c>
      <c r="O1067">
        <v>475.58199999999999</v>
      </c>
      <c r="P1067">
        <v>196.72</v>
      </c>
      <c r="Q1067">
        <v>4</v>
      </c>
      <c r="R1067">
        <v>0.1</v>
      </c>
      <c r="S1067">
        <f>sales_tab[[#This Row],[Unit Price]]*sales_tab[[#This Row],[Quantity]]</f>
        <v>786.88</v>
      </c>
      <c r="T1067">
        <f>sales_tab[[#This Row],[Sales Amount]]-sales_tab[[#This Row],[Cost Price]]</f>
        <v>311.298</v>
      </c>
    </row>
    <row r="1068" spans="1:20" x14ac:dyDescent="0.45">
      <c r="A1068">
        <v>655627</v>
      </c>
      <c r="B1068">
        <v>609829</v>
      </c>
      <c r="C1068" t="str">
        <f>VLOOKUP(sales_tab[[#This Row],[Customer ID]],customer_tab[],2,FALSE)</f>
        <v>Seth Mccoy</v>
      </c>
      <c r="D1068" t="str">
        <f>VLOOKUP(sales_tab[[#This Row],[Customer ID]],customer_tab[],9,FALSE)</f>
        <v>Male</v>
      </c>
      <c r="E1068" t="str">
        <f>VLOOKUP(sales_tab[[#This Row],[Customer ID]],customer_tab[],5,FALSE)</f>
        <v>Delaware</v>
      </c>
      <c r="F1068" t="str">
        <f>VLOOKUP(sales_tab[[#This Row],[Customer ID]],customer_tab[],6,FALSE)</f>
        <v>East</v>
      </c>
      <c r="G1068" t="str">
        <f>VLOOKUP(sales_tab[[#This Row],[Customer ID]],customer_tab[],7,FALSE)</f>
        <v>Single</v>
      </c>
      <c r="H1068" s="1">
        <v>45497</v>
      </c>
      <c r="I1068" s="1" t="str">
        <f>TEXT(sales_tab[[#This Row],[Order Date]],"YYYY")</f>
        <v>2024</v>
      </c>
      <c r="J1068" s="1" t="str">
        <f>TEXT(sales_tab[[#This Row],[Order Date]],"MMM")</f>
        <v>Jul</v>
      </c>
      <c r="K1068">
        <v>9240</v>
      </c>
      <c r="L1068" t="str">
        <f>VLOOKUP(sales_tab[[#This Row],[Product ID]],product_tab[],2,FALSE)</f>
        <v>Doll</v>
      </c>
      <c r="M1068" t="str">
        <f>VLOOKUP(sales_tab[[#This Row],[Product ID]],product_tab[],4,FALSE)</f>
        <v>Clark, Scott and Miller</v>
      </c>
      <c r="N1068" t="s">
        <v>13</v>
      </c>
      <c r="O1068">
        <v>418.22800000000007</v>
      </c>
      <c r="P1068">
        <v>105.37</v>
      </c>
      <c r="Q1068">
        <v>5</v>
      </c>
      <c r="R1068">
        <v>0.12</v>
      </c>
      <c r="S1068">
        <f>sales_tab[[#This Row],[Unit Price]]*sales_tab[[#This Row],[Quantity]]</f>
        <v>526.85</v>
      </c>
      <c r="T1068">
        <f>sales_tab[[#This Row],[Sales Amount]]-sales_tab[[#This Row],[Cost Price]]</f>
        <v>108.62199999999996</v>
      </c>
    </row>
    <row r="1069" spans="1:20" x14ac:dyDescent="0.45">
      <c r="A1069">
        <v>618215</v>
      </c>
      <c r="B1069">
        <v>695838</v>
      </c>
      <c r="C1069" t="str">
        <f>VLOOKUP(sales_tab[[#This Row],[Customer ID]],customer_tab[],2,FALSE)</f>
        <v>Taylor Glenn</v>
      </c>
      <c r="D1069" t="str">
        <f>VLOOKUP(sales_tab[[#This Row],[Customer ID]],customer_tab[],9,FALSE)</f>
        <v>Male</v>
      </c>
      <c r="E1069" t="str">
        <f>VLOOKUP(sales_tab[[#This Row],[Customer ID]],customer_tab[],5,FALSE)</f>
        <v>California</v>
      </c>
      <c r="F1069" t="str">
        <f>VLOOKUP(sales_tab[[#This Row],[Customer ID]],customer_tab[],6,FALSE)</f>
        <v>West</v>
      </c>
      <c r="G1069" t="str">
        <f>VLOOKUP(sales_tab[[#This Row],[Customer ID]],customer_tab[],7,FALSE)</f>
        <v>Divorced</v>
      </c>
      <c r="H1069" s="1">
        <v>45309</v>
      </c>
      <c r="I1069" s="1" t="str">
        <f>TEXT(sales_tab[[#This Row],[Order Date]],"YYYY")</f>
        <v>2024</v>
      </c>
      <c r="J1069" s="1" t="str">
        <f>TEXT(sales_tab[[#This Row],[Order Date]],"MMM")</f>
        <v>Jan</v>
      </c>
      <c r="K1069">
        <v>9614</v>
      </c>
      <c r="L1069" t="str">
        <f>VLOOKUP(sales_tab[[#This Row],[Product ID]],product_tab[],2,FALSE)</f>
        <v>Table</v>
      </c>
      <c r="M1069" t="str">
        <f>VLOOKUP(sales_tab[[#This Row],[Product ID]],product_tab[],4,FALSE)</f>
        <v>Peters Ltd</v>
      </c>
      <c r="N1069" t="s">
        <v>11</v>
      </c>
      <c r="O1069">
        <v>112.51899999999999</v>
      </c>
      <c r="P1069">
        <v>129.47</v>
      </c>
      <c r="Q1069">
        <v>2</v>
      </c>
      <c r="R1069">
        <v>0.15</v>
      </c>
      <c r="S1069">
        <f>sales_tab[[#This Row],[Unit Price]]*sales_tab[[#This Row],[Quantity]]</f>
        <v>258.94</v>
      </c>
      <c r="T1069">
        <f>sales_tab[[#This Row],[Sales Amount]]-sales_tab[[#This Row],[Cost Price]]</f>
        <v>146.42099999999999</v>
      </c>
    </row>
    <row r="1070" spans="1:20" x14ac:dyDescent="0.45">
      <c r="A1070">
        <v>631580</v>
      </c>
      <c r="B1070">
        <v>879488</v>
      </c>
      <c r="C1070" t="str">
        <f>VLOOKUP(sales_tab[[#This Row],[Customer ID]],customer_tab[],2,FALSE)</f>
        <v>Joseph Lambert</v>
      </c>
      <c r="D1070" t="str">
        <f>VLOOKUP(sales_tab[[#This Row],[Customer ID]],customer_tab[],9,FALSE)</f>
        <v>Non-Binary</v>
      </c>
      <c r="E1070" t="str">
        <f>VLOOKUP(sales_tab[[#This Row],[Customer ID]],customer_tab[],5,FALSE)</f>
        <v>Texas</v>
      </c>
      <c r="F1070" t="str">
        <f>VLOOKUP(sales_tab[[#This Row],[Customer ID]],customer_tab[],6,FALSE)</f>
        <v>Central</v>
      </c>
      <c r="G1070" t="str">
        <f>VLOOKUP(sales_tab[[#This Row],[Customer ID]],customer_tab[],7,FALSE)</f>
        <v>Single</v>
      </c>
      <c r="H1070" s="1">
        <v>45522</v>
      </c>
      <c r="I1070" s="1" t="str">
        <f>TEXT(sales_tab[[#This Row],[Order Date]],"YYYY")</f>
        <v>2024</v>
      </c>
      <c r="J1070" s="1" t="str">
        <f>TEXT(sales_tab[[#This Row],[Order Date]],"MMM")</f>
        <v>Aug</v>
      </c>
      <c r="K1070">
        <v>9504</v>
      </c>
      <c r="L1070" t="str">
        <f>VLOOKUP(sales_tab[[#This Row],[Product ID]],product_tab[],2,FALSE)</f>
        <v>Puzzle</v>
      </c>
      <c r="M1070" t="str">
        <f>VLOOKUP(sales_tab[[#This Row],[Product ID]],product_tab[],4,FALSE)</f>
        <v>Bailey, Fowler and Butler</v>
      </c>
      <c r="N1070" t="s">
        <v>13</v>
      </c>
      <c r="O1070">
        <v>115.10679999999999</v>
      </c>
      <c r="P1070">
        <v>50.87</v>
      </c>
      <c r="Q1070">
        <v>4</v>
      </c>
      <c r="R1070">
        <v>0.09</v>
      </c>
      <c r="S1070">
        <f>sales_tab[[#This Row],[Unit Price]]*sales_tab[[#This Row],[Quantity]]</f>
        <v>203.48</v>
      </c>
      <c r="T1070">
        <f>sales_tab[[#This Row],[Sales Amount]]-sales_tab[[#This Row],[Cost Price]]</f>
        <v>88.373199999999997</v>
      </c>
    </row>
    <row r="1071" spans="1:20" x14ac:dyDescent="0.45">
      <c r="A1071">
        <v>322095</v>
      </c>
      <c r="B1071">
        <v>837685</v>
      </c>
      <c r="C1071" t="str">
        <f>VLOOKUP(sales_tab[[#This Row],[Customer ID]],customer_tab[],2,FALSE)</f>
        <v>Charlene Wilson</v>
      </c>
      <c r="D1071" t="str">
        <f>VLOOKUP(sales_tab[[#This Row],[Customer ID]],customer_tab[],9,FALSE)</f>
        <v>Non-Binary</v>
      </c>
      <c r="E1071" t="str">
        <f>VLOOKUP(sales_tab[[#This Row],[Customer ID]],customer_tab[],5,FALSE)</f>
        <v>Florida</v>
      </c>
      <c r="F1071" t="str">
        <f>VLOOKUP(sales_tab[[#This Row],[Customer ID]],customer_tab[],6,FALSE)</f>
        <v>South</v>
      </c>
      <c r="G1071" t="str">
        <f>VLOOKUP(sales_tab[[#This Row],[Customer ID]],customer_tab[],7,FALSE)</f>
        <v>Widowed</v>
      </c>
      <c r="H1071" s="1">
        <v>45317</v>
      </c>
      <c r="I1071" s="1" t="str">
        <f>TEXT(sales_tab[[#This Row],[Order Date]],"YYYY")</f>
        <v>2024</v>
      </c>
      <c r="J1071" s="1" t="str">
        <f>TEXT(sales_tab[[#This Row],[Order Date]],"MMM")</f>
        <v>Jan</v>
      </c>
      <c r="K1071">
        <v>5039</v>
      </c>
      <c r="L1071" t="str">
        <f>VLOOKUP(sales_tab[[#This Row],[Product ID]],product_tab[],2,FALSE)</f>
        <v>Jeans</v>
      </c>
      <c r="M1071" t="str">
        <f>VLOOKUP(sales_tab[[#This Row],[Product ID]],product_tab[],4,FALSE)</f>
        <v>Sanchez, Medina and Golden</v>
      </c>
      <c r="N1071" t="s">
        <v>15</v>
      </c>
      <c r="O1071">
        <v>73.998800000000017</v>
      </c>
      <c r="P1071">
        <v>70.03</v>
      </c>
      <c r="Q1071">
        <v>2</v>
      </c>
      <c r="R1071">
        <v>0.02</v>
      </c>
      <c r="S1071">
        <f>sales_tab[[#This Row],[Unit Price]]*sales_tab[[#This Row],[Quantity]]</f>
        <v>140.06</v>
      </c>
      <c r="T1071">
        <f>sales_tab[[#This Row],[Sales Amount]]-sales_tab[[#This Row],[Cost Price]]</f>
        <v>66.061199999999985</v>
      </c>
    </row>
    <row r="1072" spans="1:20" x14ac:dyDescent="0.45">
      <c r="A1072">
        <v>149097</v>
      </c>
      <c r="B1072">
        <v>812162</v>
      </c>
      <c r="C1072" t="str">
        <f>VLOOKUP(sales_tab[[#This Row],[Customer ID]],customer_tab[],2,FALSE)</f>
        <v>Jane Castillo</v>
      </c>
      <c r="D1072" t="str">
        <f>VLOOKUP(sales_tab[[#This Row],[Customer ID]],customer_tab[],9,FALSE)</f>
        <v>Female</v>
      </c>
      <c r="E1072" t="str">
        <f>VLOOKUP(sales_tab[[#This Row],[Customer ID]],customer_tab[],5,FALSE)</f>
        <v>California</v>
      </c>
      <c r="F1072" t="str">
        <f>VLOOKUP(sales_tab[[#This Row],[Customer ID]],customer_tab[],6,FALSE)</f>
        <v>West</v>
      </c>
      <c r="G1072" t="str">
        <f>VLOOKUP(sales_tab[[#This Row],[Customer ID]],customer_tab[],7,FALSE)</f>
        <v>Divorced</v>
      </c>
      <c r="H1072" s="1">
        <v>45176</v>
      </c>
      <c r="I1072" s="1" t="str">
        <f>TEXT(sales_tab[[#This Row],[Order Date]],"YYYY")</f>
        <v>2023</v>
      </c>
      <c r="J1072" s="1" t="str">
        <f>TEXT(sales_tab[[#This Row],[Order Date]],"MMM")</f>
        <v>Sep</v>
      </c>
      <c r="K1072">
        <v>9240</v>
      </c>
      <c r="L1072" t="str">
        <f>VLOOKUP(sales_tab[[#This Row],[Product ID]],product_tab[],2,FALSE)</f>
        <v>Doll</v>
      </c>
      <c r="M1072" t="str">
        <f>VLOOKUP(sales_tab[[#This Row],[Product ID]],product_tab[],4,FALSE)</f>
        <v>Clark, Scott and Miller</v>
      </c>
      <c r="N1072" t="s">
        <v>13</v>
      </c>
      <c r="O1072">
        <v>332.58450000000005</v>
      </c>
      <c r="P1072">
        <v>105.37</v>
      </c>
      <c r="Q1072">
        <v>5</v>
      </c>
      <c r="R1072">
        <v>0.03</v>
      </c>
      <c r="S1072">
        <f>sales_tab[[#This Row],[Unit Price]]*sales_tab[[#This Row],[Quantity]]</f>
        <v>526.85</v>
      </c>
      <c r="T1072">
        <f>sales_tab[[#This Row],[Sales Amount]]-sales_tab[[#This Row],[Cost Price]]</f>
        <v>194.26549999999997</v>
      </c>
    </row>
    <row r="1073" spans="1:20" x14ac:dyDescent="0.45">
      <c r="A1073">
        <v>656354</v>
      </c>
      <c r="B1073">
        <v>303835</v>
      </c>
      <c r="C1073" t="str">
        <f>VLOOKUP(sales_tab[[#This Row],[Customer ID]],customer_tab[],2,FALSE)</f>
        <v>Evan Phillips</v>
      </c>
      <c r="D1073" t="str">
        <f>VLOOKUP(sales_tab[[#This Row],[Customer ID]],customer_tab[],9,FALSE)</f>
        <v>Female</v>
      </c>
      <c r="E1073" t="str">
        <f>VLOOKUP(sales_tab[[#This Row],[Customer ID]],customer_tab[],5,FALSE)</f>
        <v>Virginia</v>
      </c>
      <c r="F1073" t="str">
        <f>VLOOKUP(sales_tab[[#This Row],[Customer ID]],customer_tab[],6,FALSE)</f>
        <v>South</v>
      </c>
      <c r="G1073" t="str">
        <f>VLOOKUP(sales_tab[[#This Row],[Customer ID]],customer_tab[],7,FALSE)</f>
        <v>Widowed</v>
      </c>
      <c r="H1073" s="1">
        <v>45429</v>
      </c>
      <c r="I1073" s="1" t="str">
        <f>TEXT(sales_tab[[#This Row],[Order Date]],"YYYY")</f>
        <v>2024</v>
      </c>
      <c r="J1073" s="1" t="str">
        <f>TEXT(sales_tab[[#This Row],[Order Date]],"MMM")</f>
        <v>May</v>
      </c>
      <c r="K1073">
        <v>3312</v>
      </c>
      <c r="L1073" t="str">
        <f>VLOOKUP(sales_tab[[#This Row],[Product ID]],product_tab[],2,FALSE)</f>
        <v>Toy Car</v>
      </c>
      <c r="M1073" t="str">
        <f>VLOOKUP(sales_tab[[#This Row],[Product ID]],product_tab[],4,FALSE)</f>
        <v>West LLC</v>
      </c>
      <c r="N1073" t="s">
        <v>13</v>
      </c>
      <c r="O1073">
        <v>556.79060000000004</v>
      </c>
      <c r="P1073">
        <v>287.38</v>
      </c>
      <c r="Q1073">
        <v>3</v>
      </c>
      <c r="R1073">
        <v>0.21</v>
      </c>
      <c r="S1073">
        <f>sales_tab[[#This Row],[Unit Price]]*sales_tab[[#This Row],[Quantity]]</f>
        <v>862.14</v>
      </c>
      <c r="T1073">
        <f>sales_tab[[#This Row],[Sales Amount]]-sales_tab[[#This Row],[Cost Price]]</f>
        <v>305.34939999999995</v>
      </c>
    </row>
    <row r="1074" spans="1:20" x14ac:dyDescent="0.45">
      <c r="A1074">
        <v>644834</v>
      </c>
      <c r="B1074">
        <v>783865</v>
      </c>
      <c r="C1074" t="str">
        <f>VLOOKUP(sales_tab[[#This Row],[Customer ID]],customer_tab[],2,FALSE)</f>
        <v>Christopher Wyatt</v>
      </c>
      <c r="D1074" t="str">
        <f>VLOOKUP(sales_tab[[#This Row],[Customer ID]],customer_tab[],9,FALSE)</f>
        <v>Female</v>
      </c>
      <c r="E1074" t="str">
        <f>VLOOKUP(sales_tab[[#This Row],[Customer ID]],customer_tab[],5,FALSE)</f>
        <v>Ohio</v>
      </c>
      <c r="F1074" t="str">
        <f>VLOOKUP(sales_tab[[#This Row],[Customer ID]],customer_tab[],6,FALSE)</f>
        <v>East</v>
      </c>
      <c r="G1074" t="str">
        <f>VLOOKUP(sales_tab[[#This Row],[Customer ID]],customer_tab[],7,FALSE)</f>
        <v>Married</v>
      </c>
      <c r="H1074" s="1">
        <v>45471</v>
      </c>
      <c r="I1074" s="1" t="str">
        <f>TEXT(sales_tab[[#This Row],[Order Date]],"YYYY")</f>
        <v>2024</v>
      </c>
      <c r="J1074" s="1" t="str">
        <f>TEXT(sales_tab[[#This Row],[Order Date]],"MMM")</f>
        <v>Jun</v>
      </c>
      <c r="K1074">
        <v>2914</v>
      </c>
      <c r="L1074" t="str">
        <f>VLOOKUP(sales_tab[[#This Row],[Product ID]],product_tab[],2,FALSE)</f>
        <v>Bookshelf</v>
      </c>
      <c r="M1074" t="str">
        <f>VLOOKUP(sales_tab[[#This Row],[Product ID]],product_tab[],4,FALSE)</f>
        <v>Davis-Ramirez</v>
      </c>
      <c r="N1074" t="s">
        <v>11</v>
      </c>
      <c r="O1074">
        <v>80.322000000000003</v>
      </c>
      <c r="P1074">
        <v>30.65</v>
      </c>
      <c r="Q1074">
        <v>4</v>
      </c>
      <c r="R1074">
        <v>0.03</v>
      </c>
      <c r="S1074">
        <f>sales_tab[[#This Row],[Unit Price]]*sales_tab[[#This Row],[Quantity]]</f>
        <v>122.6</v>
      </c>
      <c r="T1074">
        <f>sales_tab[[#This Row],[Sales Amount]]-sales_tab[[#This Row],[Cost Price]]</f>
        <v>42.277999999999992</v>
      </c>
    </row>
    <row r="1075" spans="1:20" x14ac:dyDescent="0.45">
      <c r="A1075">
        <v>588409</v>
      </c>
      <c r="B1075">
        <v>409434</v>
      </c>
      <c r="C1075" t="str">
        <f>VLOOKUP(sales_tab[[#This Row],[Customer ID]],customer_tab[],2,FALSE)</f>
        <v>Lindsey Jones</v>
      </c>
      <c r="D1075" t="str">
        <f>VLOOKUP(sales_tab[[#This Row],[Customer ID]],customer_tab[],9,FALSE)</f>
        <v>Non-Binary</v>
      </c>
      <c r="E1075" t="str">
        <f>VLOOKUP(sales_tab[[#This Row],[Customer ID]],customer_tab[],5,FALSE)</f>
        <v>New York</v>
      </c>
      <c r="F1075" t="str">
        <f>VLOOKUP(sales_tab[[#This Row],[Customer ID]],customer_tab[],6,FALSE)</f>
        <v>East</v>
      </c>
      <c r="G1075" t="str">
        <f>VLOOKUP(sales_tab[[#This Row],[Customer ID]],customer_tab[],7,FALSE)</f>
        <v>Single</v>
      </c>
      <c r="H1075" s="1">
        <v>45370</v>
      </c>
      <c r="I1075" s="1" t="str">
        <f>TEXT(sales_tab[[#This Row],[Order Date]],"YYYY")</f>
        <v>2024</v>
      </c>
      <c r="J1075" s="1" t="str">
        <f>TEXT(sales_tab[[#This Row],[Order Date]],"MMM")</f>
        <v>Mar</v>
      </c>
      <c r="K1075">
        <v>2117</v>
      </c>
      <c r="L1075" t="str">
        <f>VLOOKUP(sales_tab[[#This Row],[Product ID]],product_tab[],2,FALSE)</f>
        <v>Sofa</v>
      </c>
      <c r="M1075" t="str">
        <f>VLOOKUP(sales_tab[[#This Row],[Product ID]],product_tab[],4,FALSE)</f>
        <v>Holden Inc</v>
      </c>
      <c r="N1075" t="s">
        <v>11</v>
      </c>
      <c r="O1075">
        <v>41.294399999999996</v>
      </c>
      <c r="P1075">
        <v>13.79</v>
      </c>
      <c r="Q1075">
        <v>4</v>
      </c>
      <c r="R1075">
        <v>0.16</v>
      </c>
      <c r="S1075">
        <f>sales_tab[[#This Row],[Unit Price]]*sales_tab[[#This Row],[Quantity]]</f>
        <v>55.16</v>
      </c>
      <c r="T1075">
        <f>sales_tab[[#This Row],[Sales Amount]]-sales_tab[[#This Row],[Cost Price]]</f>
        <v>13.865600000000001</v>
      </c>
    </row>
    <row r="1076" spans="1:20" x14ac:dyDescent="0.45">
      <c r="A1076">
        <v>281831</v>
      </c>
      <c r="B1076">
        <v>862467</v>
      </c>
      <c r="C1076" t="str">
        <f>VLOOKUP(sales_tab[[#This Row],[Customer ID]],customer_tab[],2,FALSE)</f>
        <v>Jose Jordan</v>
      </c>
      <c r="D1076" t="str">
        <f>VLOOKUP(sales_tab[[#This Row],[Customer ID]],customer_tab[],9,FALSE)</f>
        <v>Female</v>
      </c>
      <c r="E1076" t="str">
        <f>VLOOKUP(sales_tab[[#This Row],[Customer ID]],customer_tab[],5,FALSE)</f>
        <v>Ohio</v>
      </c>
      <c r="F1076" t="str">
        <f>VLOOKUP(sales_tab[[#This Row],[Customer ID]],customer_tab[],6,FALSE)</f>
        <v>East</v>
      </c>
      <c r="G1076" t="str">
        <f>VLOOKUP(sales_tab[[#This Row],[Customer ID]],customer_tab[],7,FALSE)</f>
        <v>Married</v>
      </c>
      <c r="H1076" s="1">
        <v>45296</v>
      </c>
      <c r="I1076" s="1" t="str">
        <f>TEXT(sales_tab[[#This Row],[Order Date]],"YYYY")</f>
        <v>2024</v>
      </c>
      <c r="J1076" s="1" t="str">
        <f>TEXT(sales_tab[[#This Row],[Order Date]],"MMM")</f>
        <v>Jan</v>
      </c>
      <c r="K1076">
        <v>2034</v>
      </c>
      <c r="L1076" t="str">
        <f>VLOOKUP(sales_tab[[#This Row],[Product ID]],product_tab[],2,FALSE)</f>
        <v>Camera</v>
      </c>
      <c r="M1076" t="str">
        <f>VLOOKUP(sales_tab[[#This Row],[Product ID]],product_tab[],4,FALSE)</f>
        <v>Johns and Sons</v>
      </c>
      <c r="N1076" t="s">
        <v>19</v>
      </c>
      <c r="O1076">
        <v>44.465999999999994</v>
      </c>
      <c r="P1076">
        <v>70.849999999999994</v>
      </c>
      <c r="Q1076">
        <v>2</v>
      </c>
      <c r="R1076">
        <v>0.22</v>
      </c>
      <c r="S1076">
        <f>sales_tab[[#This Row],[Unit Price]]*sales_tab[[#This Row],[Quantity]]</f>
        <v>141.69999999999999</v>
      </c>
      <c r="T1076">
        <f>sales_tab[[#This Row],[Sales Amount]]-sales_tab[[#This Row],[Cost Price]]</f>
        <v>97.233999999999995</v>
      </c>
    </row>
    <row r="1077" spans="1:20" x14ac:dyDescent="0.45">
      <c r="A1077">
        <v>965029</v>
      </c>
      <c r="B1077">
        <v>409533</v>
      </c>
      <c r="C1077" t="str">
        <f>VLOOKUP(sales_tab[[#This Row],[Customer ID]],customer_tab[],2,FALSE)</f>
        <v>Amanda Mercado</v>
      </c>
      <c r="D1077" t="str">
        <f>VLOOKUP(sales_tab[[#This Row],[Customer ID]],customer_tab[],9,FALSE)</f>
        <v>Male</v>
      </c>
      <c r="E1077" t="str">
        <f>VLOOKUP(sales_tab[[#This Row],[Customer ID]],customer_tab[],5,FALSE)</f>
        <v>Minnesota</v>
      </c>
      <c r="F1077" t="str">
        <f>VLOOKUP(sales_tab[[#This Row],[Customer ID]],customer_tab[],6,FALSE)</f>
        <v>Central</v>
      </c>
      <c r="G1077" t="str">
        <f>VLOOKUP(sales_tab[[#This Row],[Customer ID]],customer_tab[],7,FALSE)</f>
        <v>Married</v>
      </c>
      <c r="H1077" s="1">
        <v>45256</v>
      </c>
      <c r="I1077" s="1" t="str">
        <f>TEXT(sales_tab[[#This Row],[Order Date]],"YYYY")</f>
        <v>2023</v>
      </c>
      <c r="J1077" s="1" t="str">
        <f>TEXT(sales_tab[[#This Row],[Order Date]],"MMM")</f>
        <v>Nov</v>
      </c>
      <c r="K1077">
        <v>6233</v>
      </c>
      <c r="L1077" t="str">
        <f>VLOOKUP(sales_tab[[#This Row],[Product ID]],product_tab[],2,FALSE)</f>
        <v>Smartphone</v>
      </c>
      <c r="M1077" t="str">
        <f>VLOOKUP(sales_tab[[#This Row],[Product ID]],product_tab[],4,FALSE)</f>
        <v>Hensley-Pratt</v>
      </c>
      <c r="N1077" t="s">
        <v>19</v>
      </c>
      <c r="O1077">
        <v>6.9353999999999996</v>
      </c>
      <c r="P1077">
        <v>12.38</v>
      </c>
      <c r="Q1077">
        <v>1</v>
      </c>
      <c r="R1077">
        <v>0.17</v>
      </c>
      <c r="S1077">
        <f>sales_tab[[#This Row],[Unit Price]]*sales_tab[[#This Row],[Quantity]]</f>
        <v>12.38</v>
      </c>
      <c r="T1077">
        <f>sales_tab[[#This Row],[Sales Amount]]-sales_tab[[#This Row],[Cost Price]]</f>
        <v>5.4446000000000012</v>
      </c>
    </row>
    <row r="1078" spans="1:20" x14ac:dyDescent="0.45">
      <c r="A1078">
        <v>402451</v>
      </c>
      <c r="B1078">
        <v>545320</v>
      </c>
      <c r="C1078" t="str">
        <f>VLOOKUP(sales_tab[[#This Row],[Customer ID]],customer_tab[],2,FALSE)</f>
        <v>Judy Wagner</v>
      </c>
      <c r="D1078" t="str">
        <f>VLOOKUP(sales_tab[[#This Row],[Customer ID]],customer_tab[],9,FALSE)</f>
        <v>Male</v>
      </c>
      <c r="E1078" t="str">
        <f>VLOOKUP(sales_tab[[#This Row],[Customer ID]],customer_tab[],5,FALSE)</f>
        <v>California</v>
      </c>
      <c r="F1078" t="str">
        <f>VLOOKUP(sales_tab[[#This Row],[Customer ID]],customer_tab[],6,FALSE)</f>
        <v>West</v>
      </c>
      <c r="G1078" t="str">
        <f>VLOOKUP(sales_tab[[#This Row],[Customer ID]],customer_tab[],7,FALSE)</f>
        <v>Married</v>
      </c>
      <c r="H1078" s="1">
        <v>45202</v>
      </c>
      <c r="I1078" s="1" t="str">
        <f>TEXT(sales_tab[[#This Row],[Order Date]],"YYYY")</f>
        <v>2023</v>
      </c>
      <c r="J1078" s="1" t="str">
        <f>TEXT(sales_tab[[#This Row],[Order Date]],"MMM")</f>
        <v>Oct</v>
      </c>
      <c r="K1078">
        <v>8348</v>
      </c>
      <c r="L1078" t="str">
        <f>VLOOKUP(sales_tab[[#This Row],[Product ID]],product_tab[],2,FALSE)</f>
        <v>Laptop</v>
      </c>
      <c r="M1078" t="str">
        <f>VLOOKUP(sales_tab[[#This Row],[Product ID]],product_tab[],4,FALSE)</f>
        <v>Jackson, Stewart and Jenkins</v>
      </c>
      <c r="N1078" t="s">
        <v>19</v>
      </c>
      <c r="O1078">
        <v>417.16539999999998</v>
      </c>
      <c r="P1078">
        <v>193.63</v>
      </c>
      <c r="Q1078">
        <v>3</v>
      </c>
      <c r="R1078">
        <v>0.14000000000000001</v>
      </c>
      <c r="S1078">
        <f>sales_tab[[#This Row],[Unit Price]]*sales_tab[[#This Row],[Quantity]]</f>
        <v>580.89</v>
      </c>
      <c r="T1078">
        <f>sales_tab[[#This Row],[Sales Amount]]-sales_tab[[#This Row],[Cost Price]]</f>
        <v>163.72460000000001</v>
      </c>
    </row>
    <row r="1079" spans="1:20" x14ac:dyDescent="0.45">
      <c r="A1079">
        <v>102423</v>
      </c>
      <c r="B1079">
        <v>437157</v>
      </c>
      <c r="C1079" t="str">
        <f>VLOOKUP(sales_tab[[#This Row],[Customer ID]],customer_tab[],2,FALSE)</f>
        <v>Charles Smith</v>
      </c>
      <c r="D1079" t="str">
        <f>VLOOKUP(sales_tab[[#This Row],[Customer ID]],customer_tab[],9,FALSE)</f>
        <v>Female</v>
      </c>
      <c r="E1079" t="str">
        <f>VLOOKUP(sales_tab[[#This Row],[Customer ID]],customer_tab[],5,FALSE)</f>
        <v>Michigan</v>
      </c>
      <c r="F1079" t="str">
        <f>VLOOKUP(sales_tab[[#This Row],[Customer ID]],customer_tab[],6,FALSE)</f>
        <v>Central</v>
      </c>
      <c r="G1079" t="str">
        <f>VLOOKUP(sales_tab[[#This Row],[Customer ID]],customer_tab[],7,FALSE)</f>
        <v>Married</v>
      </c>
      <c r="H1079" s="1">
        <v>45325</v>
      </c>
      <c r="I1079" s="1" t="str">
        <f>TEXT(sales_tab[[#This Row],[Order Date]],"YYYY")</f>
        <v>2024</v>
      </c>
      <c r="J1079" s="1" t="str">
        <f>TEXT(sales_tab[[#This Row],[Order Date]],"MMM")</f>
        <v>Feb</v>
      </c>
      <c r="K1079">
        <v>3592</v>
      </c>
      <c r="L1079" t="str">
        <f>VLOOKUP(sales_tab[[#This Row],[Product ID]],product_tab[],2,FALSE)</f>
        <v>Shoes</v>
      </c>
      <c r="M1079" t="str">
        <f>VLOOKUP(sales_tab[[#This Row],[Product ID]],product_tab[],4,FALSE)</f>
        <v>Hamilton, Kirby and Taylor</v>
      </c>
      <c r="N1079" t="s">
        <v>15</v>
      </c>
      <c r="O1079">
        <v>363.17200000000003</v>
      </c>
      <c r="P1079">
        <v>243.78</v>
      </c>
      <c r="Q1079">
        <v>3</v>
      </c>
      <c r="R1079">
        <v>0.2</v>
      </c>
      <c r="S1079">
        <f>sales_tab[[#This Row],[Unit Price]]*sales_tab[[#This Row],[Quantity]]</f>
        <v>731.34</v>
      </c>
      <c r="T1079">
        <f>sales_tab[[#This Row],[Sales Amount]]-sales_tab[[#This Row],[Cost Price]]</f>
        <v>368.16800000000001</v>
      </c>
    </row>
    <row r="1080" spans="1:20" x14ac:dyDescent="0.45">
      <c r="A1080">
        <v>389598</v>
      </c>
      <c r="B1080">
        <v>996016</v>
      </c>
      <c r="C1080" t="str">
        <f>VLOOKUP(sales_tab[[#This Row],[Customer ID]],customer_tab[],2,FALSE)</f>
        <v>Alex Gonzalez</v>
      </c>
      <c r="D1080" t="str">
        <f>VLOOKUP(sales_tab[[#This Row],[Customer ID]],customer_tab[],9,FALSE)</f>
        <v>Non-Binary</v>
      </c>
      <c r="E1080" t="str">
        <f>VLOOKUP(sales_tab[[#This Row],[Customer ID]],customer_tab[],5,FALSE)</f>
        <v>New York</v>
      </c>
      <c r="F1080" t="str">
        <f>VLOOKUP(sales_tab[[#This Row],[Customer ID]],customer_tab[],6,FALSE)</f>
        <v>East</v>
      </c>
      <c r="G1080" t="str">
        <f>VLOOKUP(sales_tab[[#This Row],[Customer ID]],customer_tab[],7,FALSE)</f>
        <v>Divorced</v>
      </c>
      <c r="H1080" s="1">
        <v>45383</v>
      </c>
      <c r="I1080" s="1" t="str">
        <f>TEXT(sales_tab[[#This Row],[Order Date]],"YYYY")</f>
        <v>2024</v>
      </c>
      <c r="J1080" s="1" t="str">
        <f>TEXT(sales_tab[[#This Row],[Order Date]],"MMM")</f>
        <v>Apr</v>
      </c>
      <c r="K1080">
        <v>2834</v>
      </c>
      <c r="L1080" t="str">
        <f>VLOOKUP(sales_tab[[#This Row],[Product ID]],product_tab[],2,FALSE)</f>
        <v>Tablet</v>
      </c>
      <c r="M1080" t="str">
        <f>VLOOKUP(sales_tab[[#This Row],[Product ID]],product_tab[],4,FALSE)</f>
        <v>Anderson-Jackson</v>
      </c>
      <c r="N1080" t="s">
        <v>19</v>
      </c>
      <c r="O1080">
        <v>253.16079999999999</v>
      </c>
      <c r="P1080">
        <v>222.26</v>
      </c>
      <c r="Q1080">
        <v>4</v>
      </c>
      <c r="R1080">
        <v>0.23</v>
      </c>
      <c r="S1080">
        <f>sales_tab[[#This Row],[Unit Price]]*sales_tab[[#This Row],[Quantity]]</f>
        <v>889.04</v>
      </c>
      <c r="T1080">
        <f>sales_tab[[#This Row],[Sales Amount]]-sales_tab[[#This Row],[Cost Price]]</f>
        <v>635.87919999999997</v>
      </c>
    </row>
    <row r="1081" spans="1:20" x14ac:dyDescent="0.45">
      <c r="A1081">
        <v>296195</v>
      </c>
      <c r="B1081">
        <v>496552</v>
      </c>
      <c r="C1081" t="str">
        <f>VLOOKUP(sales_tab[[#This Row],[Customer ID]],customer_tab[],2,FALSE)</f>
        <v>Robin Herrera</v>
      </c>
      <c r="D1081" t="str">
        <f>VLOOKUP(sales_tab[[#This Row],[Customer ID]],customer_tab[],9,FALSE)</f>
        <v>Male</v>
      </c>
      <c r="E1081" t="str">
        <f>VLOOKUP(sales_tab[[#This Row],[Customer ID]],customer_tab[],5,FALSE)</f>
        <v>Wisconsin</v>
      </c>
      <c r="F1081" t="str">
        <f>VLOOKUP(sales_tab[[#This Row],[Customer ID]],customer_tab[],6,FALSE)</f>
        <v>Central</v>
      </c>
      <c r="G1081" t="str">
        <f>VLOOKUP(sales_tab[[#This Row],[Customer ID]],customer_tab[],7,FALSE)</f>
        <v>Divorced</v>
      </c>
      <c r="H1081" s="1">
        <v>45235</v>
      </c>
      <c r="I1081" s="1" t="str">
        <f>TEXT(sales_tab[[#This Row],[Order Date]],"YYYY")</f>
        <v>2023</v>
      </c>
      <c r="J1081" s="1" t="str">
        <f>TEXT(sales_tab[[#This Row],[Order Date]],"MMM")</f>
        <v>Nov</v>
      </c>
      <c r="K1081">
        <v>3312</v>
      </c>
      <c r="L1081" t="str">
        <f>VLOOKUP(sales_tab[[#This Row],[Product ID]],product_tab[],2,FALSE)</f>
        <v>Toy Car</v>
      </c>
      <c r="M1081" t="str">
        <f>VLOOKUP(sales_tab[[#This Row],[Product ID]],product_tab[],4,FALSE)</f>
        <v>West LLC</v>
      </c>
      <c r="N1081" t="s">
        <v>13</v>
      </c>
      <c r="O1081">
        <v>816.16500000000019</v>
      </c>
      <c r="P1081">
        <v>287.38</v>
      </c>
      <c r="Q1081">
        <v>5</v>
      </c>
      <c r="R1081">
        <v>0.25</v>
      </c>
      <c r="S1081">
        <f>sales_tab[[#This Row],[Unit Price]]*sales_tab[[#This Row],[Quantity]]</f>
        <v>1436.9</v>
      </c>
      <c r="T1081">
        <f>sales_tab[[#This Row],[Sales Amount]]-sales_tab[[#This Row],[Cost Price]]</f>
        <v>620.7349999999999</v>
      </c>
    </row>
    <row r="1082" spans="1:20" x14ac:dyDescent="0.45">
      <c r="A1082">
        <v>927331</v>
      </c>
      <c r="B1082">
        <v>273836</v>
      </c>
      <c r="C1082" t="str">
        <f>VLOOKUP(sales_tab[[#This Row],[Customer ID]],customer_tab[],2,FALSE)</f>
        <v>Shane Haynes</v>
      </c>
      <c r="D1082" t="str">
        <f>VLOOKUP(sales_tab[[#This Row],[Customer ID]],customer_tab[],9,FALSE)</f>
        <v>Female</v>
      </c>
      <c r="E1082" t="str">
        <f>VLOOKUP(sales_tab[[#This Row],[Customer ID]],customer_tab[],5,FALSE)</f>
        <v>California</v>
      </c>
      <c r="F1082" t="str">
        <f>VLOOKUP(sales_tab[[#This Row],[Customer ID]],customer_tab[],6,FALSE)</f>
        <v>West</v>
      </c>
      <c r="G1082" t="str">
        <f>VLOOKUP(sales_tab[[#This Row],[Customer ID]],customer_tab[],7,FALSE)</f>
        <v>Married</v>
      </c>
      <c r="H1082" s="1">
        <v>45242</v>
      </c>
      <c r="I1082" s="1" t="str">
        <f>TEXT(sales_tab[[#This Row],[Order Date]],"YYYY")</f>
        <v>2023</v>
      </c>
      <c r="J1082" s="1" t="str">
        <f>TEXT(sales_tab[[#This Row],[Order Date]],"MMM")</f>
        <v>Nov</v>
      </c>
      <c r="K1082">
        <v>9251</v>
      </c>
      <c r="L1082" t="str">
        <f>VLOOKUP(sales_tab[[#This Row],[Product ID]],product_tab[],2,FALSE)</f>
        <v>Headphones</v>
      </c>
      <c r="M1082" t="str">
        <f>VLOOKUP(sales_tab[[#This Row],[Product ID]],product_tab[],4,FALSE)</f>
        <v>Yates Group</v>
      </c>
      <c r="N1082" t="s">
        <v>19</v>
      </c>
      <c r="O1082">
        <v>87.664799999999985</v>
      </c>
      <c r="P1082">
        <v>86.13</v>
      </c>
      <c r="Q1082">
        <v>2</v>
      </c>
      <c r="R1082">
        <v>0.02</v>
      </c>
      <c r="S1082">
        <f>sales_tab[[#This Row],[Unit Price]]*sales_tab[[#This Row],[Quantity]]</f>
        <v>172.26</v>
      </c>
      <c r="T1082">
        <f>sales_tab[[#This Row],[Sales Amount]]-sales_tab[[#This Row],[Cost Price]]</f>
        <v>84.595200000000006</v>
      </c>
    </row>
    <row r="1083" spans="1:20" x14ac:dyDescent="0.45">
      <c r="A1083">
        <v>956937</v>
      </c>
      <c r="B1083">
        <v>879488</v>
      </c>
      <c r="C1083" t="str">
        <f>VLOOKUP(sales_tab[[#This Row],[Customer ID]],customer_tab[],2,FALSE)</f>
        <v>Joseph Lambert</v>
      </c>
      <c r="D1083" t="str">
        <f>VLOOKUP(sales_tab[[#This Row],[Customer ID]],customer_tab[],9,FALSE)</f>
        <v>Non-Binary</v>
      </c>
      <c r="E1083" t="str">
        <f>VLOOKUP(sales_tab[[#This Row],[Customer ID]],customer_tab[],5,FALSE)</f>
        <v>Texas</v>
      </c>
      <c r="F1083" t="str">
        <f>VLOOKUP(sales_tab[[#This Row],[Customer ID]],customer_tab[],6,FALSE)</f>
        <v>Central</v>
      </c>
      <c r="G1083" t="str">
        <f>VLOOKUP(sales_tab[[#This Row],[Customer ID]],customer_tab[],7,FALSE)</f>
        <v>Single</v>
      </c>
      <c r="H1083" s="1">
        <v>45513</v>
      </c>
      <c r="I1083" s="1" t="str">
        <f>TEXT(sales_tab[[#This Row],[Order Date]],"YYYY")</f>
        <v>2024</v>
      </c>
      <c r="J1083" s="1" t="str">
        <f>TEXT(sales_tab[[#This Row],[Order Date]],"MMM")</f>
        <v>Aug</v>
      </c>
      <c r="K1083">
        <v>4541</v>
      </c>
      <c r="L1083" t="str">
        <f>VLOOKUP(sales_tab[[#This Row],[Product ID]],product_tab[],2,FALSE)</f>
        <v>Pen</v>
      </c>
      <c r="M1083" t="str">
        <f>VLOOKUP(sales_tab[[#This Row],[Product ID]],product_tab[],4,FALSE)</f>
        <v>Mccall Inc</v>
      </c>
      <c r="N1083" t="s">
        <v>17</v>
      </c>
      <c r="O1083">
        <v>35.179999999999993</v>
      </c>
      <c r="P1083">
        <v>69.5</v>
      </c>
      <c r="Q1083">
        <v>1</v>
      </c>
      <c r="R1083">
        <v>0.14000000000000001</v>
      </c>
      <c r="S1083">
        <f>sales_tab[[#This Row],[Unit Price]]*sales_tab[[#This Row],[Quantity]]</f>
        <v>69.5</v>
      </c>
      <c r="T1083">
        <f>sales_tab[[#This Row],[Sales Amount]]-sales_tab[[#This Row],[Cost Price]]</f>
        <v>34.320000000000007</v>
      </c>
    </row>
    <row r="1084" spans="1:20" x14ac:dyDescent="0.45">
      <c r="A1084">
        <v>732556</v>
      </c>
      <c r="B1084">
        <v>437157</v>
      </c>
      <c r="C1084" t="str">
        <f>VLOOKUP(sales_tab[[#This Row],[Customer ID]],customer_tab[],2,FALSE)</f>
        <v>Charles Smith</v>
      </c>
      <c r="D1084" t="str">
        <f>VLOOKUP(sales_tab[[#This Row],[Customer ID]],customer_tab[],9,FALSE)</f>
        <v>Female</v>
      </c>
      <c r="E1084" t="str">
        <f>VLOOKUP(sales_tab[[#This Row],[Customer ID]],customer_tab[],5,FALSE)</f>
        <v>Michigan</v>
      </c>
      <c r="F1084" t="str">
        <f>VLOOKUP(sales_tab[[#This Row],[Customer ID]],customer_tab[],6,FALSE)</f>
        <v>Central</v>
      </c>
      <c r="G1084" t="str">
        <f>VLOOKUP(sales_tab[[#This Row],[Customer ID]],customer_tab[],7,FALSE)</f>
        <v>Married</v>
      </c>
      <c r="H1084" s="1">
        <v>45270</v>
      </c>
      <c r="I1084" s="1" t="str">
        <f>TEXT(sales_tab[[#This Row],[Order Date]],"YYYY")</f>
        <v>2023</v>
      </c>
      <c r="J1084" s="1" t="str">
        <f>TEXT(sales_tab[[#This Row],[Order Date]],"MMM")</f>
        <v>Dec</v>
      </c>
      <c r="K1084">
        <v>9251</v>
      </c>
      <c r="L1084" t="str">
        <f>VLOOKUP(sales_tab[[#This Row],[Product ID]],product_tab[],2,FALSE)</f>
        <v>Headphones</v>
      </c>
      <c r="M1084" t="str">
        <f>VLOOKUP(sales_tab[[#This Row],[Product ID]],product_tab[],4,FALSE)</f>
        <v>Yates Group</v>
      </c>
      <c r="N1084" t="s">
        <v>19</v>
      </c>
      <c r="O1084">
        <v>51.091399999999993</v>
      </c>
      <c r="P1084">
        <v>86.13</v>
      </c>
      <c r="Q1084">
        <v>1</v>
      </c>
      <c r="R1084">
        <v>0.22</v>
      </c>
      <c r="S1084">
        <f>sales_tab[[#This Row],[Unit Price]]*sales_tab[[#This Row],[Quantity]]</f>
        <v>86.13</v>
      </c>
      <c r="T1084">
        <f>sales_tab[[#This Row],[Sales Amount]]-sales_tab[[#This Row],[Cost Price]]</f>
        <v>35.038600000000002</v>
      </c>
    </row>
    <row r="1085" spans="1:20" x14ac:dyDescent="0.45">
      <c r="A1085">
        <v>342627</v>
      </c>
      <c r="B1085">
        <v>939636</v>
      </c>
      <c r="C1085" t="str">
        <f>VLOOKUP(sales_tab[[#This Row],[Customer ID]],customer_tab[],2,FALSE)</f>
        <v>Ryan Carpenter</v>
      </c>
      <c r="D1085" t="str">
        <f>VLOOKUP(sales_tab[[#This Row],[Customer ID]],customer_tab[],9,FALSE)</f>
        <v>Female</v>
      </c>
      <c r="E1085" t="str">
        <f>VLOOKUP(sales_tab[[#This Row],[Customer ID]],customer_tab[],5,FALSE)</f>
        <v>Iowa</v>
      </c>
      <c r="F1085" t="str">
        <f>VLOOKUP(sales_tab[[#This Row],[Customer ID]],customer_tab[],6,FALSE)</f>
        <v>Central</v>
      </c>
      <c r="G1085" t="str">
        <f>VLOOKUP(sales_tab[[#This Row],[Customer ID]],customer_tab[],7,FALSE)</f>
        <v>Married</v>
      </c>
      <c r="H1085" s="1">
        <v>45475</v>
      </c>
      <c r="I1085" s="1" t="str">
        <f>TEXT(sales_tab[[#This Row],[Order Date]],"YYYY")</f>
        <v>2024</v>
      </c>
      <c r="J1085" s="1" t="str">
        <f>TEXT(sales_tab[[#This Row],[Order Date]],"MMM")</f>
        <v>Jul</v>
      </c>
      <c r="K1085">
        <v>1794</v>
      </c>
      <c r="L1085" t="str">
        <f>VLOOKUP(sales_tab[[#This Row],[Product ID]],product_tab[],2,FALSE)</f>
        <v>Board Game</v>
      </c>
      <c r="M1085" t="str">
        <f>VLOOKUP(sales_tab[[#This Row],[Product ID]],product_tab[],4,FALSE)</f>
        <v>Reese LLC</v>
      </c>
      <c r="N1085" t="s">
        <v>13</v>
      </c>
      <c r="O1085">
        <v>749.61</v>
      </c>
      <c r="P1085">
        <v>210.95</v>
      </c>
      <c r="Q1085">
        <v>5</v>
      </c>
      <c r="R1085">
        <v>0.08</v>
      </c>
      <c r="S1085">
        <f>sales_tab[[#This Row],[Unit Price]]*sales_tab[[#This Row],[Quantity]]</f>
        <v>1054.75</v>
      </c>
      <c r="T1085">
        <f>sales_tab[[#This Row],[Sales Amount]]-sales_tab[[#This Row],[Cost Price]]</f>
        <v>305.14</v>
      </c>
    </row>
    <row r="1086" spans="1:20" x14ac:dyDescent="0.45">
      <c r="A1086">
        <v>354439</v>
      </c>
      <c r="B1086">
        <v>816879</v>
      </c>
      <c r="C1086" t="str">
        <f>VLOOKUP(sales_tab[[#This Row],[Customer ID]],customer_tab[],2,FALSE)</f>
        <v>Ashley Hoffman</v>
      </c>
      <c r="D1086" t="str">
        <f>VLOOKUP(sales_tab[[#This Row],[Customer ID]],customer_tab[],9,FALSE)</f>
        <v>Female</v>
      </c>
      <c r="E1086" t="str">
        <f>VLOOKUP(sales_tab[[#This Row],[Customer ID]],customer_tab[],5,FALSE)</f>
        <v>Minnesota</v>
      </c>
      <c r="F1086" t="str">
        <f>VLOOKUP(sales_tab[[#This Row],[Customer ID]],customer_tab[],6,FALSE)</f>
        <v>Central</v>
      </c>
      <c r="G1086" t="str">
        <f>VLOOKUP(sales_tab[[#This Row],[Customer ID]],customer_tab[],7,FALSE)</f>
        <v>Married</v>
      </c>
      <c r="H1086" s="1">
        <v>45239</v>
      </c>
      <c r="I1086" s="1" t="str">
        <f>TEXT(sales_tab[[#This Row],[Order Date]],"YYYY")</f>
        <v>2023</v>
      </c>
      <c r="J1086" s="1" t="str">
        <f>TEXT(sales_tab[[#This Row],[Order Date]],"MMM")</f>
        <v>Nov</v>
      </c>
      <c r="K1086">
        <v>9961</v>
      </c>
      <c r="L1086" t="str">
        <f>VLOOKUP(sales_tab[[#This Row],[Product ID]],product_tab[],2,FALSE)</f>
        <v>Cap</v>
      </c>
      <c r="M1086" t="str">
        <f>VLOOKUP(sales_tab[[#This Row],[Product ID]],product_tab[],4,FALSE)</f>
        <v>Rogers and Sons</v>
      </c>
      <c r="N1086" t="s">
        <v>15</v>
      </c>
      <c r="O1086">
        <v>22.515999999999998</v>
      </c>
      <c r="P1086">
        <v>6.92</v>
      </c>
      <c r="Q1086">
        <v>4</v>
      </c>
      <c r="R1086">
        <v>0.05</v>
      </c>
      <c r="S1086">
        <f>sales_tab[[#This Row],[Unit Price]]*sales_tab[[#This Row],[Quantity]]</f>
        <v>27.68</v>
      </c>
      <c r="T1086">
        <f>sales_tab[[#This Row],[Sales Amount]]-sales_tab[[#This Row],[Cost Price]]</f>
        <v>5.1640000000000015</v>
      </c>
    </row>
    <row r="1087" spans="1:20" x14ac:dyDescent="0.45">
      <c r="A1087">
        <v>152086</v>
      </c>
      <c r="B1087">
        <v>480137</v>
      </c>
      <c r="C1087" t="str">
        <f>VLOOKUP(sales_tab[[#This Row],[Customer ID]],customer_tab[],2,FALSE)</f>
        <v>Mr. Billy Clark</v>
      </c>
      <c r="D1087" t="str">
        <f>VLOOKUP(sales_tab[[#This Row],[Customer ID]],customer_tab[],9,FALSE)</f>
        <v>Female</v>
      </c>
      <c r="E1087" t="str">
        <f>VLOOKUP(sales_tab[[#This Row],[Customer ID]],customer_tab[],5,FALSE)</f>
        <v>California</v>
      </c>
      <c r="F1087" t="str">
        <f>VLOOKUP(sales_tab[[#This Row],[Customer ID]],customer_tab[],6,FALSE)</f>
        <v>West</v>
      </c>
      <c r="G1087" t="str">
        <f>VLOOKUP(sales_tab[[#This Row],[Customer ID]],customer_tab[],7,FALSE)</f>
        <v>Widowed</v>
      </c>
      <c r="H1087" s="1">
        <v>45333</v>
      </c>
      <c r="I1087" s="1" t="str">
        <f>TEXT(sales_tab[[#This Row],[Order Date]],"YYYY")</f>
        <v>2024</v>
      </c>
      <c r="J1087" s="1" t="str">
        <f>TEXT(sales_tab[[#This Row],[Order Date]],"MMM")</f>
        <v>Feb</v>
      </c>
      <c r="K1087">
        <v>3312</v>
      </c>
      <c r="L1087" t="str">
        <f>VLOOKUP(sales_tab[[#This Row],[Product ID]],product_tab[],2,FALSE)</f>
        <v>Toy Car</v>
      </c>
      <c r="M1087" t="str">
        <f>VLOOKUP(sales_tab[[#This Row],[Product ID]],product_tab[],4,FALSE)</f>
        <v>West LLC</v>
      </c>
      <c r="N1087" t="s">
        <v>13</v>
      </c>
      <c r="O1087">
        <v>305.14400000000001</v>
      </c>
      <c r="P1087">
        <v>287.38</v>
      </c>
      <c r="Q1087">
        <v>2</v>
      </c>
      <c r="R1087">
        <v>0.1</v>
      </c>
      <c r="S1087">
        <f>sales_tab[[#This Row],[Unit Price]]*sales_tab[[#This Row],[Quantity]]</f>
        <v>574.76</v>
      </c>
      <c r="T1087">
        <f>sales_tab[[#This Row],[Sales Amount]]-sales_tab[[#This Row],[Cost Price]]</f>
        <v>269.61599999999999</v>
      </c>
    </row>
    <row r="1088" spans="1:20" x14ac:dyDescent="0.45">
      <c r="A1088">
        <v>792718</v>
      </c>
      <c r="B1088">
        <v>301389</v>
      </c>
      <c r="C1088" t="str">
        <f>VLOOKUP(sales_tab[[#This Row],[Customer ID]],customer_tab[],2,FALSE)</f>
        <v>Cynthia Cummings</v>
      </c>
      <c r="D1088" t="str">
        <f>VLOOKUP(sales_tab[[#This Row],[Customer ID]],customer_tab[],9,FALSE)</f>
        <v>Male</v>
      </c>
      <c r="E1088" t="str">
        <f>VLOOKUP(sales_tab[[#This Row],[Customer ID]],customer_tab[],5,FALSE)</f>
        <v>Colorado</v>
      </c>
      <c r="F1088" t="str">
        <f>VLOOKUP(sales_tab[[#This Row],[Customer ID]],customer_tab[],6,FALSE)</f>
        <v>West</v>
      </c>
      <c r="G1088" t="str">
        <f>VLOOKUP(sales_tab[[#This Row],[Customer ID]],customer_tab[],7,FALSE)</f>
        <v>Married</v>
      </c>
      <c r="H1088" s="1">
        <v>45392</v>
      </c>
      <c r="I1088" s="1" t="str">
        <f>TEXT(sales_tab[[#This Row],[Order Date]],"YYYY")</f>
        <v>2024</v>
      </c>
      <c r="J1088" s="1" t="str">
        <f>TEXT(sales_tab[[#This Row],[Order Date]],"MMM")</f>
        <v>Apr</v>
      </c>
      <c r="K1088">
        <v>7085</v>
      </c>
      <c r="L1088" t="str">
        <f>VLOOKUP(sales_tab[[#This Row],[Product ID]],product_tab[],2,FALSE)</f>
        <v>Jacket</v>
      </c>
      <c r="M1088" t="str">
        <f>VLOOKUP(sales_tab[[#This Row],[Product ID]],product_tab[],4,FALSE)</f>
        <v>Myers-Barber</v>
      </c>
      <c r="N1088" t="s">
        <v>15</v>
      </c>
      <c r="O1088">
        <v>335.38</v>
      </c>
      <c r="P1088">
        <v>178.83</v>
      </c>
      <c r="Q1088">
        <v>4</v>
      </c>
      <c r="R1088">
        <v>0.25</v>
      </c>
      <c r="S1088">
        <f>sales_tab[[#This Row],[Unit Price]]*sales_tab[[#This Row],[Quantity]]</f>
        <v>715.32</v>
      </c>
      <c r="T1088">
        <f>sales_tab[[#This Row],[Sales Amount]]-sales_tab[[#This Row],[Cost Price]]</f>
        <v>379.94000000000005</v>
      </c>
    </row>
    <row r="1089" spans="1:20" x14ac:dyDescent="0.45">
      <c r="A1089">
        <v>999599</v>
      </c>
      <c r="B1089">
        <v>849015</v>
      </c>
      <c r="C1089" t="str">
        <f>VLOOKUP(sales_tab[[#This Row],[Customer ID]],customer_tab[],2,FALSE)</f>
        <v>Savannah Taylor</v>
      </c>
      <c r="D1089" t="str">
        <f>VLOOKUP(sales_tab[[#This Row],[Customer ID]],customer_tab[],9,FALSE)</f>
        <v>Non-Binary</v>
      </c>
      <c r="E1089" t="str">
        <f>VLOOKUP(sales_tab[[#This Row],[Customer ID]],customer_tab[],5,FALSE)</f>
        <v>Ohio</v>
      </c>
      <c r="F1089" t="str">
        <f>VLOOKUP(sales_tab[[#This Row],[Customer ID]],customer_tab[],6,FALSE)</f>
        <v>East</v>
      </c>
      <c r="G1089" t="str">
        <f>VLOOKUP(sales_tab[[#This Row],[Customer ID]],customer_tab[],7,FALSE)</f>
        <v>Married</v>
      </c>
      <c r="H1089" s="1">
        <v>45395</v>
      </c>
      <c r="I1089" s="1" t="str">
        <f>TEXT(sales_tab[[#This Row],[Order Date]],"YYYY")</f>
        <v>2024</v>
      </c>
      <c r="J1089" s="1" t="str">
        <f>TEXT(sales_tab[[#This Row],[Order Date]],"MMM")</f>
        <v>Apr</v>
      </c>
      <c r="K1089">
        <v>7085</v>
      </c>
      <c r="L1089" t="str">
        <f>VLOOKUP(sales_tab[[#This Row],[Product ID]],product_tab[],2,FALSE)</f>
        <v>Jacket</v>
      </c>
      <c r="M1089" t="str">
        <f>VLOOKUP(sales_tab[[#This Row],[Product ID]],product_tab[],4,FALSE)</f>
        <v>Myers-Barber</v>
      </c>
      <c r="N1089" t="s">
        <v>15</v>
      </c>
      <c r="O1089">
        <v>263.31439999999998</v>
      </c>
      <c r="P1089">
        <v>178.83</v>
      </c>
      <c r="Q1089">
        <v>2</v>
      </c>
      <c r="R1089">
        <v>0.16</v>
      </c>
      <c r="S1089">
        <f>sales_tab[[#This Row],[Unit Price]]*sales_tab[[#This Row],[Quantity]]</f>
        <v>357.66</v>
      </c>
      <c r="T1089">
        <f>sales_tab[[#This Row],[Sales Amount]]-sales_tab[[#This Row],[Cost Price]]</f>
        <v>94.345600000000047</v>
      </c>
    </row>
    <row r="1090" spans="1:20" x14ac:dyDescent="0.45">
      <c r="A1090">
        <v>556496</v>
      </c>
      <c r="B1090">
        <v>898295</v>
      </c>
      <c r="C1090" t="str">
        <f>VLOOKUP(sales_tab[[#This Row],[Customer ID]],customer_tab[],2,FALSE)</f>
        <v>Stephen Hooper</v>
      </c>
      <c r="D1090" t="str">
        <f>VLOOKUP(sales_tab[[#This Row],[Customer ID]],customer_tab[],9,FALSE)</f>
        <v>Non-Binary</v>
      </c>
      <c r="E1090" t="str">
        <f>VLOOKUP(sales_tab[[#This Row],[Customer ID]],customer_tab[],5,FALSE)</f>
        <v>Arizona</v>
      </c>
      <c r="F1090" t="str">
        <f>VLOOKUP(sales_tab[[#This Row],[Customer ID]],customer_tab[],6,FALSE)</f>
        <v>West</v>
      </c>
      <c r="G1090" t="str">
        <f>VLOOKUP(sales_tab[[#This Row],[Customer ID]],customer_tab[],7,FALSE)</f>
        <v>Single</v>
      </c>
      <c r="H1090" s="1">
        <v>45283</v>
      </c>
      <c r="I1090" s="1" t="str">
        <f>TEXT(sales_tab[[#This Row],[Order Date]],"YYYY")</f>
        <v>2023</v>
      </c>
      <c r="J1090" s="1" t="str">
        <f>TEXT(sales_tab[[#This Row],[Order Date]],"MMM")</f>
        <v>Dec</v>
      </c>
      <c r="K1090">
        <v>9614</v>
      </c>
      <c r="L1090" t="str">
        <f>VLOOKUP(sales_tab[[#This Row],[Product ID]],product_tab[],2,FALSE)</f>
        <v>Table</v>
      </c>
      <c r="M1090" t="str">
        <f>VLOOKUP(sales_tab[[#This Row],[Product ID]],product_tab[],4,FALSE)</f>
        <v>Peters Ltd</v>
      </c>
      <c r="N1090" t="s">
        <v>11</v>
      </c>
      <c r="O1090">
        <v>324.25880000000001</v>
      </c>
      <c r="P1090">
        <v>129.47</v>
      </c>
      <c r="Q1090">
        <v>4</v>
      </c>
      <c r="R1090">
        <v>0.24</v>
      </c>
      <c r="S1090">
        <f>sales_tab[[#This Row],[Unit Price]]*sales_tab[[#This Row],[Quantity]]</f>
        <v>517.88</v>
      </c>
      <c r="T1090">
        <f>sales_tab[[#This Row],[Sales Amount]]-sales_tab[[#This Row],[Cost Price]]</f>
        <v>193.62119999999999</v>
      </c>
    </row>
    <row r="1091" spans="1:20" x14ac:dyDescent="0.45">
      <c r="A1091">
        <v>332370</v>
      </c>
      <c r="B1091">
        <v>333590</v>
      </c>
      <c r="C1091" t="str">
        <f>VLOOKUP(sales_tab[[#This Row],[Customer ID]],customer_tab[],2,FALSE)</f>
        <v>Monique Shaw</v>
      </c>
      <c r="D1091" t="str">
        <f>VLOOKUP(sales_tab[[#This Row],[Customer ID]],customer_tab[],9,FALSE)</f>
        <v>Non-Binary</v>
      </c>
      <c r="E1091" t="str">
        <f>VLOOKUP(sales_tab[[#This Row],[Customer ID]],customer_tab[],5,FALSE)</f>
        <v>Washington</v>
      </c>
      <c r="F1091" t="str">
        <f>VLOOKUP(sales_tab[[#This Row],[Customer ID]],customer_tab[],6,FALSE)</f>
        <v>West</v>
      </c>
      <c r="G1091" t="str">
        <f>VLOOKUP(sales_tab[[#This Row],[Customer ID]],customer_tab[],7,FALSE)</f>
        <v>Widowed</v>
      </c>
      <c r="H1091" s="1">
        <v>45214</v>
      </c>
      <c r="I1091" s="1" t="str">
        <f>TEXT(sales_tab[[#This Row],[Order Date]],"YYYY")</f>
        <v>2023</v>
      </c>
      <c r="J1091" s="1" t="str">
        <f>TEXT(sales_tab[[#This Row],[Order Date]],"MMM")</f>
        <v>Oct</v>
      </c>
      <c r="K1091">
        <v>9961</v>
      </c>
      <c r="L1091" t="str">
        <f>VLOOKUP(sales_tab[[#This Row],[Product ID]],product_tab[],2,FALSE)</f>
        <v>Cap</v>
      </c>
      <c r="M1091" t="str">
        <f>VLOOKUP(sales_tab[[#This Row],[Product ID]],product_tab[],4,FALSE)</f>
        <v>Rogers and Sons</v>
      </c>
      <c r="N1091" t="s">
        <v>15</v>
      </c>
      <c r="O1091">
        <v>8.8559999999999999</v>
      </c>
      <c r="P1091">
        <v>6.92</v>
      </c>
      <c r="Q1091">
        <v>2</v>
      </c>
      <c r="R1091">
        <v>0.1</v>
      </c>
      <c r="S1091">
        <f>sales_tab[[#This Row],[Unit Price]]*sales_tab[[#This Row],[Quantity]]</f>
        <v>13.84</v>
      </c>
      <c r="T1091">
        <f>sales_tab[[#This Row],[Sales Amount]]-sales_tab[[#This Row],[Cost Price]]</f>
        <v>4.984</v>
      </c>
    </row>
    <row r="1092" spans="1:20" x14ac:dyDescent="0.45">
      <c r="A1092">
        <v>506354</v>
      </c>
      <c r="B1092">
        <v>251972</v>
      </c>
      <c r="C1092" t="str">
        <f>VLOOKUP(sales_tab[[#This Row],[Customer ID]],customer_tab[],2,FALSE)</f>
        <v>Julia Hicks</v>
      </c>
      <c r="D1092" t="str">
        <f>VLOOKUP(sales_tab[[#This Row],[Customer ID]],customer_tab[],9,FALSE)</f>
        <v>Male</v>
      </c>
      <c r="E1092" t="str">
        <f>VLOOKUP(sales_tab[[#This Row],[Customer ID]],customer_tab[],5,FALSE)</f>
        <v>Colorado</v>
      </c>
      <c r="F1092" t="str">
        <f>VLOOKUP(sales_tab[[#This Row],[Customer ID]],customer_tab[],6,FALSE)</f>
        <v>West</v>
      </c>
      <c r="G1092" t="str">
        <f>VLOOKUP(sales_tab[[#This Row],[Customer ID]],customer_tab[],7,FALSE)</f>
        <v>Married</v>
      </c>
      <c r="H1092" s="1">
        <v>45525</v>
      </c>
      <c r="I1092" s="1" t="str">
        <f>TEXT(sales_tab[[#This Row],[Order Date]],"YYYY")</f>
        <v>2024</v>
      </c>
      <c r="J1092" s="1" t="str">
        <f>TEXT(sales_tab[[#This Row],[Order Date]],"MMM")</f>
        <v>Aug</v>
      </c>
      <c r="K1092">
        <v>1440</v>
      </c>
      <c r="L1092" t="str">
        <f>VLOOKUP(sales_tab[[#This Row],[Product ID]],product_tab[],2,FALSE)</f>
        <v>Action Figure</v>
      </c>
      <c r="M1092" t="str">
        <f>VLOOKUP(sales_tab[[#This Row],[Product ID]],product_tab[],4,FALSE)</f>
        <v>Barker-Baker</v>
      </c>
      <c r="N1092" t="s">
        <v>13</v>
      </c>
      <c r="O1092">
        <v>670.34399999999982</v>
      </c>
      <c r="P1092">
        <v>242.72</v>
      </c>
      <c r="Q1092">
        <v>5</v>
      </c>
      <c r="R1092">
        <v>0.16</v>
      </c>
      <c r="S1092">
        <f>sales_tab[[#This Row],[Unit Price]]*sales_tab[[#This Row],[Quantity]]</f>
        <v>1213.5999999999999</v>
      </c>
      <c r="T1092">
        <f>sales_tab[[#This Row],[Sales Amount]]-sales_tab[[#This Row],[Cost Price]]</f>
        <v>543.25600000000009</v>
      </c>
    </row>
    <row r="1093" spans="1:20" x14ac:dyDescent="0.45">
      <c r="A1093">
        <v>854615</v>
      </c>
      <c r="B1093">
        <v>935145</v>
      </c>
      <c r="C1093" t="str">
        <f>VLOOKUP(sales_tab[[#This Row],[Customer ID]],customer_tab[],2,FALSE)</f>
        <v>Phillip Leonard</v>
      </c>
      <c r="D1093" t="str">
        <f>VLOOKUP(sales_tab[[#This Row],[Customer ID]],customer_tab[],9,FALSE)</f>
        <v>Non-Binary</v>
      </c>
      <c r="E1093" t="str">
        <f>VLOOKUP(sales_tab[[#This Row],[Customer ID]],customer_tab[],5,FALSE)</f>
        <v>Maryland</v>
      </c>
      <c r="F1093" t="str">
        <f>VLOOKUP(sales_tab[[#This Row],[Customer ID]],customer_tab[],6,FALSE)</f>
        <v>East</v>
      </c>
      <c r="G1093" t="str">
        <f>VLOOKUP(sales_tab[[#This Row],[Customer ID]],customer_tab[],7,FALSE)</f>
        <v>Single</v>
      </c>
      <c r="H1093" s="1">
        <v>45477</v>
      </c>
      <c r="I1093" s="1" t="str">
        <f>TEXT(sales_tab[[#This Row],[Order Date]],"YYYY")</f>
        <v>2024</v>
      </c>
      <c r="J1093" s="1" t="str">
        <f>TEXT(sales_tab[[#This Row],[Order Date]],"MMM")</f>
        <v>Jul</v>
      </c>
      <c r="K1093">
        <v>2117</v>
      </c>
      <c r="L1093" t="str">
        <f>VLOOKUP(sales_tab[[#This Row],[Product ID]],product_tab[],2,FALSE)</f>
        <v>Sofa</v>
      </c>
      <c r="M1093" t="str">
        <f>VLOOKUP(sales_tab[[#This Row],[Product ID]],product_tab[],4,FALSE)</f>
        <v>Holden Inc</v>
      </c>
      <c r="N1093" t="s">
        <v>11</v>
      </c>
      <c r="O1093">
        <v>37.362399999999994</v>
      </c>
      <c r="P1093">
        <v>13.79</v>
      </c>
      <c r="Q1093">
        <v>4</v>
      </c>
      <c r="R1093">
        <v>0.11</v>
      </c>
      <c r="S1093">
        <f>sales_tab[[#This Row],[Unit Price]]*sales_tab[[#This Row],[Quantity]]</f>
        <v>55.16</v>
      </c>
      <c r="T1093">
        <f>sales_tab[[#This Row],[Sales Amount]]-sales_tab[[#This Row],[Cost Price]]</f>
        <v>17.797600000000003</v>
      </c>
    </row>
    <row r="1094" spans="1:20" x14ac:dyDescent="0.45">
      <c r="A1094">
        <v>569879</v>
      </c>
      <c r="B1094">
        <v>176960</v>
      </c>
      <c r="C1094" t="str">
        <f>VLOOKUP(sales_tab[[#This Row],[Customer ID]],customer_tab[],2,FALSE)</f>
        <v>Juan Williams</v>
      </c>
      <c r="D1094" t="str">
        <f>VLOOKUP(sales_tab[[#This Row],[Customer ID]],customer_tab[],9,FALSE)</f>
        <v>Non-Binary</v>
      </c>
      <c r="E1094" t="str">
        <f>VLOOKUP(sales_tab[[#This Row],[Customer ID]],customer_tab[],5,FALSE)</f>
        <v>Kentucky</v>
      </c>
      <c r="F1094" t="str">
        <f>VLOOKUP(sales_tab[[#This Row],[Customer ID]],customer_tab[],6,FALSE)</f>
        <v>South</v>
      </c>
      <c r="G1094" t="str">
        <f>VLOOKUP(sales_tab[[#This Row],[Customer ID]],customer_tab[],7,FALSE)</f>
        <v>Widowed</v>
      </c>
      <c r="H1094" s="1">
        <v>45253</v>
      </c>
      <c r="I1094" s="1" t="str">
        <f>TEXT(sales_tab[[#This Row],[Order Date]],"YYYY")</f>
        <v>2023</v>
      </c>
      <c r="J1094" s="1" t="str">
        <f>TEXT(sales_tab[[#This Row],[Order Date]],"MMM")</f>
        <v>Nov</v>
      </c>
      <c r="K1094">
        <v>6233</v>
      </c>
      <c r="L1094" t="str">
        <f>VLOOKUP(sales_tab[[#This Row],[Product ID]],product_tab[],2,FALSE)</f>
        <v>Smartphone</v>
      </c>
      <c r="M1094" t="str">
        <f>VLOOKUP(sales_tab[[#This Row],[Product ID]],product_tab[],4,FALSE)</f>
        <v>Hensley-Pratt</v>
      </c>
      <c r="N1094" t="s">
        <v>19</v>
      </c>
      <c r="O1094">
        <v>18.470000000000002</v>
      </c>
      <c r="P1094">
        <v>12.38</v>
      </c>
      <c r="Q1094">
        <v>2</v>
      </c>
      <c r="R1094">
        <v>0</v>
      </c>
      <c r="S1094">
        <f>sales_tab[[#This Row],[Unit Price]]*sales_tab[[#This Row],[Quantity]]</f>
        <v>24.76</v>
      </c>
      <c r="T1094">
        <f>sales_tab[[#This Row],[Sales Amount]]-sales_tab[[#This Row],[Cost Price]]</f>
        <v>6.2899999999999991</v>
      </c>
    </row>
    <row r="1095" spans="1:20" x14ac:dyDescent="0.45">
      <c r="A1095">
        <v>157728</v>
      </c>
      <c r="B1095">
        <v>155470</v>
      </c>
      <c r="C1095" t="str">
        <f>VLOOKUP(sales_tab[[#This Row],[Customer ID]],customer_tab[],2,FALSE)</f>
        <v>Austin Frazier</v>
      </c>
      <c r="D1095" t="str">
        <f>VLOOKUP(sales_tab[[#This Row],[Customer ID]],customer_tab[],9,FALSE)</f>
        <v>Female</v>
      </c>
      <c r="E1095" t="str">
        <f>VLOOKUP(sales_tab[[#This Row],[Customer ID]],customer_tab[],5,FALSE)</f>
        <v>Pennsylvania</v>
      </c>
      <c r="F1095" t="str">
        <f>VLOOKUP(sales_tab[[#This Row],[Customer ID]],customer_tab[],6,FALSE)</f>
        <v>East</v>
      </c>
      <c r="G1095" t="str">
        <f>VLOOKUP(sales_tab[[#This Row],[Customer ID]],customer_tab[],7,FALSE)</f>
        <v>Single</v>
      </c>
      <c r="H1095" s="1">
        <v>45518</v>
      </c>
      <c r="I1095" s="1" t="str">
        <f>TEXT(sales_tab[[#This Row],[Order Date]],"YYYY")</f>
        <v>2024</v>
      </c>
      <c r="J1095" s="1" t="str">
        <f>TEXT(sales_tab[[#This Row],[Order Date]],"MMM")</f>
        <v>Aug</v>
      </c>
      <c r="K1095">
        <v>6681</v>
      </c>
      <c r="L1095" t="str">
        <f>VLOOKUP(sales_tab[[#This Row],[Product ID]],product_tab[],2,FALSE)</f>
        <v>Desk</v>
      </c>
      <c r="M1095" t="str">
        <f>VLOOKUP(sales_tab[[#This Row],[Product ID]],product_tab[],4,FALSE)</f>
        <v>Fernandez, Willis and Potter</v>
      </c>
      <c r="N1095" t="s">
        <v>11</v>
      </c>
      <c r="O1095">
        <v>193.04179999999997</v>
      </c>
      <c r="P1095">
        <v>204.63</v>
      </c>
      <c r="Q1095">
        <v>2</v>
      </c>
      <c r="R1095">
        <v>7.0000000000000007E-2</v>
      </c>
      <c r="S1095">
        <f>sales_tab[[#This Row],[Unit Price]]*sales_tab[[#This Row],[Quantity]]</f>
        <v>409.26</v>
      </c>
      <c r="T1095">
        <f>sales_tab[[#This Row],[Sales Amount]]-sales_tab[[#This Row],[Cost Price]]</f>
        <v>216.21820000000002</v>
      </c>
    </row>
    <row r="1096" spans="1:20" x14ac:dyDescent="0.45">
      <c r="A1096">
        <v>115384</v>
      </c>
      <c r="B1096">
        <v>856466</v>
      </c>
      <c r="C1096" t="str">
        <f>VLOOKUP(sales_tab[[#This Row],[Customer ID]],customer_tab[],2,FALSE)</f>
        <v>Michael David</v>
      </c>
      <c r="D1096" t="str">
        <f>VLOOKUP(sales_tab[[#This Row],[Customer ID]],customer_tab[],9,FALSE)</f>
        <v>Female</v>
      </c>
      <c r="E1096" t="str">
        <f>VLOOKUP(sales_tab[[#This Row],[Customer ID]],customer_tab[],5,FALSE)</f>
        <v>New Jersey</v>
      </c>
      <c r="F1096" t="str">
        <f>VLOOKUP(sales_tab[[#This Row],[Customer ID]],customer_tab[],6,FALSE)</f>
        <v>East</v>
      </c>
      <c r="G1096" t="str">
        <f>VLOOKUP(sales_tab[[#This Row],[Customer ID]],customer_tab[],7,FALSE)</f>
        <v>Single</v>
      </c>
      <c r="H1096" s="1">
        <v>45331</v>
      </c>
      <c r="I1096" s="1" t="str">
        <f>TEXT(sales_tab[[#This Row],[Order Date]],"YYYY")</f>
        <v>2024</v>
      </c>
      <c r="J1096" s="1" t="str">
        <f>TEXT(sales_tab[[#This Row],[Order Date]],"MMM")</f>
        <v>Feb</v>
      </c>
      <c r="K1096">
        <v>2117</v>
      </c>
      <c r="L1096" t="str">
        <f>VLOOKUP(sales_tab[[#This Row],[Product ID]],product_tab[],2,FALSE)</f>
        <v>Sofa</v>
      </c>
      <c r="M1096" t="str">
        <f>VLOOKUP(sales_tab[[#This Row],[Product ID]],product_tab[],4,FALSE)</f>
        <v>Holden Inc</v>
      </c>
      <c r="N1096" t="s">
        <v>11</v>
      </c>
      <c r="O1096">
        <v>33.60199999999999</v>
      </c>
      <c r="P1096">
        <v>13.79</v>
      </c>
      <c r="Q1096">
        <v>5</v>
      </c>
      <c r="R1096">
        <v>0.24</v>
      </c>
      <c r="S1096">
        <f>sales_tab[[#This Row],[Unit Price]]*sales_tab[[#This Row],[Quantity]]</f>
        <v>68.949999999999989</v>
      </c>
      <c r="T1096">
        <f>sales_tab[[#This Row],[Sales Amount]]-sales_tab[[#This Row],[Cost Price]]</f>
        <v>35.347999999999999</v>
      </c>
    </row>
    <row r="1097" spans="1:20" x14ac:dyDescent="0.45">
      <c r="A1097">
        <v>960569</v>
      </c>
      <c r="B1097">
        <v>785678</v>
      </c>
      <c r="C1097" t="str">
        <f>VLOOKUP(sales_tab[[#This Row],[Customer ID]],customer_tab[],2,FALSE)</f>
        <v>Stephen Johnson</v>
      </c>
      <c r="D1097" t="str">
        <f>VLOOKUP(sales_tab[[#This Row],[Customer ID]],customer_tab[],9,FALSE)</f>
        <v>Female</v>
      </c>
      <c r="E1097" t="str">
        <f>VLOOKUP(sales_tab[[#This Row],[Customer ID]],customer_tab[],5,FALSE)</f>
        <v>Kentucky</v>
      </c>
      <c r="F1097" t="str">
        <f>VLOOKUP(sales_tab[[#This Row],[Customer ID]],customer_tab[],6,FALSE)</f>
        <v>South</v>
      </c>
      <c r="G1097" t="str">
        <f>VLOOKUP(sales_tab[[#This Row],[Customer ID]],customer_tab[],7,FALSE)</f>
        <v>Widowed</v>
      </c>
      <c r="H1097" s="1">
        <v>45421</v>
      </c>
      <c r="I1097" s="1" t="str">
        <f>TEXT(sales_tab[[#This Row],[Order Date]],"YYYY")</f>
        <v>2024</v>
      </c>
      <c r="J1097" s="1" t="str">
        <f>TEXT(sales_tab[[#This Row],[Order Date]],"MMM")</f>
        <v>May</v>
      </c>
      <c r="K1097">
        <v>2834</v>
      </c>
      <c r="L1097" t="str">
        <f>VLOOKUP(sales_tab[[#This Row],[Product ID]],product_tab[],2,FALSE)</f>
        <v>Tablet</v>
      </c>
      <c r="M1097" t="str">
        <f>VLOOKUP(sales_tab[[#This Row],[Product ID]],product_tab[],4,FALSE)</f>
        <v>Anderson-Jackson</v>
      </c>
      <c r="N1097" t="s">
        <v>19</v>
      </c>
      <c r="O1097">
        <v>398.55639999999994</v>
      </c>
      <c r="P1097">
        <v>222.26</v>
      </c>
      <c r="Q1097">
        <v>3</v>
      </c>
      <c r="R1097">
        <v>0.12</v>
      </c>
      <c r="S1097">
        <f>sales_tab[[#This Row],[Unit Price]]*sales_tab[[#This Row],[Quantity]]</f>
        <v>666.78</v>
      </c>
      <c r="T1097">
        <f>sales_tab[[#This Row],[Sales Amount]]-sales_tab[[#This Row],[Cost Price]]</f>
        <v>268.22360000000003</v>
      </c>
    </row>
    <row r="1098" spans="1:20" x14ac:dyDescent="0.45">
      <c r="A1098">
        <v>650043</v>
      </c>
      <c r="B1098">
        <v>862467</v>
      </c>
      <c r="C1098" t="str">
        <f>VLOOKUP(sales_tab[[#This Row],[Customer ID]],customer_tab[],2,FALSE)</f>
        <v>Jose Jordan</v>
      </c>
      <c r="D1098" t="str">
        <f>VLOOKUP(sales_tab[[#This Row],[Customer ID]],customer_tab[],9,FALSE)</f>
        <v>Female</v>
      </c>
      <c r="E1098" t="str">
        <f>VLOOKUP(sales_tab[[#This Row],[Customer ID]],customer_tab[],5,FALSE)</f>
        <v>Ohio</v>
      </c>
      <c r="F1098" t="str">
        <f>VLOOKUP(sales_tab[[#This Row],[Customer ID]],customer_tab[],6,FALSE)</f>
        <v>East</v>
      </c>
      <c r="G1098" t="str">
        <f>VLOOKUP(sales_tab[[#This Row],[Customer ID]],customer_tab[],7,FALSE)</f>
        <v>Married</v>
      </c>
      <c r="H1098" s="1">
        <v>45317</v>
      </c>
      <c r="I1098" s="1" t="str">
        <f>TEXT(sales_tab[[#This Row],[Order Date]],"YYYY")</f>
        <v>2024</v>
      </c>
      <c r="J1098" s="1" t="str">
        <f>TEXT(sales_tab[[#This Row],[Order Date]],"MMM")</f>
        <v>Jan</v>
      </c>
      <c r="K1098">
        <v>9251</v>
      </c>
      <c r="L1098" t="str">
        <f>VLOOKUP(sales_tab[[#This Row],[Product ID]],product_tab[],2,FALSE)</f>
        <v>Headphones</v>
      </c>
      <c r="M1098" t="str">
        <f>VLOOKUP(sales_tab[[#This Row],[Product ID]],product_tab[],4,FALSE)</f>
        <v>Yates Group</v>
      </c>
      <c r="N1098" t="s">
        <v>19</v>
      </c>
      <c r="O1098">
        <v>75.136199999999988</v>
      </c>
      <c r="P1098">
        <v>86.13</v>
      </c>
      <c r="Q1098">
        <v>2</v>
      </c>
      <c r="R1098">
        <v>0.13</v>
      </c>
      <c r="S1098">
        <f>sales_tab[[#This Row],[Unit Price]]*sales_tab[[#This Row],[Quantity]]</f>
        <v>172.26</v>
      </c>
      <c r="T1098">
        <f>sales_tab[[#This Row],[Sales Amount]]-sales_tab[[#This Row],[Cost Price]]</f>
        <v>97.123800000000003</v>
      </c>
    </row>
    <row r="1099" spans="1:20" x14ac:dyDescent="0.45">
      <c r="A1099">
        <v>844240</v>
      </c>
      <c r="B1099">
        <v>795351</v>
      </c>
      <c r="C1099" t="str">
        <f>VLOOKUP(sales_tab[[#This Row],[Customer ID]],customer_tab[],2,FALSE)</f>
        <v>Karen Lozano</v>
      </c>
      <c r="D1099" t="str">
        <f>VLOOKUP(sales_tab[[#This Row],[Customer ID]],customer_tab[],9,FALSE)</f>
        <v>Female</v>
      </c>
      <c r="E1099" t="str">
        <f>VLOOKUP(sales_tab[[#This Row],[Customer ID]],customer_tab[],5,FALSE)</f>
        <v>Illinois</v>
      </c>
      <c r="F1099" t="str">
        <f>VLOOKUP(sales_tab[[#This Row],[Customer ID]],customer_tab[],6,FALSE)</f>
        <v>Central</v>
      </c>
      <c r="G1099" t="str">
        <f>VLOOKUP(sales_tab[[#This Row],[Customer ID]],customer_tab[],7,FALSE)</f>
        <v>Divorced</v>
      </c>
      <c r="H1099" s="1">
        <v>45374</v>
      </c>
      <c r="I1099" s="1" t="str">
        <f>TEXT(sales_tab[[#This Row],[Order Date]],"YYYY")</f>
        <v>2024</v>
      </c>
      <c r="J1099" s="1" t="str">
        <f>TEXT(sales_tab[[#This Row],[Order Date]],"MMM")</f>
        <v>Mar</v>
      </c>
      <c r="K1099">
        <v>2034</v>
      </c>
      <c r="L1099" t="str">
        <f>VLOOKUP(sales_tab[[#This Row],[Product ID]],product_tab[],2,FALSE)</f>
        <v>Camera</v>
      </c>
      <c r="M1099" t="str">
        <f>VLOOKUP(sales_tab[[#This Row],[Product ID]],product_tab[],4,FALSE)</f>
        <v>Johns and Sons</v>
      </c>
      <c r="N1099" t="s">
        <v>19</v>
      </c>
      <c r="O1099">
        <v>122.64899999999997</v>
      </c>
      <c r="P1099">
        <v>70.849999999999994</v>
      </c>
      <c r="Q1099">
        <v>3</v>
      </c>
      <c r="R1099">
        <v>0.02</v>
      </c>
      <c r="S1099">
        <f>sales_tab[[#This Row],[Unit Price]]*sales_tab[[#This Row],[Quantity]]</f>
        <v>212.54999999999998</v>
      </c>
      <c r="T1099">
        <f>sales_tab[[#This Row],[Sales Amount]]-sales_tab[[#This Row],[Cost Price]]</f>
        <v>89.90100000000001</v>
      </c>
    </row>
    <row r="1100" spans="1:20" x14ac:dyDescent="0.45">
      <c r="A1100">
        <v>827202</v>
      </c>
      <c r="B1100">
        <v>573043</v>
      </c>
      <c r="C1100" t="str">
        <f>VLOOKUP(sales_tab[[#This Row],[Customer ID]],customer_tab[],2,FALSE)</f>
        <v>Megan Hale</v>
      </c>
      <c r="D1100" t="str">
        <f>VLOOKUP(sales_tab[[#This Row],[Customer ID]],customer_tab[],9,FALSE)</f>
        <v>Non-Binary</v>
      </c>
      <c r="E1100" t="str">
        <f>VLOOKUP(sales_tab[[#This Row],[Customer ID]],customer_tab[],5,FALSE)</f>
        <v>New Jersey</v>
      </c>
      <c r="F1100" t="str">
        <f>VLOOKUP(sales_tab[[#This Row],[Customer ID]],customer_tab[],6,FALSE)</f>
        <v>East</v>
      </c>
      <c r="G1100" t="str">
        <f>VLOOKUP(sales_tab[[#This Row],[Customer ID]],customer_tab[],7,FALSE)</f>
        <v>Divorced</v>
      </c>
      <c r="H1100" s="1">
        <v>45289</v>
      </c>
      <c r="I1100" s="1" t="str">
        <f>TEXT(sales_tab[[#This Row],[Order Date]],"YYYY")</f>
        <v>2023</v>
      </c>
      <c r="J1100" s="1" t="str">
        <f>TEXT(sales_tab[[#This Row],[Order Date]],"MMM")</f>
        <v>Dec</v>
      </c>
      <c r="K1100">
        <v>5039</v>
      </c>
      <c r="L1100" t="str">
        <f>VLOOKUP(sales_tab[[#This Row],[Product ID]],product_tab[],2,FALSE)</f>
        <v>Jeans</v>
      </c>
      <c r="M1100" t="str">
        <f>VLOOKUP(sales_tab[[#This Row],[Product ID]],product_tab[],4,FALSE)</f>
        <v>Sanchez, Medina and Golden</v>
      </c>
      <c r="N1100" t="s">
        <v>15</v>
      </c>
      <c r="O1100">
        <v>38.455199999999991</v>
      </c>
      <c r="P1100">
        <v>70.03</v>
      </c>
      <c r="Q1100">
        <v>1</v>
      </c>
      <c r="R1100">
        <v>0.16</v>
      </c>
      <c r="S1100">
        <f>sales_tab[[#This Row],[Unit Price]]*sales_tab[[#This Row],[Quantity]]</f>
        <v>70.03</v>
      </c>
      <c r="T1100">
        <f>sales_tab[[#This Row],[Sales Amount]]-sales_tab[[#This Row],[Cost Price]]</f>
        <v>31.57480000000001</v>
      </c>
    </row>
    <row r="1101" spans="1:20" x14ac:dyDescent="0.45">
      <c r="A1101">
        <v>244562</v>
      </c>
      <c r="B1101">
        <v>632786</v>
      </c>
      <c r="C1101" t="str">
        <f>VLOOKUP(sales_tab[[#This Row],[Customer ID]],customer_tab[],2,FALSE)</f>
        <v>Lynn Shannon</v>
      </c>
      <c r="D1101" t="str">
        <f>VLOOKUP(sales_tab[[#This Row],[Customer ID]],customer_tab[],9,FALSE)</f>
        <v>Non-Binary</v>
      </c>
      <c r="E1101" t="str">
        <f>VLOOKUP(sales_tab[[#This Row],[Customer ID]],customer_tab[],5,FALSE)</f>
        <v>Texas</v>
      </c>
      <c r="F1101" t="str">
        <f>VLOOKUP(sales_tab[[#This Row],[Customer ID]],customer_tab[],6,FALSE)</f>
        <v>Central</v>
      </c>
      <c r="G1101" t="str">
        <f>VLOOKUP(sales_tab[[#This Row],[Customer ID]],customer_tab[],7,FALSE)</f>
        <v>Divorced</v>
      </c>
      <c r="H1101" s="1">
        <v>45196</v>
      </c>
      <c r="I1101" s="1" t="str">
        <f>TEXT(sales_tab[[#This Row],[Order Date]],"YYYY")</f>
        <v>2023</v>
      </c>
      <c r="J1101" s="1" t="str">
        <f>TEXT(sales_tab[[#This Row],[Order Date]],"MMM")</f>
        <v>Sep</v>
      </c>
      <c r="K1101">
        <v>3592</v>
      </c>
      <c r="L1101" t="str">
        <f>VLOOKUP(sales_tab[[#This Row],[Product ID]],product_tab[],2,FALSE)</f>
        <v>Shoes</v>
      </c>
      <c r="M1101" t="str">
        <f>VLOOKUP(sales_tab[[#This Row],[Product ID]],product_tab[],4,FALSE)</f>
        <v>Hamilton, Kirby and Taylor</v>
      </c>
      <c r="N1101" t="s">
        <v>15</v>
      </c>
      <c r="O1101">
        <v>135.5686</v>
      </c>
      <c r="P1101">
        <v>243.78</v>
      </c>
      <c r="Q1101">
        <v>1</v>
      </c>
      <c r="R1101">
        <v>0.13</v>
      </c>
      <c r="S1101">
        <f>sales_tab[[#This Row],[Unit Price]]*sales_tab[[#This Row],[Quantity]]</f>
        <v>243.78</v>
      </c>
      <c r="T1101">
        <f>sales_tab[[#This Row],[Sales Amount]]-sales_tab[[#This Row],[Cost Price]]</f>
        <v>108.2114</v>
      </c>
    </row>
    <row r="1102" spans="1:20" x14ac:dyDescent="0.45">
      <c r="A1102">
        <v>373449</v>
      </c>
      <c r="B1102">
        <v>333590</v>
      </c>
      <c r="C1102" t="str">
        <f>VLOOKUP(sales_tab[[#This Row],[Customer ID]],customer_tab[],2,FALSE)</f>
        <v>Monique Shaw</v>
      </c>
      <c r="D1102" t="str">
        <f>VLOOKUP(sales_tab[[#This Row],[Customer ID]],customer_tab[],9,FALSE)</f>
        <v>Non-Binary</v>
      </c>
      <c r="E1102" t="str">
        <f>VLOOKUP(sales_tab[[#This Row],[Customer ID]],customer_tab[],5,FALSE)</f>
        <v>Washington</v>
      </c>
      <c r="F1102" t="str">
        <f>VLOOKUP(sales_tab[[#This Row],[Customer ID]],customer_tab[],6,FALSE)</f>
        <v>West</v>
      </c>
      <c r="G1102" t="str">
        <f>VLOOKUP(sales_tab[[#This Row],[Customer ID]],customer_tab[],7,FALSE)</f>
        <v>Widowed</v>
      </c>
      <c r="H1102" s="1">
        <v>45272</v>
      </c>
      <c r="I1102" s="1" t="str">
        <f>TEXT(sales_tab[[#This Row],[Order Date]],"YYYY")</f>
        <v>2023</v>
      </c>
      <c r="J1102" s="1" t="str">
        <f>TEXT(sales_tab[[#This Row],[Order Date]],"MMM")</f>
        <v>Dec</v>
      </c>
      <c r="K1102">
        <v>4889</v>
      </c>
      <c r="L1102" t="str">
        <f>VLOOKUP(sales_tab[[#This Row],[Product ID]],product_tab[],2,FALSE)</f>
        <v>T-shirt</v>
      </c>
      <c r="M1102" t="str">
        <f>VLOOKUP(sales_tab[[#This Row],[Product ID]],product_tab[],4,FALSE)</f>
        <v>Davis Group</v>
      </c>
      <c r="N1102" t="s">
        <v>15</v>
      </c>
      <c r="O1102">
        <v>504.48799999999994</v>
      </c>
      <c r="P1102">
        <v>165.76</v>
      </c>
      <c r="Q1102">
        <v>5</v>
      </c>
      <c r="R1102">
        <v>0.09</v>
      </c>
      <c r="S1102">
        <f>sales_tab[[#This Row],[Unit Price]]*sales_tab[[#This Row],[Quantity]]</f>
        <v>828.8</v>
      </c>
      <c r="T1102">
        <f>sales_tab[[#This Row],[Sales Amount]]-sales_tab[[#This Row],[Cost Price]]</f>
        <v>324.31200000000001</v>
      </c>
    </row>
    <row r="1103" spans="1:20" x14ac:dyDescent="0.45">
      <c r="A1103">
        <v>583331</v>
      </c>
      <c r="B1103">
        <v>298351</v>
      </c>
      <c r="C1103" t="str">
        <f>VLOOKUP(sales_tab[[#This Row],[Customer ID]],customer_tab[],2,FALSE)</f>
        <v>Rebecca Hall</v>
      </c>
      <c r="D1103" t="str">
        <f>VLOOKUP(sales_tab[[#This Row],[Customer ID]],customer_tab[],9,FALSE)</f>
        <v>Non-Binary</v>
      </c>
      <c r="E1103" t="str">
        <f>VLOOKUP(sales_tab[[#This Row],[Customer ID]],customer_tab[],5,FALSE)</f>
        <v>Ohio</v>
      </c>
      <c r="F1103" t="str">
        <f>VLOOKUP(sales_tab[[#This Row],[Customer ID]],customer_tab[],6,FALSE)</f>
        <v>East</v>
      </c>
      <c r="G1103" t="str">
        <f>VLOOKUP(sales_tab[[#This Row],[Customer ID]],customer_tab[],7,FALSE)</f>
        <v>Married</v>
      </c>
      <c r="H1103" s="1">
        <v>45335</v>
      </c>
      <c r="I1103" s="1" t="str">
        <f>TEXT(sales_tab[[#This Row],[Order Date]],"YYYY")</f>
        <v>2024</v>
      </c>
      <c r="J1103" s="1" t="str">
        <f>TEXT(sales_tab[[#This Row],[Order Date]],"MMM")</f>
        <v>Feb</v>
      </c>
      <c r="K1103">
        <v>9504</v>
      </c>
      <c r="L1103" t="str">
        <f>VLOOKUP(sales_tab[[#This Row],[Product ID]],product_tab[],2,FALSE)</f>
        <v>Puzzle</v>
      </c>
      <c r="M1103" t="str">
        <f>VLOOKUP(sales_tab[[#This Row],[Product ID]],product_tab[],4,FALSE)</f>
        <v>Bailey, Fowler and Butler</v>
      </c>
      <c r="N1103" t="s">
        <v>13</v>
      </c>
      <c r="O1103">
        <v>98.709599999999995</v>
      </c>
      <c r="P1103">
        <v>50.87</v>
      </c>
      <c r="Q1103">
        <v>4</v>
      </c>
      <c r="R1103">
        <v>0.23</v>
      </c>
      <c r="S1103">
        <f>sales_tab[[#This Row],[Unit Price]]*sales_tab[[#This Row],[Quantity]]</f>
        <v>203.48</v>
      </c>
      <c r="T1103">
        <f>sales_tab[[#This Row],[Sales Amount]]-sales_tab[[#This Row],[Cost Price]]</f>
        <v>104.7704</v>
      </c>
    </row>
    <row r="1104" spans="1:20" x14ac:dyDescent="0.45">
      <c r="A1104">
        <v>872155</v>
      </c>
      <c r="B1104">
        <v>220533</v>
      </c>
      <c r="C1104" t="str">
        <f>VLOOKUP(sales_tab[[#This Row],[Customer ID]],customer_tab[],2,FALSE)</f>
        <v>Evelyn Hamilton</v>
      </c>
      <c r="D1104" t="str">
        <f>VLOOKUP(sales_tab[[#This Row],[Customer ID]],customer_tab[],9,FALSE)</f>
        <v>Male</v>
      </c>
      <c r="E1104" t="str">
        <f>VLOOKUP(sales_tab[[#This Row],[Customer ID]],customer_tab[],5,FALSE)</f>
        <v>California</v>
      </c>
      <c r="F1104" t="str">
        <f>VLOOKUP(sales_tab[[#This Row],[Customer ID]],customer_tab[],6,FALSE)</f>
        <v>West</v>
      </c>
      <c r="G1104" t="str">
        <f>VLOOKUP(sales_tab[[#This Row],[Customer ID]],customer_tab[],7,FALSE)</f>
        <v>Married</v>
      </c>
      <c r="H1104" s="1">
        <v>45245</v>
      </c>
      <c r="I1104" s="1" t="str">
        <f>TEXT(sales_tab[[#This Row],[Order Date]],"YYYY")</f>
        <v>2023</v>
      </c>
      <c r="J1104" s="1" t="str">
        <f>TEXT(sales_tab[[#This Row],[Order Date]],"MMM")</f>
        <v>Nov</v>
      </c>
      <c r="K1104">
        <v>4971</v>
      </c>
      <c r="L1104" t="str">
        <f>VLOOKUP(sales_tab[[#This Row],[Product ID]],product_tab[],2,FALSE)</f>
        <v>Marker</v>
      </c>
      <c r="M1104" t="str">
        <f>VLOOKUP(sales_tab[[#This Row],[Product ID]],product_tab[],4,FALSE)</f>
        <v>Perez LLC</v>
      </c>
      <c r="N1104" t="s">
        <v>17</v>
      </c>
      <c r="O1104">
        <v>75.9148</v>
      </c>
      <c r="P1104">
        <v>63.66</v>
      </c>
      <c r="Q1104">
        <v>3</v>
      </c>
      <c r="R1104">
        <v>0.24</v>
      </c>
      <c r="S1104">
        <f>sales_tab[[#This Row],[Unit Price]]*sales_tab[[#This Row],[Quantity]]</f>
        <v>190.98</v>
      </c>
      <c r="T1104">
        <f>sales_tab[[#This Row],[Sales Amount]]-sales_tab[[#This Row],[Cost Price]]</f>
        <v>115.06519999999999</v>
      </c>
    </row>
    <row r="1105" spans="1:20" x14ac:dyDescent="0.45">
      <c r="A1105">
        <v>532594</v>
      </c>
      <c r="B1105">
        <v>374050</v>
      </c>
      <c r="C1105" t="str">
        <f>VLOOKUP(sales_tab[[#This Row],[Customer ID]],customer_tab[],2,FALSE)</f>
        <v>Brenda Park</v>
      </c>
      <c r="D1105" t="str">
        <f>VLOOKUP(sales_tab[[#This Row],[Customer ID]],customer_tab[],9,FALSE)</f>
        <v>Male</v>
      </c>
      <c r="E1105" t="str">
        <f>VLOOKUP(sales_tab[[#This Row],[Customer ID]],customer_tab[],5,FALSE)</f>
        <v>Illinois</v>
      </c>
      <c r="F1105" t="str">
        <f>VLOOKUP(sales_tab[[#This Row],[Customer ID]],customer_tab[],6,FALSE)</f>
        <v>Central</v>
      </c>
      <c r="G1105" t="str">
        <f>VLOOKUP(sales_tab[[#This Row],[Customer ID]],customer_tab[],7,FALSE)</f>
        <v>Married</v>
      </c>
      <c r="H1105" s="1">
        <v>45234</v>
      </c>
      <c r="I1105" s="1" t="str">
        <f>TEXT(sales_tab[[#This Row],[Order Date]],"YYYY")</f>
        <v>2023</v>
      </c>
      <c r="J1105" s="1" t="str">
        <f>TEXT(sales_tab[[#This Row],[Order Date]],"MMM")</f>
        <v>Nov</v>
      </c>
      <c r="K1105">
        <v>3592</v>
      </c>
      <c r="L1105" t="str">
        <f>VLOOKUP(sales_tab[[#This Row],[Product ID]],product_tab[],2,FALSE)</f>
        <v>Shoes</v>
      </c>
      <c r="M1105" t="str">
        <f>VLOOKUP(sales_tab[[#This Row],[Product ID]],product_tab[],4,FALSE)</f>
        <v>Hamilton, Kirby and Taylor</v>
      </c>
      <c r="N1105" t="s">
        <v>15</v>
      </c>
      <c r="O1105">
        <v>417.35220000000004</v>
      </c>
      <c r="P1105">
        <v>243.78</v>
      </c>
      <c r="Q1105">
        <v>3</v>
      </c>
      <c r="R1105">
        <v>0.17</v>
      </c>
      <c r="S1105">
        <f>sales_tab[[#This Row],[Unit Price]]*sales_tab[[#This Row],[Quantity]]</f>
        <v>731.34</v>
      </c>
      <c r="T1105">
        <f>sales_tab[[#This Row],[Sales Amount]]-sales_tab[[#This Row],[Cost Price]]</f>
        <v>313.98779999999999</v>
      </c>
    </row>
    <row r="1106" spans="1:20" x14ac:dyDescent="0.45">
      <c r="A1106">
        <v>189620</v>
      </c>
      <c r="B1106">
        <v>433884</v>
      </c>
      <c r="C1106" t="str">
        <f>VLOOKUP(sales_tab[[#This Row],[Customer ID]],customer_tab[],2,FALSE)</f>
        <v>Lisa Nichols</v>
      </c>
      <c r="D1106" t="str">
        <f>VLOOKUP(sales_tab[[#This Row],[Customer ID]],customer_tab[],9,FALSE)</f>
        <v>Female</v>
      </c>
      <c r="E1106" t="str">
        <f>VLOOKUP(sales_tab[[#This Row],[Customer ID]],customer_tab[],5,FALSE)</f>
        <v>Colorado</v>
      </c>
      <c r="F1106" t="str">
        <f>VLOOKUP(sales_tab[[#This Row],[Customer ID]],customer_tab[],6,FALSE)</f>
        <v>West</v>
      </c>
      <c r="G1106" t="str">
        <f>VLOOKUP(sales_tab[[#This Row],[Customer ID]],customer_tab[],7,FALSE)</f>
        <v>Widowed</v>
      </c>
      <c r="H1106" s="1">
        <v>45269</v>
      </c>
      <c r="I1106" s="1" t="str">
        <f>TEXT(sales_tab[[#This Row],[Order Date]],"YYYY")</f>
        <v>2023</v>
      </c>
      <c r="J1106" s="1" t="str">
        <f>TEXT(sales_tab[[#This Row],[Order Date]],"MMM")</f>
        <v>Dec</v>
      </c>
      <c r="K1106">
        <v>4541</v>
      </c>
      <c r="L1106" t="str">
        <f>VLOOKUP(sales_tab[[#This Row],[Product ID]],product_tab[],2,FALSE)</f>
        <v>Pen</v>
      </c>
      <c r="M1106" t="str">
        <f>VLOOKUP(sales_tab[[#This Row],[Product ID]],product_tab[],4,FALSE)</f>
        <v>Mccall Inc</v>
      </c>
      <c r="N1106" t="s">
        <v>17</v>
      </c>
      <c r="O1106">
        <v>157.01</v>
      </c>
      <c r="P1106">
        <v>69.5</v>
      </c>
      <c r="Q1106">
        <v>3</v>
      </c>
      <c r="R1106">
        <v>0.14000000000000001</v>
      </c>
      <c r="S1106">
        <f>sales_tab[[#This Row],[Unit Price]]*sales_tab[[#This Row],[Quantity]]</f>
        <v>208.5</v>
      </c>
      <c r="T1106">
        <f>sales_tab[[#This Row],[Sales Amount]]-sales_tab[[#This Row],[Cost Price]]</f>
        <v>51.490000000000009</v>
      </c>
    </row>
    <row r="1107" spans="1:20" x14ac:dyDescent="0.45">
      <c r="A1107">
        <v>949302</v>
      </c>
      <c r="B1107">
        <v>816879</v>
      </c>
      <c r="C1107" t="str">
        <f>VLOOKUP(sales_tab[[#This Row],[Customer ID]],customer_tab[],2,FALSE)</f>
        <v>Ashley Hoffman</v>
      </c>
      <c r="D1107" t="str">
        <f>VLOOKUP(sales_tab[[#This Row],[Customer ID]],customer_tab[],9,FALSE)</f>
        <v>Female</v>
      </c>
      <c r="E1107" t="str">
        <f>VLOOKUP(sales_tab[[#This Row],[Customer ID]],customer_tab[],5,FALSE)</f>
        <v>Minnesota</v>
      </c>
      <c r="F1107" t="str">
        <f>VLOOKUP(sales_tab[[#This Row],[Customer ID]],customer_tab[],6,FALSE)</f>
        <v>Central</v>
      </c>
      <c r="G1107" t="str">
        <f>VLOOKUP(sales_tab[[#This Row],[Customer ID]],customer_tab[],7,FALSE)</f>
        <v>Married</v>
      </c>
      <c r="H1107" s="1">
        <v>45185</v>
      </c>
      <c r="I1107" s="1" t="str">
        <f>TEXT(sales_tab[[#This Row],[Order Date]],"YYYY")</f>
        <v>2023</v>
      </c>
      <c r="J1107" s="1" t="str">
        <f>TEXT(sales_tab[[#This Row],[Order Date]],"MMM")</f>
        <v>Sep</v>
      </c>
      <c r="K1107">
        <v>5039</v>
      </c>
      <c r="L1107" t="str">
        <f>VLOOKUP(sales_tab[[#This Row],[Product ID]],product_tab[],2,FALSE)</f>
        <v>Jeans</v>
      </c>
      <c r="M1107" t="str">
        <f>VLOOKUP(sales_tab[[#This Row],[Product ID]],product_tab[],4,FALSE)</f>
        <v>Sanchez, Medina and Golden</v>
      </c>
      <c r="N1107" t="s">
        <v>15</v>
      </c>
      <c r="O1107">
        <v>148.14319999999998</v>
      </c>
      <c r="P1107">
        <v>70.03</v>
      </c>
      <c r="Q1107">
        <v>4</v>
      </c>
      <c r="R1107">
        <v>0.14000000000000001</v>
      </c>
      <c r="S1107">
        <f>sales_tab[[#This Row],[Unit Price]]*sales_tab[[#This Row],[Quantity]]</f>
        <v>280.12</v>
      </c>
      <c r="T1107">
        <f>sales_tab[[#This Row],[Sales Amount]]-sales_tab[[#This Row],[Cost Price]]</f>
        <v>131.97680000000003</v>
      </c>
    </row>
    <row r="1108" spans="1:20" x14ac:dyDescent="0.45">
      <c r="A1108">
        <v>583052</v>
      </c>
      <c r="B1108">
        <v>649616</v>
      </c>
      <c r="C1108" t="str">
        <f>VLOOKUP(sales_tab[[#This Row],[Customer ID]],customer_tab[],2,FALSE)</f>
        <v>Christina Schultz</v>
      </c>
      <c r="D1108" t="str">
        <f>VLOOKUP(sales_tab[[#This Row],[Customer ID]],customer_tab[],9,FALSE)</f>
        <v>Female</v>
      </c>
      <c r="E1108" t="str">
        <f>VLOOKUP(sales_tab[[#This Row],[Customer ID]],customer_tab[],5,FALSE)</f>
        <v>Colorado</v>
      </c>
      <c r="F1108" t="str">
        <f>VLOOKUP(sales_tab[[#This Row],[Customer ID]],customer_tab[],6,FALSE)</f>
        <v>West</v>
      </c>
      <c r="G1108" t="str">
        <f>VLOOKUP(sales_tab[[#This Row],[Customer ID]],customer_tab[],7,FALSE)</f>
        <v>Married</v>
      </c>
      <c r="H1108" s="1">
        <v>45526</v>
      </c>
      <c r="I1108" s="1" t="str">
        <f>TEXT(sales_tab[[#This Row],[Order Date]],"YYYY")</f>
        <v>2024</v>
      </c>
      <c r="J1108" s="1" t="str">
        <f>TEXT(sales_tab[[#This Row],[Order Date]],"MMM")</f>
        <v>Aug</v>
      </c>
      <c r="K1108">
        <v>7085</v>
      </c>
      <c r="L1108" t="str">
        <f>VLOOKUP(sales_tab[[#This Row],[Product ID]],product_tab[],2,FALSE)</f>
        <v>Jacket</v>
      </c>
      <c r="M1108" t="str">
        <f>VLOOKUP(sales_tab[[#This Row],[Product ID]],product_tab[],4,FALSE)</f>
        <v>Myers-Barber</v>
      </c>
      <c r="N1108" t="s">
        <v>15</v>
      </c>
      <c r="O1108">
        <v>340.61159999999995</v>
      </c>
      <c r="P1108">
        <v>178.83</v>
      </c>
      <c r="Q1108">
        <v>3</v>
      </c>
      <c r="R1108">
        <v>0.16</v>
      </c>
      <c r="S1108">
        <f>sales_tab[[#This Row],[Unit Price]]*sales_tab[[#This Row],[Quantity]]</f>
        <v>536.49</v>
      </c>
      <c r="T1108">
        <f>sales_tab[[#This Row],[Sales Amount]]-sales_tab[[#This Row],[Cost Price]]</f>
        <v>195.87840000000006</v>
      </c>
    </row>
    <row r="1109" spans="1:20" x14ac:dyDescent="0.45">
      <c r="A1109">
        <v>511334</v>
      </c>
      <c r="B1109">
        <v>146798</v>
      </c>
      <c r="C1109" t="str">
        <f>VLOOKUP(sales_tab[[#This Row],[Customer ID]],customer_tab[],2,FALSE)</f>
        <v>Robert Castro</v>
      </c>
      <c r="D1109" t="str">
        <f>VLOOKUP(sales_tab[[#This Row],[Customer ID]],customer_tab[],9,FALSE)</f>
        <v>Male</v>
      </c>
      <c r="E1109" t="str">
        <f>VLOOKUP(sales_tab[[#This Row],[Customer ID]],customer_tab[],5,FALSE)</f>
        <v>New York</v>
      </c>
      <c r="F1109" t="str">
        <f>VLOOKUP(sales_tab[[#This Row],[Customer ID]],customer_tab[],6,FALSE)</f>
        <v>East</v>
      </c>
      <c r="G1109" t="str">
        <f>VLOOKUP(sales_tab[[#This Row],[Customer ID]],customer_tab[],7,FALSE)</f>
        <v>Married</v>
      </c>
      <c r="H1109" s="1">
        <v>45417</v>
      </c>
      <c r="I1109" s="1" t="str">
        <f>TEXT(sales_tab[[#This Row],[Order Date]],"YYYY")</f>
        <v>2024</v>
      </c>
      <c r="J1109" s="1" t="str">
        <f>TEXT(sales_tab[[#This Row],[Order Date]],"MMM")</f>
        <v>May</v>
      </c>
      <c r="K1109">
        <v>9961</v>
      </c>
      <c r="L1109" t="str">
        <f>VLOOKUP(sales_tab[[#This Row],[Product ID]],product_tab[],2,FALSE)</f>
        <v>Cap</v>
      </c>
      <c r="M1109" t="str">
        <f>VLOOKUP(sales_tab[[#This Row],[Product ID]],product_tab[],4,FALSE)</f>
        <v>Rogers and Sons</v>
      </c>
      <c r="N1109" t="s">
        <v>15</v>
      </c>
      <c r="O1109">
        <v>4.6116000000000001</v>
      </c>
      <c r="P1109">
        <v>6.92</v>
      </c>
      <c r="Q1109">
        <v>1</v>
      </c>
      <c r="R1109">
        <v>0.02</v>
      </c>
      <c r="S1109">
        <f>sales_tab[[#This Row],[Unit Price]]*sales_tab[[#This Row],[Quantity]]</f>
        <v>6.92</v>
      </c>
      <c r="T1109">
        <f>sales_tab[[#This Row],[Sales Amount]]-sales_tab[[#This Row],[Cost Price]]</f>
        <v>2.3083999999999998</v>
      </c>
    </row>
    <row r="1110" spans="1:20" x14ac:dyDescent="0.45">
      <c r="A1110">
        <v>443356</v>
      </c>
      <c r="B1110">
        <v>528737</v>
      </c>
      <c r="C1110" t="str">
        <f>VLOOKUP(sales_tab[[#This Row],[Customer ID]],customer_tab[],2,FALSE)</f>
        <v>Maria Brown</v>
      </c>
      <c r="D1110" t="str">
        <f>VLOOKUP(sales_tab[[#This Row],[Customer ID]],customer_tab[],9,FALSE)</f>
        <v>Female</v>
      </c>
      <c r="E1110" t="str">
        <f>VLOOKUP(sales_tab[[#This Row],[Customer ID]],customer_tab[],5,FALSE)</f>
        <v>Texas</v>
      </c>
      <c r="F1110" t="str">
        <f>VLOOKUP(sales_tab[[#This Row],[Customer ID]],customer_tab[],6,FALSE)</f>
        <v>Central</v>
      </c>
      <c r="G1110" t="str">
        <f>VLOOKUP(sales_tab[[#This Row],[Customer ID]],customer_tab[],7,FALSE)</f>
        <v>Divorced</v>
      </c>
      <c r="H1110" s="1">
        <v>45251</v>
      </c>
      <c r="I1110" s="1" t="str">
        <f>TEXT(sales_tab[[#This Row],[Order Date]],"YYYY")</f>
        <v>2023</v>
      </c>
      <c r="J1110" s="1" t="str">
        <f>TEXT(sales_tab[[#This Row],[Order Date]],"MMM")</f>
        <v>Nov</v>
      </c>
      <c r="K1110">
        <v>2117</v>
      </c>
      <c r="L1110" t="str">
        <f>VLOOKUP(sales_tab[[#This Row],[Product ID]],product_tab[],2,FALSE)</f>
        <v>Sofa</v>
      </c>
      <c r="M1110" t="str">
        <f>VLOOKUP(sales_tab[[#This Row],[Product ID]],product_tab[],4,FALSE)</f>
        <v>Holden Inc</v>
      </c>
      <c r="N1110" t="s">
        <v>11</v>
      </c>
      <c r="O1110">
        <v>24.474099999999993</v>
      </c>
      <c r="P1110">
        <v>13.79</v>
      </c>
      <c r="Q1110">
        <v>3</v>
      </c>
      <c r="R1110">
        <v>7.0000000000000007E-2</v>
      </c>
      <c r="S1110">
        <f>sales_tab[[#This Row],[Unit Price]]*sales_tab[[#This Row],[Quantity]]</f>
        <v>41.37</v>
      </c>
      <c r="T1110">
        <f>sales_tab[[#This Row],[Sales Amount]]-sales_tab[[#This Row],[Cost Price]]</f>
        <v>16.895900000000005</v>
      </c>
    </row>
    <row r="1111" spans="1:20" x14ac:dyDescent="0.45">
      <c r="A1111">
        <v>849805</v>
      </c>
      <c r="B1111">
        <v>437157</v>
      </c>
      <c r="C1111" t="str">
        <f>VLOOKUP(sales_tab[[#This Row],[Customer ID]],customer_tab[],2,FALSE)</f>
        <v>Charles Smith</v>
      </c>
      <c r="D1111" t="str">
        <f>VLOOKUP(sales_tab[[#This Row],[Customer ID]],customer_tab[],9,FALSE)</f>
        <v>Female</v>
      </c>
      <c r="E1111" t="str">
        <f>VLOOKUP(sales_tab[[#This Row],[Customer ID]],customer_tab[],5,FALSE)</f>
        <v>Michigan</v>
      </c>
      <c r="F1111" t="str">
        <f>VLOOKUP(sales_tab[[#This Row],[Customer ID]],customer_tab[],6,FALSE)</f>
        <v>Central</v>
      </c>
      <c r="G1111" t="str">
        <f>VLOOKUP(sales_tab[[#This Row],[Customer ID]],customer_tab[],7,FALSE)</f>
        <v>Married</v>
      </c>
      <c r="H1111" s="1">
        <v>45454</v>
      </c>
      <c r="I1111" s="1" t="str">
        <f>TEXT(sales_tab[[#This Row],[Order Date]],"YYYY")</f>
        <v>2024</v>
      </c>
      <c r="J1111" s="1" t="str">
        <f>TEXT(sales_tab[[#This Row],[Order Date]],"MMM")</f>
        <v>Jun</v>
      </c>
      <c r="K1111">
        <v>9251</v>
      </c>
      <c r="L1111" t="str">
        <f>VLOOKUP(sales_tab[[#This Row],[Product ID]],product_tab[],2,FALSE)</f>
        <v>Headphones</v>
      </c>
      <c r="M1111" t="str">
        <f>VLOOKUP(sales_tab[[#This Row],[Product ID]],product_tab[],4,FALSE)</f>
        <v>Yates Group</v>
      </c>
      <c r="N1111" t="s">
        <v>19</v>
      </c>
      <c r="O1111">
        <v>33.890499999999996</v>
      </c>
      <c r="P1111">
        <v>86.13</v>
      </c>
      <c r="Q1111">
        <v>1</v>
      </c>
      <c r="R1111">
        <v>0.15</v>
      </c>
      <c r="S1111">
        <f>sales_tab[[#This Row],[Unit Price]]*sales_tab[[#This Row],[Quantity]]</f>
        <v>86.13</v>
      </c>
      <c r="T1111">
        <f>sales_tab[[#This Row],[Sales Amount]]-sales_tab[[#This Row],[Cost Price]]</f>
        <v>52.2395</v>
      </c>
    </row>
    <row r="1112" spans="1:20" x14ac:dyDescent="0.45">
      <c r="A1112">
        <v>461739</v>
      </c>
      <c r="B1112">
        <v>384227</v>
      </c>
      <c r="C1112" t="str">
        <f>VLOOKUP(sales_tab[[#This Row],[Customer ID]],customer_tab[],2,FALSE)</f>
        <v>Lee Rodriguez</v>
      </c>
      <c r="D1112" t="str">
        <f>VLOOKUP(sales_tab[[#This Row],[Customer ID]],customer_tab[],9,FALSE)</f>
        <v>Female</v>
      </c>
      <c r="E1112" t="str">
        <f>VLOOKUP(sales_tab[[#This Row],[Customer ID]],customer_tab[],5,FALSE)</f>
        <v>California</v>
      </c>
      <c r="F1112" t="str">
        <f>VLOOKUP(sales_tab[[#This Row],[Customer ID]],customer_tab[],6,FALSE)</f>
        <v>West</v>
      </c>
      <c r="G1112" t="str">
        <f>VLOOKUP(sales_tab[[#This Row],[Customer ID]],customer_tab[],7,FALSE)</f>
        <v>Married</v>
      </c>
      <c r="H1112" s="1">
        <v>45307</v>
      </c>
      <c r="I1112" s="1" t="str">
        <f>TEXT(sales_tab[[#This Row],[Order Date]],"YYYY")</f>
        <v>2024</v>
      </c>
      <c r="J1112" s="1" t="str">
        <f>TEXT(sales_tab[[#This Row],[Order Date]],"MMM")</f>
        <v>Jan</v>
      </c>
      <c r="K1112">
        <v>9961</v>
      </c>
      <c r="L1112" t="str">
        <f>VLOOKUP(sales_tab[[#This Row],[Product ID]],product_tab[],2,FALSE)</f>
        <v>Cap</v>
      </c>
      <c r="M1112" t="str">
        <f>VLOOKUP(sales_tab[[#This Row],[Product ID]],product_tab[],4,FALSE)</f>
        <v>Rogers and Sons</v>
      </c>
      <c r="N1112" t="s">
        <v>15</v>
      </c>
      <c r="O1112">
        <v>10.5244</v>
      </c>
      <c r="P1112">
        <v>6.92</v>
      </c>
      <c r="Q1112">
        <v>2</v>
      </c>
      <c r="R1112">
        <v>0.09</v>
      </c>
      <c r="S1112">
        <f>sales_tab[[#This Row],[Unit Price]]*sales_tab[[#This Row],[Quantity]]</f>
        <v>13.84</v>
      </c>
      <c r="T1112">
        <f>sales_tab[[#This Row],[Sales Amount]]-sales_tab[[#This Row],[Cost Price]]</f>
        <v>3.3155999999999999</v>
      </c>
    </row>
    <row r="1113" spans="1:20" x14ac:dyDescent="0.45">
      <c r="A1113">
        <v>688344</v>
      </c>
      <c r="B1113">
        <v>198794</v>
      </c>
      <c r="C1113" t="str">
        <f>VLOOKUP(sales_tab[[#This Row],[Customer ID]],customer_tab[],2,FALSE)</f>
        <v>Audrey Gonzalez</v>
      </c>
      <c r="D1113" t="str">
        <f>VLOOKUP(sales_tab[[#This Row],[Customer ID]],customer_tab[],9,FALSE)</f>
        <v>Female</v>
      </c>
      <c r="E1113" t="str">
        <f>VLOOKUP(sales_tab[[#This Row],[Customer ID]],customer_tab[],5,FALSE)</f>
        <v>Michigan</v>
      </c>
      <c r="F1113" t="str">
        <f>VLOOKUP(sales_tab[[#This Row],[Customer ID]],customer_tab[],6,FALSE)</f>
        <v>Central</v>
      </c>
      <c r="G1113" t="str">
        <f>VLOOKUP(sales_tab[[#This Row],[Customer ID]],customer_tab[],7,FALSE)</f>
        <v>Married</v>
      </c>
      <c r="H1113" s="1">
        <v>45431</v>
      </c>
      <c r="I1113" s="1" t="str">
        <f>TEXT(sales_tab[[#This Row],[Order Date]],"YYYY")</f>
        <v>2024</v>
      </c>
      <c r="J1113" s="1" t="str">
        <f>TEXT(sales_tab[[#This Row],[Order Date]],"MMM")</f>
        <v>May</v>
      </c>
      <c r="K1113">
        <v>1440</v>
      </c>
      <c r="L1113" t="str">
        <f>VLOOKUP(sales_tab[[#This Row],[Product ID]],product_tab[],2,FALSE)</f>
        <v>Action Figure</v>
      </c>
      <c r="M1113" t="str">
        <f>VLOOKUP(sales_tab[[#This Row],[Product ID]],product_tab[],4,FALSE)</f>
        <v>Barker-Baker</v>
      </c>
      <c r="N1113" t="s">
        <v>13</v>
      </c>
      <c r="O1113">
        <v>196.19200000000004</v>
      </c>
      <c r="P1113">
        <v>242.72</v>
      </c>
      <c r="Q1113">
        <v>2</v>
      </c>
      <c r="R1113">
        <v>0.2</v>
      </c>
      <c r="S1113">
        <f>sales_tab[[#This Row],[Unit Price]]*sales_tab[[#This Row],[Quantity]]</f>
        <v>485.44</v>
      </c>
      <c r="T1113">
        <f>sales_tab[[#This Row],[Sales Amount]]-sales_tab[[#This Row],[Cost Price]]</f>
        <v>289.24799999999993</v>
      </c>
    </row>
    <row r="1114" spans="1:20" x14ac:dyDescent="0.45">
      <c r="A1114">
        <v>357510</v>
      </c>
      <c r="B1114">
        <v>880120</v>
      </c>
      <c r="C1114" t="str">
        <f>VLOOKUP(sales_tab[[#This Row],[Customer ID]],customer_tab[],2,FALSE)</f>
        <v>Michelle Robinson</v>
      </c>
      <c r="D1114" t="str">
        <f>VLOOKUP(sales_tab[[#This Row],[Customer ID]],customer_tab[],9,FALSE)</f>
        <v>Male</v>
      </c>
      <c r="E1114" t="str">
        <f>VLOOKUP(sales_tab[[#This Row],[Customer ID]],customer_tab[],5,FALSE)</f>
        <v>California</v>
      </c>
      <c r="F1114" t="str">
        <f>VLOOKUP(sales_tab[[#This Row],[Customer ID]],customer_tab[],6,FALSE)</f>
        <v>West</v>
      </c>
      <c r="G1114" t="str">
        <f>VLOOKUP(sales_tab[[#This Row],[Customer ID]],customer_tab[],7,FALSE)</f>
        <v>Divorced</v>
      </c>
      <c r="H1114" s="1">
        <v>45401</v>
      </c>
      <c r="I1114" s="1" t="str">
        <f>TEXT(sales_tab[[#This Row],[Order Date]],"YYYY")</f>
        <v>2024</v>
      </c>
      <c r="J1114" s="1" t="str">
        <f>TEXT(sales_tab[[#This Row],[Order Date]],"MMM")</f>
        <v>Apr</v>
      </c>
      <c r="K1114">
        <v>5035</v>
      </c>
      <c r="L1114" t="str">
        <f>VLOOKUP(sales_tab[[#This Row],[Product ID]],product_tab[],2,FALSE)</f>
        <v>Paper</v>
      </c>
      <c r="M1114" t="str">
        <f>VLOOKUP(sales_tab[[#This Row],[Product ID]],product_tab[],4,FALSE)</f>
        <v>Clayton, Robertson and Wolfe</v>
      </c>
      <c r="N1114" t="s">
        <v>17</v>
      </c>
      <c r="O1114">
        <v>238.37159999999997</v>
      </c>
      <c r="P1114">
        <v>196.72</v>
      </c>
      <c r="Q1114">
        <v>3</v>
      </c>
      <c r="R1114">
        <v>0.24</v>
      </c>
      <c r="S1114">
        <f>sales_tab[[#This Row],[Unit Price]]*sales_tab[[#This Row],[Quantity]]</f>
        <v>590.16</v>
      </c>
      <c r="T1114">
        <f>sales_tab[[#This Row],[Sales Amount]]-sales_tab[[#This Row],[Cost Price]]</f>
        <v>351.78840000000002</v>
      </c>
    </row>
    <row r="1115" spans="1:20" x14ac:dyDescent="0.45">
      <c r="A1115">
        <v>241148</v>
      </c>
      <c r="B1115">
        <v>698850</v>
      </c>
      <c r="C1115" t="str">
        <f>VLOOKUP(sales_tab[[#This Row],[Customer ID]],customer_tab[],2,FALSE)</f>
        <v>Lacey Burch</v>
      </c>
      <c r="D1115" t="str">
        <f>VLOOKUP(sales_tab[[#This Row],[Customer ID]],customer_tab[],9,FALSE)</f>
        <v>Female</v>
      </c>
      <c r="E1115" t="str">
        <f>VLOOKUP(sales_tab[[#This Row],[Customer ID]],customer_tab[],5,FALSE)</f>
        <v>Florida</v>
      </c>
      <c r="F1115" t="str">
        <f>VLOOKUP(sales_tab[[#This Row],[Customer ID]],customer_tab[],6,FALSE)</f>
        <v>South</v>
      </c>
      <c r="G1115" t="str">
        <f>VLOOKUP(sales_tab[[#This Row],[Customer ID]],customer_tab[],7,FALSE)</f>
        <v>Widowed</v>
      </c>
      <c r="H1115" s="1">
        <v>45450</v>
      </c>
      <c r="I1115" s="1" t="str">
        <f>TEXT(sales_tab[[#This Row],[Order Date]],"YYYY")</f>
        <v>2024</v>
      </c>
      <c r="J1115" s="1" t="str">
        <f>TEXT(sales_tab[[#This Row],[Order Date]],"MMM")</f>
        <v>Jun</v>
      </c>
      <c r="K1115">
        <v>9251</v>
      </c>
      <c r="L1115" t="str">
        <f>VLOOKUP(sales_tab[[#This Row],[Product ID]],product_tab[],2,FALSE)</f>
        <v>Headphones</v>
      </c>
      <c r="M1115" t="str">
        <f>VLOOKUP(sales_tab[[#This Row],[Product ID]],product_tab[],4,FALSE)</f>
        <v>Yates Group</v>
      </c>
      <c r="N1115" t="s">
        <v>19</v>
      </c>
      <c r="O1115">
        <v>94.590599999999995</v>
      </c>
      <c r="P1115">
        <v>86.13</v>
      </c>
      <c r="Q1115">
        <v>2</v>
      </c>
      <c r="R1115">
        <v>0.19</v>
      </c>
      <c r="S1115">
        <f>sales_tab[[#This Row],[Unit Price]]*sales_tab[[#This Row],[Quantity]]</f>
        <v>172.26</v>
      </c>
      <c r="T1115">
        <f>sales_tab[[#This Row],[Sales Amount]]-sales_tab[[#This Row],[Cost Price]]</f>
        <v>77.669399999999996</v>
      </c>
    </row>
    <row r="1116" spans="1:20" x14ac:dyDescent="0.45">
      <c r="A1116">
        <v>843150</v>
      </c>
      <c r="B1116">
        <v>283759</v>
      </c>
      <c r="C1116" t="str">
        <f>VLOOKUP(sales_tab[[#This Row],[Customer ID]],customer_tab[],2,FALSE)</f>
        <v>Richard Washington</v>
      </c>
      <c r="D1116" t="str">
        <f>VLOOKUP(sales_tab[[#This Row],[Customer ID]],customer_tab[],9,FALSE)</f>
        <v>Female</v>
      </c>
      <c r="E1116" t="str">
        <f>VLOOKUP(sales_tab[[#This Row],[Customer ID]],customer_tab[],5,FALSE)</f>
        <v>California</v>
      </c>
      <c r="F1116" t="str">
        <f>VLOOKUP(sales_tab[[#This Row],[Customer ID]],customer_tab[],6,FALSE)</f>
        <v>West</v>
      </c>
      <c r="G1116" t="str">
        <f>VLOOKUP(sales_tab[[#This Row],[Customer ID]],customer_tab[],7,FALSE)</f>
        <v>Widowed</v>
      </c>
      <c r="H1116" s="1">
        <v>45255</v>
      </c>
      <c r="I1116" s="1" t="str">
        <f>TEXT(sales_tab[[#This Row],[Order Date]],"YYYY")</f>
        <v>2023</v>
      </c>
      <c r="J1116" s="1" t="str">
        <f>TEXT(sales_tab[[#This Row],[Order Date]],"MMM")</f>
        <v>Nov</v>
      </c>
      <c r="K1116">
        <v>6233</v>
      </c>
      <c r="L1116" t="str">
        <f>VLOOKUP(sales_tab[[#This Row],[Product ID]],product_tab[],2,FALSE)</f>
        <v>Smartphone</v>
      </c>
      <c r="M1116" t="str">
        <f>VLOOKUP(sales_tab[[#This Row],[Product ID]],product_tab[],4,FALSE)</f>
        <v>Hensley-Pratt</v>
      </c>
      <c r="N1116" t="s">
        <v>19</v>
      </c>
      <c r="O1116">
        <v>30.152799999999999</v>
      </c>
      <c r="P1116">
        <v>12.38</v>
      </c>
      <c r="Q1116">
        <v>4</v>
      </c>
      <c r="R1116">
        <v>0.11</v>
      </c>
      <c r="S1116">
        <f>sales_tab[[#This Row],[Unit Price]]*sales_tab[[#This Row],[Quantity]]</f>
        <v>49.52</v>
      </c>
      <c r="T1116">
        <f>sales_tab[[#This Row],[Sales Amount]]-sales_tab[[#This Row],[Cost Price]]</f>
        <v>19.367200000000004</v>
      </c>
    </row>
    <row r="1117" spans="1:20" x14ac:dyDescent="0.45">
      <c r="A1117">
        <v>942092</v>
      </c>
      <c r="B1117">
        <v>310650</v>
      </c>
      <c r="C1117" t="str">
        <f>VLOOKUP(sales_tab[[#This Row],[Customer ID]],customer_tab[],2,FALSE)</f>
        <v>Tammy Matthews</v>
      </c>
      <c r="D1117" t="str">
        <f>VLOOKUP(sales_tab[[#This Row],[Customer ID]],customer_tab[],9,FALSE)</f>
        <v>Non-Binary</v>
      </c>
      <c r="E1117" t="str">
        <f>VLOOKUP(sales_tab[[#This Row],[Customer ID]],customer_tab[],5,FALSE)</f>
        <v>Ohio</v>
      </c>
      <c r="F1117" t="str">
        <f>VLOOKUP(sales_tab[[#This Row],[Customer ID]],customer_tab[],6,FALSE)</f>
        <v>East</v>
      </c>
      <c r="G1117" t="str">
        <f>VLOOKUP(sales_tab[[#This Row],[Customer ID]],customer_tab[],7,FALSE)</f>
        <v>Widowed</v>
      </c>
      <c r="H1117" s="1">
        <v>45228</v>
      </c>
      <c r="I1117" s="1" t="str">
        <f>TEXT(sales_tab[[#This Row],[Order Date]],"YYYY")</f>
        <v>2023</v>
      </c>
      <c r="J1117" s="1" t="str">
        <f>TEXT(sales_tab[[#This Row],[Order Date]],"MMM")</f>
        <v>Oct</v>
      </c>
      <c r="K1117">
        <v>9614</v>
      </c>
      <c r="L1117" t="str">
        <f>VLOOKUP(sales_tab[[#This Row],[Product ID]],product_tab[],2,FALSE)</f>
        <v>Table</v>
      </c>
      <c r="M1117" t="str">
        <f>VLOOKUP(sales_tab[[#This Row],[Product ID]],product_tab[],4,FALSE)</f>
        <v>Peters Ltd</v>
      </c>
      <c r="N1117" t="s">
        <v>11</v>
      </c>
      <c r="O1117">
        <v>179.1026</v>
      </c>
      <c r="P1117">
        <v>129.47</v>
      </c>
      <c r="Q1117">
        <v>2</v>
      </c>
      <c r="R1117">
        <v>0.21</v>
      </c>
      <c r="S1117">
        <f>sales_tab[[#This Row],[Unit Price]]*sales_tab[[#This Row],[Quantity]]</f>
        <v>258.94</v>
      </c>
      <c r="T1117">
        <f>sales_tab[[#This Row],[Sales Amount]]-sales_tab[[#This Row],[Cost Price]]</f>
        <v>79.837400000000002</v>
      </c>
    </row>
    <row r="1118" spans="1:20" x14ac:dyDescent="0.45">
      <c r="A1118">
        <v>896121</v>
      </c>
      <c r="B1118">
        <v>929827</v>
      </c>
      <c r="C1118" t="str">
        <f>VLOOKUP(sales_tab[[#This Row],[Customer ID]],customer_tab[],2,FALSE)</f>
        <v>Pamela Giles</v>
      </c>
      <c r="D1118" t="str">
        <f>VLOOKUP(sales_tab[[#This Row],[Customer ID]],customer_tab[],9,FALSE)</f>
        <v>Non-Binary</v>
      </c>
      <c r="E1118" t="str">
        <f>VLOOKUP(sales_tab[[#This Row],[Customer ID]],customer_tab[],5,FALSE)</f>
        <v>Georgia</v>
      </c>
      <c r="F1118" t="str">
        <f>VLOOKUP(sales_tab[[#This Row],[Customer ID]],customer_tab[],6,FALSE)</f>
        <v>South</v>
      </c>
      <c r="G1118" t="str">
        <f>VLOOKUP(sales_tab[[#This Row],[Customer ID]],customer_tab[],7,FALSE)</f>
        <v>Widowed</v>
      </c>
      <c r="H1118" s="1">
        <v>45266</v>
      </c>
      <c r="I1118" s="1" t="str">
        <f>TEXT(sales_tab[[#This Row],[Order Date]],"YYYY")</f>
        <v>2023</v>
      </c>
      <c r="J1118" s="1" t="str">
        <f>TEXT(sales_tab[[#This Row],[Order Date]],"MMM")</f>
        <v>Dec</v>
      </c>
      <c r="K1118">
        <v>3312</v>
      </c>
      <c r="L1118" t="str">
        <f>VLOOKUP(sales_tab[[#This Row],[Product ID]],product_tab[],2,FALSE)</f>
        <v>Toy Car</v>
      </c>
      <c r="M1118" t="str">
        <f>VLOOKUP(sales_tab[[#This Row],[Product ID]],product_tab[],4,FALSE)</f>
        <v>West LLC</v>
      </c>
      <c r="N1118" t="s">
        <v>13</v>
      </c>
      <c r="O1118">
        <v>705.28579999999999</v>
      </c>
      <c r="P1118">
        <v>287.38</v>
      </c>
      <c r="Q1118">
        <v>3</v>
      </c>
      <c r="R1118">
        <v>0.03</v>
      </c>
      <c r="S1118">
        <f>sales_tab[[#This Row],[Unit Price]]*sales_tab[[#This Row],[Quantity]]</f>
        <v>862.14</v>
      </c>
      <c r="T1118">
        <f>sales_tab[[#This Row],[Sales Amount]]-sales_tab[[#This Row],[Cost Price]]</f>
        <v>156.85419999999999</v>
      </c>
    </row>
    <row r="1119" spans="1:20" x14ac:dyDescent="0.45">
      <c r="A1119">
        <v>464107</v>
      </c>
      <c r="B1119">
        <v>784996</v>
      </c>
      <c r="C1119" t="str">
        <f>VLOOKUP(sales_tab[[#This Row],[Customer ID]],customer_tab[],2,FALSE)</f>
        <v>James Brown</v>
      </c>
      <c r="D1119" t="str">
        <f>VLOOKUP(sales_tab[[#This Row],[Customer ID]],customer_tab[],9,FALSE)</f>
        <v>Non-Binary</v>
      </c>
      <c r="E1119" t="str">
        <f>VLOOKUP(sales_tab[[#This Row],[Customer ID]],customer_tab[],5,FALSE)</f>
        <v>Texas</v>
      </c>
      <c r="F1119" t="str">
        <f>VLOOKUP(sales_tab[[#This Row],[Customer ID]],customer_tab[],6,FALSE)</f>
        <v>Central</v>
      </c>
      <c r="G1119" t="str">
        <f>VLOOKUP(sales_tab[[#This Row],[Customer ID]],customer_tab[],7,FALSE)</f>
        <v>Married</v>
      </c>
      <c r="H1119" s="1">
        <v>45446</v>
      </c>
      <c r="I1119" s="1" t="str">
        <f>TEXT(sales_tab[[#This Row],[Order Date]],"YYYY")</f>
        <v>2024</v>
      </c>
      <c r="J1119" s="1" t="str">
        <f>TEXT(sales_tab[[#This Row],[Order Date]],"MMM")</f>
        <v>Jun</v>
      </c>
      <c r="K1119">
        <v>2117</v>
      </c>
      <c r="L1119" t="str">
        <f>VLOOKUP(sales_tab[[#This Row],[Product ID]],product_tab[],2,FALSE)</f>
        <v>Sofa</v>
      </c>
      <c r="M1119" t="str">
        <f>VLOOKUP(sales_tab[[#This Row],[Product ID]],product_tab[],4,FALSE)</f>
        <v>Holden Inc</v>
      </c>
      <c r="N1119" t="s">
        <v>11</v>
      </c>
      <c r="O1119">
        <v>25.020799999999998</v>
      </c>
      <c r="P1119">
        <v>13.79</v>
      </c>
      <c r="Q1119">
        <v>4</v>
      </c>
      <c r="R1119">
        <v>0.12</v>
      </c>
      <c r="S1119">
        <f>sales_tab[[#This Row],[Unit Price]]*sales_tab[[#This Row],[Quantity]]</f>
        <v>55.16</v>
      </c>
      <c r="T1119">
        <f>sales_tab[[#This Row],[Sales Amount]]-sales_tab[[#This Row],[Cost Price]]</f>
        <v>30.139199999999999</v>
      </c>
    </row>
    <row r="1120" spans="1:20" x14ac:dyDescent="0.45">
      <c r="A1120">
        <v>127009</v>
      </c>
      <c r="B1120">
        <v>893776</v>
      </c>
      <c r="C1120" t="str">
        <f>VLOOKUP(sales_tab[[#This Row],[Customer ID]],customer_tab[],2,FALSE)</f>
        <v>Mark Arnold</v>
      </c>
      <c r="D1120" t="str">
        <f>VLOOKUP(sales_tab[[#This Row],[Customer ID]],customer_tab[],9,FALSE)</f>
        <v>Female</v>
      </c>
      <c r="E1120" t="str">
        <f>VLOOKUP(sales_tab[[#This Row],[Customer ID]],customer_tab[],5,FALSE)</f>
        <v>California</v>
      </c>
      <c r="F1120" t="str">
        <f>VLOOKUP(sales_tab[[#This Row],[Customer ID]],customer_tab[],6,FALSE)</f>
        <v>West</v>
      </c>
      <c r="G1120" t="str">
        <f>VLOOKUP(sales_tab[[#This Row],[Customer ID]],customer_tab[],7,FALSE)</f>
        <v>Divorced</v>
      </c>
      <c r="H1120" s="1">
        <v>45527</v>
      </c>
      <c r="I1120" s="1" t="str">
        <f>TEXT(sales_tab[[#This Row],[Order Date]],"YYYY")</f>
        <v>2024</v>
      </c>
      <c r="J1120" s="1" t="str">
        <f>TEXT(sales_tab[[#This Row],[Order Date]],"MMM")</f>
        <v>Aug</v>
      </c>
      <c r="K1120">
        <v>3592</v>
      </c>
      <c r="L1120" t="str">
        <f>VLOOKUP(sales_tab[[#This Row],[Product ID]],product_tab[],2,FALSE)</f>
        <v>Shoes</v>
      </c>
      <c r="M1120" t="str">
        <f>VLOOKUP(sales_tab[[#This Row],[Product ID]],product_tab[],4,FALSE)</f>
        <v>Hamilton, Kirby and Taylor</v>
      </c>
      <c r="N1120" t="s">
        <v>15</v>
      </c>
      <c r="O1120">
        <v>770.70699999999999</v>
      </c>
      <c r="P1120">
        <v>243.78</v>
      </c>
      <c r="Q1120">
        <v>5</v>
      </c>
      <c r="R1120">
        <v>0.17</v>
      </c>
      <c r="S1120">
        <f>sales_tab[[#This Row],[Unit Price]]*sales_tab[[#This Row],[Quantity]]</f>
        <v>1218.9000000000001</v>
      </c>
      <c r="T1120">
        <f>sales_tab[[#This Row],[Sales Amount]]-sales_tab[[#This Row],[Cost Price]]</f>
        <v>448.1930000000001</v>
      </c>
    </row>
    <row r="1121" spans="1:20" x14ac:dyDescent="0.45">
      <c r="A1121">
        <v>548181</v>
      </c>
      <c r="B1121">
        <v>487232</v>
      </c>
      <c r="C1121" t="str">
        <f>VLOOKUP(sales_tab[[#This Row],[Customer ID]],customer_tab[],2,FALSE)</f>
        <v>Christopher Howell</v>
      </c>
      <c r="D1121" t="str">
        <f>VLOOKUP(sales_tab[[#This Row],[Customer ID]],customer_tab[],9,FALSE)</f>
        <v>Female</v>
      </c>
      <c r="E1121" t="str">
        <f>VLOOKUP(sales_tab[[#This Row],[Customer ID]],customer_tab[],5,FALSE)</f>
        <v>Pennsylvania</v>
      </c>
      <c r="F1121" t="str">
        <f>VLOOKUP(sales_tab[[#This Row],[Customer ID]],customer_tab[],6,FALSE)</f>
        <v>East</v>
      </c>
      <c r="G1121" t="str">
        <f>VLOOKUP(sales_tab[[#This Row],[Customer ID]],customer_tab[],7,FALSE)</f>
        <v>Widowed</v>
      </c>
      <c r="H1121" s="1">
        <v>45532</v>
      </c>
      <c r="I1121" s="1" t="str">
        <f>TEXT(sales_tab[[#This Row],[Order Date]],"YYYY")</f>
        <v>2024</v>
      </c>
      <c r="J1121" s="1" t="str">
        <f>TEXT(sales_tab[[#This Row],[Order Date]],"MMM")</f>
        <v>Aug</v>
      </c>
      <c r="K1121">
        <v>4541</v>
      </c>
      <c r="L1121" t="str">
        <f>VLOOKUP(sales_tab[[#This Row],[Product ID]],product_tab[],2,FALSE)</f>
        <v>Pen</v>
      </c>
      <c r="M1121" t="str">
        <f>VLOOKUP(sales_tab[[#This Row],[Product ID]],product_tab[],4,FALSE)</f>
        <v>Mccall Inc</v>
      </c>
      <c r="N1121" t="s">
        <v>17</v>
      </c>
      <c r="O1121">
        <v>148.41999999999999</v>
      </c>
      <c r="P1121">
        <v>69.5</v>
      </c>
      <c r="Q1121">
        <v>3</v>
      </c>
      <c r="R1121">
        <v>0.22</v>
      </c>
      <c r="S1121">
        <f>sales_tab[[#This Row],[Unit Price]]*sales_tab[[#This Row],[Quantity]]</f>
        <v>208.5</v>
      </c>
      <c r="T1121">
        <f>sales_tab[[#This Row],[Sales Amount]]-sales_tab[[#This Row],[Cost Price]]</f>
        <v>60.080000000000013</v>
      </c>
    </row>
    <row r="1122" spans="1:20" x14ac:dyDescent="0.45">
      <c r="A1122">
        <v>371035</v>
      </c>
      <c r="B1122">
        <v>992926</v>
      </c>
      <c r="C1122" t="str">
        <f>VLOOKUP(sales_tab[[#This Row],[Customer ID]],customer_tab[],2,FALSE)</f>
        <v>Austin Jones</v>
      </c>
      <c r="D1122" t="str">
        <f>VLOOKUP(sales_tab[[#This Row],[Customer ID]],customer_tab[],9,FALSE)</f>
        <v>Female</v>
      </c>
      <c r="E1122" t="str">
        <f>VLOOKUP(sales_tab[[#This Row],[Customer ID]],customer_tab[],5,FALSE)</f>
        <v>Illinois</v>
      </c>
      <c r="F1122" t="str">
        <f>VLOOKUP(sales_tab[[#This Row],[Customer ID]],customer_tab[],6,FALSE)</f>
        <v>Central</v>
      </c>
      <c r="G1122" t="str">
        <f>VLOOKUP(sales_tab[[#This Row],[Customer ID]],customer_tab[],7,FALSE)</f>
        <v>Divorced</v>
      </c>
      <c r="H1122" s="1">
        <v>45357</v>
      </c>
      <c r="I1122" s="1" t="str">
        <f>TEXT(sales_tab[[#This Row],[Order Date]],"YYYY")</f>
        <v>2024</v>
      </c>
      <c r="J1122" s="1" t="str">
        <f>TEXT(sales_tab[[#This Row],[Order Date]],"MMM")</f>
        <v>Mar</v>
      </c>
      <c r="K1122">
        <v>8348</v>
      </c>
      <c r="L1122" t="str">
        <f>VLOOKUP(sales_tab[[#This Row],[Product ID]],product_tab[],2,FALSE)</f>
        <v>Laptop</v>
      </c>
      <c r="M1122" t="str">
        <f>VLOOKUP(sales_tab[[#This Row],[Product ID]],product_tab[],4,FALSE)</f>
        <v>Jackson, Stewart and Jenkins</v>
      </c>
      <c r="N1122" t="s">
        <v>19</v>
      </c>
      <c r="O1122">
        <v>510.46839999999997</v>
      </c>
      <c r="P1122">
        <v>193.63</v>
      </c>
      <c r="Q1122">
        <v>4</v>
      </c>
      <c r="R1122">
        <v>0.08</v>
      </c>
      <c r="S1122">
        <f>sales_tab[[#This Row],[Unit Price]]*sales_tab[[#This Row],[Quantity]]</f>
        <v>774.52</v>
      </c>
      <c r="T1122">
        <f>sales_tab[[#This Row],[Sales Amount]]-sales_tab[[#This Row],[Cost Price]]</f>
        <v>264.05160000000001</v>
      </c>
    </row>
    <row r="1123" spans="1:20" x14ac:dyDescent="0.45">
      <c r="A1123">
        <v>176653</v>
      </c>
      <c r="B1123">
        <v>627506</v>
      </c>
      <c r="C1123" t="str">
        <f>VLOOKUP(sales_tab[[#This Row],[Customer ID]],customer_tab[],2,FALSE)</f>
        <v>Angela Woods</v>
      </c>
      <c r="D1123" t="str">
        <f>VLOOKUP(sales_tab[[#This Row],[Customer ID]],customer_tab[],9,FALSE)</f>
        <v>Female</v>
      </c>
      <c r="E1123" t="str">
        <f>VLOOKUP(sales_tab[[#This Row],[Customer ID]],customer_tab[],5,FALSE)</f>
        <v>Texas</v>
      </c>
      <c r="F1123" t="str">
        <f>VLOOKUP(sales_tab[[#This Row],[Customer ID]],customer_tab[],6,FALSE)</f>
        <v>Central</v>
      </c>
      <c r="G1123" t="str">
        <f>VLOOKUP(sales_tab[[#This Row],[Customer ID]],customer_tab[],7,FALSE)</f>
        <v>Single</v>
      </c>
      <c r="H1123" s="1">
        <v>45230</v>
      </c>
      <c r="I1123" s="1" t="str">
        <f>TEXT(sales_tab[[#This Row],[Order Date]],"YYYY")</f>
        <v>2023</v>
      </c>
      <c r="J1123" s="1" t="str">
        <f>TEXT(sales_tab[[#This Row],[Order Date]],"MMM")</f>
        <v>Oct</v>
      </c>
      <c r="K1123">
        <v>9614</v>
      </c>
      <c r="L1123" t="str">
        <f>VLOOKUP(sales_tab[[#This Row],[Product ID]],product_tab[],2,FALSE)</f>
        <v>Table</v>
      </c>
      <c r="M1123" t="str">
        <f>VLOOKUP(sales_tab[[#This Row],[Product ID]],product_tab[],4,FALSE)</f>
        <v>Peters Ltd</v>
      </c>
      <c r="N1123" t="s">
        <v>11</v>
      </c>
      <c r="O1123">
        <v>90.07889999999999</v>
      </c>
      <c r="P1123">
        <v>129.47</v>
      </c>
      <c r="Q1123">
        <v>1</v>
      </c>
      <c r="R1123">
        <v>0.13</v>
      </c>
      <c r="S1123">
        <f>sales_tab[[#This Row],[Unit Price]]*sales_tab[[#This Row],[Quantity]]</f>
        <v>129.47</v>
      </c>
      <c r="T1123">
        <f>sales_tab[[#This Row],[Sales Amount]]-sales_tab[[#This Row],[Cost Price]]</f>
        <v>39.391100000000009</v>
      </c>
    </row>
    <row r="1124" spans="1:20" x14ac:dyDescent="0.45">
      <c r="A1124">
        <v>378430</v>
      </c>
      <c r="B1124">
        <v>958993</v>
      </c>
      <c r="C1124" t="str">
        <f>VLOOKUP(sales_tab[[#This Row],[Customer ID]],customer_tab[],2,FALSE)</f>
        <v>Angela Hansen</v>
      </c>
      <c r="D1124" t="str">
        <f>VLOOKUP(sales_tab[[#This Row],[Customer ID]],customer_tab[],9,FALSE)</f>
        <v>Male</v>
      </c>
      <c r="E1124" t="str">
        <f>VLOOKUP(sales_tab[[#This Row],[Customer ID]],customer_tab[],5,FALSE)</f>
        <v>California</v>
      </c>
      <c r="F1124" t="str">
        <f>VLOOKUP(sales_tab[[#This Row],[Customer ID]],customer_tab[],6,FALSE)</f>
        <v>West</v>
      </c>
      <c r="G1124" t="str">
        <f>VLOOKUP(sales_tab[[#This Row],[Customer ID]],customer_tab[],7,FALSE)</f>
        <v>Single</v>
      </c>
      <c r="H1124" s="1">
        <v>45324</v>
      </c>
      <c r="I1124" s="1" t="str">
        <f>TEXT(sales_tab[[#This Row],[Order Date]],"YYYY")</f>
        <v>2024</v>
      </c>
      <c r="J1124" s="1" t="str">
        <f>TEXT(sales_tab[[#This Row],[Order Date]],"MMM")</f>
        <v>Feb</v>
      </c>
      <c r="K1124">
        <v>2117</v>
      </c>
      <c r="L1124" t="str">
        <f>VLOOKUP(sales_tab[[#This Row],[Product ID]],product_tab[],2,FALSE)</f>
        <v>Sofa</v>
      </c>
      <c r="M1124" t="str">
        <f>VLOOKUP(sales_tab[[#This Row],[Product ID]],product_tab[],4,FALSE)</f>
        <v>Holden Inc</v>
      </c>
      <c r="N1124" t="s">
        <v>11</v>
      </c>
      <c r="O1124">
        <v>36.124399999999994</v>
      </c>
      <c r="P1124">
        <v>13.79</v>
      </c>
      <c r="Q1124">
        <v>4</v>
      </c>
      <c r="R1124">
        <v>0.16</v>
      </c>
      <c r="S1124">
        <f>sales_tab[[#This Row],[Unit Price]]*sales_tab[[#This Row],[Quantity]]</f>
        <v>55.16</v>
      </c>
      <c r="T1124">
        <f>sales_tab[[#This Row],[Sales Amount]]-sales_tab[[#This Row],[Cost Price]]</f>
        <v>19.035600000000002</v>
      </c>
    </row>
    <row r="1125" spans="1:20" x14ac:dyDescent="0.45">
      <c r="A1125">
        <v>118503</v>
      </c>
      <c r="B1125">
        <v>294613</v>
      </c>
      <c r="C1125" t="str">
        <f>VLOOKUP(sales_tab[[#This Row],[Customer ID]],customer_tab[],2,FALSE)</f>
        <v>Shawn Page</v>
      </c>
      <c r="D1125" t="str">
        <f>VLOOKUP(sales_tab[[#This Row],[Customer ID]],customer_tab[],9,FALSE)</f>
        <v>Non-Binary</v>
      </c>
      <c r="E1125" t="str">
        <f>VLOOKUP(sales_tab[[#This Row],[Customer ID]],customer_tab[],5,FALSE)</f>
        <v>Louisiana</v>
      </c>
      <c r="F1125" t="str">
        <f>VLOOKUP(sales_tab[[#This Row],[Customer ID]],customer_tab[],6,FALSE)</f>
        <v>South</v>
      </c>
      <c r="G1125" t="str">
        <f>VLOOKUP(sales_tab[[#This Row],[Customer ID]],customer_tab[],7,FALSE)</f>
        <v>Single</v>
      </c>
      <c r="H1125" s="1">
        <v>45481</v>
      </c>
      <c r="I1125" s="1" t="str">
        <f>TEXT(sales_tab[[#This Row],[Order Date]],"YYYY")</f>
        <v>2024</v>
      </c>
      <c r="J1125" s="1" t="str">
        <f>TEXT(sales_tab[[#This Row],[Order Date]],"MMM")</f>
        <v>Jul</v>
      </c>
      <c r="K1125">
        <v>2034</v>
      </c>
      <c r="L1125" t="str">
        <f>VLOOKUP(sales_tab[[#This Row],[Product ID]],product_tab[],2,FALSE)</f>
        <v>Camera</v>
      </c>
      <c r="M1125" t="str">
        <f>VLOOKUP(sales_tab[[#This Row],[Product ID]],product_tab[],4,FALSE)</f>
        <v>Johns and Sons</v>
      </c>
      <c r="N1125" t="s">
        <v>19</v>
      </c>
      <c r="O1125">
        <v>146.54899999999998</v>
      </c>
      <c r="P1125">
        <v>70.849999999999994</v>
      </c>
      <c r="Q1125">
        <v>3</v>
      </c>
      <c r="R1125">
        <v>0.02</v>
      </c>
      <c r="S1125">
        <f>sales_tab[[#This Row],[Unit Price]]*sales_tab[[#This Row],[Quantity]]</f>
        <v>212.54999999999998</v>
      </c>
      <c r="T1125">
        <f>sales_tab[[#This Row],[Sales Amount]]-sales_tab[[#This Row],[Cost Price]]</f>
        <v>66.001000000000005</v>
      </c>
    </row>
    <row r="1126" spans="1:20" x14ac:dyDescent="0.45">
      <c r="A1126">
        <v>968300</v>
      </c>
      <c r="B1126">
        <v>727982</v>
      </c>
      <c r="C1126" t="str">
        <f>VLOOKUP(sales_tab[[#This Row],[Customer ID]],customer_tab[],2,FALSE)</f>
        <v>Mark Sanders</v>
      </c>
      <c r="D1126" t="str">
        <f>VLOOKUP(sales_tab[[#This Row],[Customer ID]],customer_tab[],9,FALSE)</f>
        <v>Male</v>
      </c>
      <c r="E1126" t="str">
        <f>VLOOKUP(sales_tab[[#This Row],[Customer ID]],customer_tab[],5,FALSE)</f>
        <v>Washington</v>
      </c>
      <c r="F1126" t="str">
        <f>VLOOKUP(sales_tab[[#This Row],[Customer ID]],customer_tab[],6,FALSE)</f>
        <v>West</v>
      </c>
      <c r="G1126" t="str">
        <f>VLOOKUP(sales_tab[[#This Row],[Customer ID]],customer_tab[],7,FALSE)</f>
        <v>Married</v>
      </c>
      <c r="H1126" s="1">
        <v>45514</v>
      </c>
      <c r="I1126" s="1" t="str">
        <f>TEXT(sales_tab[[#This Row],[Order Date]],"YYYY")</f>
        <v>2024</v>
      </c>
      <c r="J1126" s="1" t="str">
        <f>TEXT(sales_tab[[#This Row],[Order Date]],"MMM")</f>
        <v>Aug</v>
      </c>
      <c r="K1126">
        <v>5039</v>
      </c>
      <c r="L1126" t="str">
        <f>VLOOKUP(sales_tab[[#This Row],[Product ID]],product_tab[],2,FALSE)</f>
        <v>Jeans</v>
      </c>
      <c r="M1126" t="str">
        <f>VLOOKUP(sales_tab[[#This Row],[Product ID]],product_tab[],4,FALSE)</f>
        <v>Sanchez, Medina and Golden</v>
      </c>
      <c r="N1126" t="s">
        <v>15</v>
      </c>
      <c r="O1126">
        <v>186.80959999999999</v>
      </c>
      <c r="P1126">
        <v>70.03</v>
      </c>
      <c r="Q1126">
        <v>4</v>
      </c>
      <c r="R1126">
        <v>0.17</v>
      </c>
      <c r="S1126">
        <f>sales_tab[[#This Row],[Unit Price]]*sales_tab[[#This Row],[Quantity]]</f>
        <v>280.12</v>
      </c>
      <c r="T1126">
        <f>sales_tab[[#This Row],[Sales Amount]]-sales_tab[[#This Row],[Cost Price]]</f>
        <v>93.310400000000016</v>
      </c>
    </row>
    <row r="1127" spans="1:20" x14ac:dyDescent="0.45">
      <c r="A1127">
        <v>202286</v>
      </c>
      <c r="B1127">
        <v>176960</v>
      </c>
      <c r="C1127" t="str">
        <f>VLOOKUP(sales_tab[[#This Row],[Customer ID]],customer_tab[],2,FALSE)</f>
        <v>Juan Williams</v>
      </c>
      <c r="D1127" t="str">
        <f>VLOOKUP(sales_tab[[#This Row],[Customer ID]],customer_tab[],9,FALSE)</f>
        <v>Non-Binary</v>
      </c>
      <c r="E1127" t="str">
        <f>VLOOKUP(sales_tab[[#This Row],[Customer ID]],customer_tab[],5,FALSE)</f>
        <v>Kentucky</v>
      </c>
      <c r="F1127" t="str">
        <f>VLOOKUP(sales_tab[[#This Row],[Customer ID]],customer_tab[],6,FALSE)</f>
        <v>South</v>
      </c>
      <c r="G1127" t="str">
        <f>VLOOKUP(sales_tab[[#This Row],[Customer ID]],customer_tab[],7,FALSE)</f>
        <v>Widowed</v>
      </c>
      <c r="H1127" s="1">
        <v>45405</v>
      </c>
      <c r="I1127" s="1" t="str">
        <f>TEXT(sales_tab[[#This Row],[Order Date]],"YYYY")</f>
        <v>2024</v>
      </c>
      <c r="J1127" s="1" t="str">
        <f>TEXT(sales_tab[[#This Row],[Order Date]],"MMM")</f>
        <v>Apr</v>
      </c>
      <c r="K1127">
        <v>4971</v>
      </c>
      <c r="L1127" t="str">
        <f>VLOOKUP(sales_tab[[#This Row],[Product ID]],product_tab[],2,FALSE)</f>
        <v>Marker</v>
      </c>
      <c r="M1127" t="str">
        <f>VLOOKUP(sales_tab[[#This Row],[Product ID]],product_tab[],4,FALSE)</f>
        <v>Perez LLC</v>
      </c>
      <c r="N1127" t="s">
        <v>17</v>
      </c>
      <c r="O1127">
        <v>160.82099999999994</v>
      </c>
      <c r="P1127">
        <v>63.66</v>
      </c>
      <c r="Q1127">
        <v>5</v>
      </c>
      <c r="R1127">
        <v>0.13</v>
      </c>
      <c r="S1127">
        <f>sales_tab[[#This Row],[Unit Price]]*sales_tab[[#This Row],[Quantity]]</f>
        <v>318.29999999999995</v>
      </c>
      <c r="T1127">
        <f>sales_tab[[#This Row],[Sales Amount]]-sales_tab[[#This Row],[Cost Price]]</f>
        <v>157.47900000000001</v>
      </c>
    </row>
    <row r="1128" spans="1:20" x14ac:dyDescent="0.45">
      <c r="A1128">
        <v>623041</v>
      </c>
      <c r="B1128">
        <v>731315</v>
      </c>
      <c r="C1128" t="str">
        <f>VLOOKUP(sales_tab[[#This Row],[Customer ID]],customer_tab[],2,FALSE)</f>
        <v>Yvette Burton</v>
      </c>
      <c r="D1128" t="str">
        <f>VLOOKUP(sales_tab[[#This Row],[Customer ID]],customer_tab[],9,FALSE)</f>
        <v>Female</v>
      </c>
      <c r="E1128" t="str">
        <f>VLOOKUP(sales_tab[[#This Row],[Customer ID]],customer_tab[],5,FALSE)</f>
        <v>Illinois</v>
      </c>
      <c r="F1128" t="str">
        <f>VLOOKUP(sales_tab[[#This Row],[Customer ID]],customer_tab[],6,FALSE)</f>
        <v>Central</v>
      </c>
      <c r="G1128" t="str">
        <f>VLOOKUP(sales_tab[[#This Row],[Customer ID]],customer_tab[],7,FALSE)</f>
        <v>Married</v>
      </c>
      <c r="H1128" s="1">
        <v>45441</v>
      </c>
      <c r="I1128" s="1" t="str">
        <f>TEXT(sales_tab[[#This Row],[Order Date]],"YYYY")</f>
        <v>2024</v>
      </c>
      <c r="J1128" s="1" t="str">
        <f>TEXT(sales_tab[[#This Row],[Order Date]],"MMM")</f>
        <v>May</v>
      </c>
      <c r="K1128">
        <v>5942</v>
      </c>
      <c r="L1128" t="str">
        <f>VLOOKUP(sales_tab[[#This Row],[Product ID]],product_tab[],2,FALSE)</f>
        <v>Stapler</v>
      </c>
      <c r="M1128" t="str">
        <f>VLOOKUP(sales_tab[[#This Row],[Product ID]],product_tab[],4,FALSE)</f>
        <v>Jones-Henderson</v>
      </c>
      <c r="N1128" t="s">
        <v>17</v>
      </c>
      <c r="O1128">
        <v>23.8</v>
      </c>
      <c r="P1128">
        <v>12.83</v>
      </c>
      <c r="Q1128">
        <v>2</v>
      </c>
      <c r="R1128">
        <v>0</v>
      </c>
      <c r="S1128">
        <f>sales_tab[[#This Row],[Unit Price]]*sales_tab[[#This Row],[Quantity]]</f>
        <v>25.66</v>
      </c>
      <c r="T1128">
        <f>sales_tab[[#This Row],[Sales Amount]]-sales_tab[[#This Row],[Cost Price]]</f>
        <v>1.8599999999999994</v>
      </c>
    </row>
    <row r="1129" spans="1:20" x14ac:dyDescent="0.45">
      <c r="A1129">
        <v>988896</v>
      </c>
      <c r="B1129">
        <v>427254</v>
      </c>
      <c r="C1129" t="str">
        <f>VLOOKUP(sales_tab[[#This Row],[Customer ID]],customer_tab[],2,FALSE)</f>
        <v>Ashley Johnson</v>
      </c>
      <c r="D1129" t="str">
        <f>VLOOKUP(sales_tab[[#This Row],[Customer ID]],customer_tab[],9,FALSE)</f>
        <v>Female</v>
      </c>
      <c r="E1129" t="str">
        <f>VLOOKUP(sales_tab[[#This Row],[Customer ID]],customer_tab[],5,FALSE)</f>
        <v>California</v>
      </c>
      <c r="F1129" t="str">
        <f>VLOOKUP(sales_tab[[#This Row],[Customer ID]],customer_tab[],6,FALSE)</f>
        <v>West</v>
      </c>
      <c r="G1129" t="str">
        <f>VLOOKUP(sales_tab[[#This Row],[Customer ID]],customer_tab[],7,FALSE)</f>
        <v>Married</v>
      </c>
      <c r="H1129" s="1">
        <v>45485</v>
      </c>
      <c r="I1129" s="1" t="str">
        <f>TEXT(sales_tab[[#This Row],[Order Date]],"YYYY")</f>
        <v>2024</v>
      </c>
      <c r="J1129" s="1" t="str">
        <f>TEXT(sales_tab[[#This Row],[Order Date]],"MMM")</f>
        <v>Jul</v>
      </c>
      <c r="K1129">
        <v>2914</v>
      </c>
      <c r="L1129" t="str">
        <f>VLOOKUP(sales_tab[[#This Row],[Product ID]],product_tab[],2,FALSE)</f>
        <v>Bookshelf</v>
      </c>
      <c r="M1129" t="str">
        <f>VLOOKUP(sales_tab[[#This Row],[Product ID]],product_tab[],4,FALSE)</f>
        <v>Davis-Ramirez</v>
      </c>
      <c r="N1129" t="s">
        <v>11</v>
      </c>
      <c r="O1129">
        <v>27.227</v>
      </c>
      <c r="P1129">
        <v>30.65</v>
      </c>
      <c r="Q1129">
        <v>1</v>
      </c>
      <c r="R1129">
        <v>0.02</v>
      </c>
      <c r="S1129">
        <f>sales_tab[[#This Row],[Unit Price]]*sales_tab[[#This Row],[Quantity]]</f>
        <v>30.65</v>
      </c>
      <c r="T1129">
        <f>sales_tab[[#This Row],[Sales Amount]]-sales_tab[[#This Row],[Cost Price]]</f>
        <v>3.4229999999999983</v>
      </c>
    </row>
    <row r="1130" spans="1:20" x14ac:dyDescent="0.45">
      <c r="A1130">
        <v>451596</v>
      </c>
      <c r="B1130">
        <v>581670</v>
      </c>
      <c r="C1130" t="str">
        <f>VLOOKUP(sales_tab[[#This Row],[Customer ID]],customer_tab[],2,FALSE)</f>
        <v>Joe Vargas</v>
      </c>
      <c r="D1130" t="str">
        <f>VLOOKUP(sales_tab[[#This Row],[Customer ID]],customer_tab[],9,FALSE)</f>
        <v>Female</v>
      </c>
      <c r="E1130" t="str">
        <f>VLOOKUP(sales_tab[[#This Row],[Customer ID]],customer_tab[],5,FALSE)</f>
        <v>Pennsylvania</v>
      </c>
      <c r="F1130" t="str">
        <f>VLOOKUP(sales_tab[[#This Row],[Customer ID]],customer_tab[],6,FALSE)</f>
        <v>East</v>
      </c>
      <c r="G1130" t="str">
        <f>VLOOKUP(sales_tab[[#This Row],[Customer ID]],customer_tab[],7,FALSE)</f>
        <v>Widowed</v>
      </c>
      <c r="H1130" s="1">
        <v>45524</v>
      </c>
      <c r="I1130" s="1" t="str">
        <f>TEXT(sales_tab[[#This Row],[Order Date]],"YYYY")</f>
        <v>2024</v>
      </c>
      <c r="J1130" s="1" t="str">
        <f>TEXT(sales_tab[[#This Row],[Order Date]],"MMM")</f>
        <v>Aug</v>
      </c>
      <c r="K1130">
        <v>1440</v>
      </c>
      <c r="L1130" t="str">
        <f>VLOOKUP(sales_tab[[#This Row],[Product ID]],product_tab[],2,FALSE)</f>
        <v>Action Figure</v>
      </c>
      <c r="M1130" t="str">
        <f>VLOOKUP(sales_tab[[#This Row],[Product ID]],product_tab[],4,FALSE)</f>
        <v>Barker-Baker</v>
      </c>
      <c r="N1130" t="s">
        <v>13</v>
      </c>
      <c r="O1130">
        <v>641.37160000000006</v>
      </c>
      <c r="P1130">
        <v>242.72</v>
      </c>
      <c r="Q1130">
        <v>4</v>
      </c>
      <c r="R1130">
        <v>0.18</v>
      </c>
      <c r="S1130">
        <f>sales_tab[[#This Row],[Unit Price]]*sales_tab[[#This Row],[Quantity]]</f>
        <v>970.88</v>
      </c>
      <c r="T1130">
        <f>sales_tab[[#This Row],[Sales Amount]]-sales_tab[[#This Row],[Cost Price]]</f>
        <v>329.50839999999994</v>
      </c>
    </row>
    <row r="1131" spans="1:20" x14ac:dyDescent="0.45">
      <c r="A1131">
        <v>397772</v>
      </c>
      <c r="B1131">
        <v>155191</v>
      </c>
      <c r="C1131" t="str">
        <f>VLOOKUP(sales_tab[[#This Row],[Customer ID]],customer_tab[],2,FALSE)</f>
        <v>David Williams</v>
      </c>
      <c r="D1131" t="str">
        <f>VLOOKUP(sales_tab[[#This Row],[Customer ID]],customer_tab[],9,FALSE)</f>
        <v>Non-Binary</v>
      </c>
      <c r="E1131" t="str">
        <f>VLOOKUP(sales_tab[[#This Row],[Customer ID]],customer_tab[],5,FALSE)</f>
        <v>California</v>
      </c>
      <c r="F1131" t="str">
        <f>VLOOKUP(sales_tab[[#This Row],[Customer ID]],customer_tab[],6,FALSE)</f>
        <v>West</v>
      </c>
      <c r="G1131" t="str">
        <f>VLOOKUP(sales_tab[[#This Row],[Customer ID]],customer_tab[],7,FALSE)</f>
        <v>Widowed</v>
      </c>
      <c r="H1131" s="1">
        <v>45185</v>
      </c>
      <c r="I1131" s="1" t="str">
        <f>TEXT(sales_tab[[#This Row],[Order Date]],"YYYY")</f>
        <v>2023</v>
      </c>
      <c r="J1131" s="1" t="str">
        <f>TEXT(sales_tab[[#This Row],[Order Date]],"MMM")</f>
        <v>Sep</v>
      </c>
      <c r="K1131">
        <v>2914</v>
      </c>
      <c r="L1131" t="str">
        <f>VLOOKUP(sales_tab[[#This Row],[Product ID]],product_tab[],2,FALSE)</f>
        <v>Bookshelf</v>
      </c>
      <c r="M1131" t="str">
        <f>VLOOKUP(sales_tab[[#This Row],[Product ID]],product_tab[],4,FALSE)</f>
        <v>Davis-Ramirez</v>
      </c>
      <c r="N1131" t="s">
        <v>11</v>
      </c>
      <c r="O1131">
        <v>19.446999999999999</v>
      </c>
      <c r="P1131">
        <v>30.65</v>
      </c>
      <c r="Q1131">
        <v>1</v>
      </c>
      <c r="R1131">
        <v>0.02</v>
      </c>
      <c r="S1131">
        <f>sales_tab[[#This Row],[Unit Price]]*sales_tab[[#This Row],[Quantity]]</f>
        <v>30.65</v>
      </c>
      <c r="T1131">
        <f>sales_tab[[#This Row],[Sales Amount]]-sales_tab[[#This Row],[Cost Price]]</f>
        <v>11.202999999999999</v>
      </c>
    </row>
    <row r="1132" spans="1:20" x14ac:dyDescent="0.45">
      <c r="A1132">
        <v>524252</v>
      </c>
      <c r="B1132">
        <v>265706</v>
      </c>
      <c r="C1132" t="str">
        <f>VLOOKUP(sales_tab[[#This Row],[Customer ID]],customer_tab[],2,FALSE)</f>
        <v>Nicholas Frost</v>
      </c>
      <c r="D1132" t="str">
        <f>VLOOKUP(sales_tab[[#This Row],[Customer ID]],customer_tab[],9,FALSE)</f>
        <v>Non-Binary</v>
      </c>
      <c r="E1132" t="str">
        <f>VLOOKUP(sales_tab[[#This Row],[Customer ID]],customer_tab[],5,FALSE)</f>
        <v>Pennsylvania</v>
      </c>
      <c r="F1132" t="str">
        <f>VLOOKUP(sales_tab[[#This Row],[Customer ID]],customer_tab[],6,FALSE)</f>
        <v>East</v>
      </c>
      <c r="G1132" t="str">
        <f>VLOOKUP(sales_tab[[#This Row],[Customer ID]],customer_tab[],7,FALSE)</f>
        <v>Married</v>
      </c>
      <c r="H1132" s="1">
        <v>45517</v>
      </c>
      <c r="I1132" s="1" t="str">
        <f>TEXT(sales_tab[[#This Row],[Order Date]],"YYYY")</f>
        <v>2024</v>
      </c>
      <c r="J1132" s="1" t="str">
        <f>TEXT(sales_tab[[#This Row],[Order Date]],"MMM")</f>
        <v>Aug</v>
      </c>
      <c r="K1132">
        <v>2914</v>
      </c>
      <c r="L1132" t="str">
        <f>VLOOKUP(sales_tab[[#This Row],[Product ID]],product_tab[],2,FALSE)</f>
        <v>Bookshelf</v>
      </c>
      <c r="M1132" t="str">
        <f>VLOOKUP(sales_tab[[#This Row],[Product ID]],product_tab[],4,FALSE)</f>
        <v>Davis-Ramirez</v>
      </c>
      <c r="N1132" t="s">
        <v>11</v>
      </c>
      <c r="O1132">
        <v>26.851999999999997</v>
      </c>
      <c r="P1132">
        <v>30.65</v>
      </c>
      <c r="Q1132">
        <v>2</v>
      </c>
      <c r="R1132">
        <v>0.16</v>
      </c>
      <c r="S1132">
        <f>sales_tab[[#This Row],[Unit Price]]*sales_tab[[#This Row],[Quantity]]</f>
        <v>61.3</v>
      </c>
      <c r="T1132">
        <f>sales_tab[[#This Row],[Sales Amount]]-sales_tab[[#This Row],[Cost Price]]</f>
        <v>34.448</v>
      </c>
    </row>
    <row r="1133" spans="1:20" x14ac:dyDescent="0.45">
      <c r="A1133">
        <v>589057</v>
      </c>
      <c r="B1133">
        <v>635401</v>
      </c>
      <c r="C1133" t="str">
        <f>VLOOKUP(sales_tab[[#This Row],[Customer ID]],customer_tab[],2,FALSE)</f>
        <v>Michael Reid</v>
      </c>
      <c r="D1133" t="str">
        <f>VLOOKUP(sales_tab[[#This Row],[Customer ID]],customer_tab[],9,FALSE)</f>
        <v>Non-Binary</v>
      </c>
      <c r="E1133" t="str">
        <f>VLOOKUP(sales_tab[[#This Row],[Customer ID]],customer_tab[],5,FALSE)</f>
        <v>Georgia</v>
      </c>
      <c r="F1133" t="str">
        <f>VLOOKUP(sales_tab[[#This Row],[Customer ID]],customer_tab[],6,FALSE)</f>
        <v>South</v>
      </c>
      <c r="G1133" t="str">
        <f>VLOOKUP(sales_tab[[#This Row],[Customer ID]],customer_tab[],7,FALSE)</f>
        <v>Single</v>
      </c>
      <c r="H1133" s="1">
        <v>45479</v>
      </c>
      <c r="I1133" s="1" t="str">
        <f>TEXT(sales_tab[[#This Row],[Order Date]],"YYYY")</f>
        <v>2024</v>
      </c>
      <c r="J1133" s="1" t="str">
        <f>TEXT(sales_tab[[#This Row],[Order Date]],"MMM")</f>
        <v>Jul</v>
      </c>
      <c r="K1133">
        <v>8348</v>
      </c>
      <c r="L1133" t="str">
        <f>VLOOKUP(sales_tab[[#This Row],[Product ID]],product_tab[],2,FALSE)</f>
        <v>Laptop</v>
      </c>
      <c r="M1133" t="str">
        <f>VLOOKUP(sales_tab[[#This Row],[Product ID]],product_tab[],4,FALSE)</f>
        <v>Jackson, Stewart and Jenkins</v>
      </c>
      <c r="N1133" t="s">
        <v>19</v>
      </c>
      <c r="O1133">
        <v>129.68549999999999</v>
      </c>
      <c r="P1133">
        <v>193.63</v>
      </c>
      <c r="Q1133">
        <v>1</v>
      </c>
      <c r="R1133">
        <v>0.15</v>
      </c>
      <c r="S1133">
        <f>sales_tab[[#This Row],[Unit Price]]*sales_tab[[#This Row],[Quantity]]</f>
        <v>193.63</v>
      </c>
      <c r="T1133">
        <f>sales_tab[[#This Row],[Sales Amount]]-sales_tab[[#This Row],[Cost Price]]</f>
        <v>63.944500000000005</v>
      </c>
    </row>
    <row r="1134" spans="1:20" x14ac:dyDescent="0.45">
      <c r="A1134">
        <v>513910</v>
      </c>
      <c r="B1134">
        <v>793348</v>
      </c>
      <c r="C1134" t="str">
        <f>VLOOKUP(sales_tab[[#This Row],[Customer ID]],customer_tab[],2,FALSE)</f>
        <v>Jordan James</v>
      </c>
      <c r="D1134" t="str">
        <f>VLOOKUP(sales_tab[[#This Row],[Customer ID]],customer_tab[],9,FALSE)</f>
        <v>Male</v>
      </c>
      <c r="E1134" t="str">
        <f>VLOOKUP(sales_tab[[#This Row],[Customer ID]],customer_tab[],5,FALSE)</f>
        <v>Texas</v>
      </c>
      <c r="F1134" t="str">
        <f>VLOOKUP(sales_tab[[#This Row],[Customer ID]],customer_tab[],6,FALSE)</f>
        <v>Central</v>
      </c>
      <c r="G1134" t="str">
        <f>VLOOKUP(sales_tab[[#This Row],[Customer ID]],customer_tab[],7,FALSE)</f>
        <v>Single</v>
      </c>
      <c r="H1134" s="1">
        <v>45287</v>
      </c>
      <c r="I1134" s="1" t="str">
        <f>TEXT(sales_tab[[#This Row],[Order Date]],"YYYY")</f>
        <v>2023</v>
      </c>
      <c r="J1134" s="1" t="str">
        <f>TEXT(sales_tab[[#This Row],[Order Date]],"MMM")</f>
        <v>Dec</v>
      </c>
      <c r="K1134">
        <v>6233</v>
      </c>
      <c r="L1134" t="str">
        <f>VLOOKUP(sales_tab[[#This Row],[Product ID]],product_tab[],2,FALSE)</f>
        <v>Smartphone</v>
      </c>
      <c r="M1134" t="str">
        <f>VLOOKUP(sales_tab[[#This Row],[Product ID]],product_tab[],4,FALSE)</f>
        <v>Hensley-Pratt</v>
      </c>
      <c r="N1134" t="s">
        <v>19</v>
      </c>
      <c r="O1134">
        <v>50.715000000000003</v>
      </c>
      <c r="P1134">
        <v>12.38</v>
      </c>
      <c r="Q1134">
        <v>5</v>
      </c>
      <c r="R1134">
        <v>0.05</v>
      </c>
      <c r="S1134">
        <f>sales_tab[[#This Row],[Unit Price]]*sales_tab[[#This Row],[Quantity]]</f>
        <v>61.900000000000006</v>
      </c>
      <c r="T1134">
        <f>sales_tab[[#This Row],[Sales Amount]]-sales_tab[[#This Row],[Cost Price]]</f>
        <v>11.185000000000002</v>
      </c>
    </row>
    <row r="1135" spans="1:20" x14ac:dyDescent="0.45">
      <c r="A1135">
        <v>938149</v>
      </c>
      <c r="B1135">
        <v>439939</v>
      </c>
      <c r="C1135" t="str">
        <f>VLOOKUP(sales_tab[[#This Row],[Customer ID]],customer_tab[],2,FALSE)</f>
        <v>Maurice Zamora</v>
      </c>
      <c r="D1135" t="str">
        <f>VLOOKUP(sales_tab[[#This Row],[Customer ID]],customer_tab[],9,FALSE)</f>
        <v>Female</v>
      </c>
      <c r="E1135" t="str">
        <f>VLOOKUP(sales_tab[[#This Row],[Customer ID]],customer_tab[],5,FALSE)</f>
        <v>New York</v>
      </c>
      <c r="F1135" t="str">
        <f>VLOOKUP(sales_tab[[#This Row],[Customer ID]],customer_tab[],6,FALSE)</f>
        <v>East</v>
      </c>
      <c r="G1135" t="str">
        <f>VLOOKUP(sales_tab[[#This Row],[Customer ID]],customer_tab[],7,FALSE)</f>
        <v>Widowed</v>
      </c>
      <c r="H1135" s="1">
        <v>45312</v>
      </c>
      <c r="I1135" s="1" t="str">
        <f>TEXT(sales_tab[[#This Row],[Order Date]],"YYYY")</f>
        <v>2024</v>
      </c>
      <c r="J1135" s="1" t="str">
        <f>TEXT(sales_tab[[#This Row],[Order Date]],"MMM")</f>
        <v>Jan</v>
      </c>
      <c r="K1135">
        <v>8348</v>
      </c>
      <c r="L1135" t="str">
        <f>VLOOKUP(sales_tab[[#This Row],[Product ID]],product_tab[],2,FALSE)</f>
        <v>Laptop</v>
      </c>
      <c r="M1135" t="str">
        <f>VLOOKUP(sales_tab[[#This Row],[Product ID]],product_tab[],4,FALSE)</f>
        <v>Jackson, Stewart and Jenkins</v>
      </c>
      <c r="N1135" t="s">
        <v>19</v>
      </c>
      <c r="O1135">
        <v>192.06879999999998</v>
      </c>
      <c r="P1135">
        <v>193.63</v>
      </c>
      <c r="Q1135">
        <v>2</v>
      </c>
      <c r="R1135">
        <v>0.12</v>
      </c>
      <c r="S1135">
        <f>sales_tab[[#This Row],[Unit Price]]*sales_tab[[#This Row],[Quantity]]</f>
        <v>387.26</v>
      </c>
      <c r="T1135">
        <f>sales_tab[[#This Row],[Sales Amount]]-sales_tab[[#This Row],[Cost Price]]</f>
        <v>195.19120000000001</v>
      </c>
    </row>
    <row r="1136" spans="1:20" x14ac:dyDescent="0.45">
      <c r="A1136">
        <v>290118</v>
      </c>
      <c r="B1136">
        <v>954624</v>
      </c>
      <c r="C1136" t="str">
        <f>VLOOKUP(sales_tab[[#This Row],[Customer ID]],customer_tab[],2,FALSE)</f>
        <v>Mark Andrews</v>
      </c>
      <c r="D1136" t="str">
        <f>VLOOKUP(sales_tab[[#This Row],[Customer ID]],customer_tab[],9,FALSE)</f>
        <v>Female</v>
      </c>
      <c r="E1136" t="str">
        <f>VLOOKUP(sales_tab[[#This Row],[Customer ID]],customer_tab[],5,FALSE)</f>
        <v>New York</v>
      </c>
      <c r="F1136" t="str">
        <f>VLOOKUP(sales_tab[[#This Row],[Customer ID]],customer_tab[],6,FALSE)</f>
        <v>East</v>
      </c>
      <c r="G1136" t="str">
        <f>VLOOKUP(sales_tab[[#This Row],[Customer ID]],customer_tab[],7,FALSE)</f>
        <v>Single</v>
      </c>
      <c r="H1136" s="1">
        <v>45372</v>
      </c>
      <c r="I1136" s="1" t="str">
        <f>TEXT(sales_tab[[#This Row],[Order Date]],"YYYY")</f>
        <v>2024</v>
      </c>
      <c r="J1136" s="1" t="str">
        <f>TEXT(sales_tab[[#This Row],[Order Date]],"MMM")</f>
        <v>Mar</v>
      </c>
      <c r="K1136">
        <v>5035</v>
      </c>
      <c r="L1136" t="str">
        <f>VLOOKUP(sales_tab[[#This Row],[Product ID]],product_tab[],2,FALSE)</f>
        <v>Paper</v>
      </c>
      <c r="M1136" t="str">
        <f>VLOOKUP(sales_tab[[#This Row],[Product ID]],product_tab[],4,FALSE)</f>
        <v>Clayton, Robertson and Wolfe</v>
      </c>
      <c r="N1136" t="s">
        <v>17</v>
      </c>
      <c r="O1136">
        <v>515.50839999999994</v>
      </c>
      <c r="P1136">
        <v>196.72</v>
      </c>
      <c r="Q1136">
        <v>4</v>
      </c>
      <c r="R1136">
        <v>7.0000000000000007E-2</v>
      </c>
      <c r="S1136">
        <f>sales_tab[[#This Row],[Unit Price]]*sales_tab[[#This Row],[Quantity]]</f>
        <v>786.88</v>
      </c>
      <c r="T1136">
        <f>sales_tab[[#This Row],[Sales Amount]]-sales_tab[[#This Row],[Cost Price]]</f>
        <v>271.37160000000006</v>
      </c>
    </row>
    <row r="1137" spans="1:20" x14ac:dyDescent="0.45">
      <c r="A1137">
        <v>342378</v>
      </c>
      <c r="B1137">
        <v>335432</v>
      </c>
      <c r="C1137" t="str">
        <f>VLOOKUP(sales_tab[[#This Row],[Customer ID]],customer_tab[],2,FALSE)</f>
        <v>Maria Santiago</v>
      </c>
      <c r="D1137" t="str">
        <f>VLOOKUP(sales_tab[[#This Row],[Customer ID]],customer_tab[],9,FALSE)</f>
        <v>Non-Binary</v>
      </c>
      <c r="E1137" t="str">
        <f>VLOOKUP(sales_tab[[#This Row],[Customer ID]],customer_tab[],5,FALSE)</f>
        <v>Michigan</v>
      </c>
      <c r="F1137" t="str">
        <f>VLOOKUP(sales_tab[[#This Row],[Customer ID]],customer_tab[],6,FALSE)</f>
        <v>Central</v>
      </c>
      <c r="G1137" t="str">
        <f>VLOOKUP(sales_tab[[#This Row],[Customer ID]],customer_tab[],7,FALSE)</f>
        <v>Married</v>
      </c>
      <c r="H1137" s="1">
        <v>45481</v>
      </c>
      <c r="I1137" s="1" t="str">
        <f>TEXT(sales_tab[[#This Row],[Order Date]],"YYYY")</f>
        <v>2024</v>
      </c>
      <c r="J1137" s="1" t="str">
        <f>TEXT(sales_tab[[#This Row],[Order Date]],"MMM")</f>
        <v>Jul</v>
      </c>
      <c r="K1137">
        <v>4971</v>
      </c>
      <c r="L1137" t="str">
        <f>VLOOKUP(sales_tab[[#This Row],[Product ID]],product_tab[],2,FALSE)</f>
        <v>Marker</v>
      </c>
      <c r="M1137" t="str">
        <f>VLOOKUP(sales_tab[[#This Row],[Product ID]],product_tab[],4,FALSE)</f>
        <v>Perez LLC</v>
      </c>
      <c r="N1137" t="s">
        <v>17</v>
      </c>
      <c r="O1137">
        <v>121.92399999999999</v>
      </c>
      <c r="P1137">
        <v>63.66</v>
      </c>
      <c r="Q1137">
        <v>3</v>
      </c>
      <c r="R1137">
        <v>0.2</v>
      </c>
      <c r="S1137">
        <f>sales_tab[[#This Row],[Unit Price]]*sales_tab[[#This Row],[Quantity]]</f>
        <v>190.98</v>
      </c>
      <c r="T1137">
        <f>sales_tab[[#This Row],[Sales Amount]]-sales_tab[[#This Row],[Cost Price]]</f>
        <v>69.055999999999997</v>
      </c>
    </row>
    <row r="1138" spans="1:20" x14ac:dyDescent="0.45">
      <c r="A1138">
        <v>462010</v>
      </c>
      <c r="B1138">
        <v>458159</v>
      </c>
      <c r="C1138" t="str">
        <f>VLOOKUP(sales_tab[[#This Row],[Customer ID]],customer_tab[],2,FALSE)</f>
        <v>Alvin Moore</v>
      </c>
      <c r="D1138" t="str">
        <f>VLOOKUP(sales_tab[[#This Row],[Customer ID]],customer_tab[],9,FALSE)</f>
        <v>Non-Binary</v>
      </c>
      <c r="E1138" t="str">
        <f>VLOOKUP(sales_tab[[#This Row],[Customer ID]],customer_tab[],5,FALSE)</f>
        <v>New York</v>
      </c>
      <c r="F1138" t="str">
        <f>VLOOKUP(sales_tab[[#This Row],[Customer ID]],customer_tab[],6,FALSE)</f>
        <v>East</v>
      </c>
      <c r="G1138" t="str">
        <f>VLOOKUP(sales_tab[[#This Row],[Customer ID]],customer_tab[],7,FALSE)</f>
        <v>Widowed</v>
      </c>
      <c r="H1138" s="1">
        <v>45270</v>
      </c>
      <c r="I1138" s="1" t="str">
        <f>TEXT(sales_tab[[#This Row],[Order Date]],"YYYY")</f>
        <v>2023</v>
      </c>
      <c r="J1138" s="1" t="str">
        <f>TEXT(sales_tab[[#This Row],[Order Date]],"MMM")</f>
        <v>Dec</v>
      </c>
      <c r="K1138">
        <v>1794</v>
      </c>
      <c r="L1138" t="str">
        <f>VLOOKUP(sales_tab[[#This Row],[Product ID]],product_tab[],2,FALSE)</f>
        <v>Board Game</v>
      </c>
      <c r="M1138" t="str">
        <f>VLOOKUP(sales_tab[[#This Row],[Product ID]],product_tab[],4,FALSE)</f>
        <v>Reese LLC</v>
      </c>
      <c r="N1138" t="s">
        <v>13</v>
      </c>
      <c r="O1138">
        <v>174.464</v>
      </c>
      <c r="P1138">
        <v>210.95</v>
      </c>
      <c r="Q1138">
        <v>1</v>
      </c>
      <c r="R1138">
        <v>0.08</v>
      </c>
      <c r="S1138">
        <f>sales_tab[[#This Row],[Unit Price]]*sales_tab[[#This Row],[Quantity]]</f>
        <v>210.95</v>
      </c>
      <c r="T1138">
        <f>sales_tab[[#This Row],[Sales Amount]]-sales_tab[[#This Row],[Cost Price]]</f>
        <v>36.48599999999999</v>
      </c>
    </row>
    <row r="1139" spans="1:20" x14ac:dyDescent="0.45">
      <c r="A1139">
        <v>722366</v>
      </c>
      <c r="B1139">
        <v>483254</v>
      </c>
      <c r="C1139" t="str">
        <f>VLOOKUP(sales_tab[[#This Row],[Customer ID]],customer_tab[],2,FALSE)</f>
        <v>Tyler Taylor</v>
      </c>
      <c r="D1139" t="str">
        <f>VLOOKUP(sales_tab[[#This Row],[Customer ID]],customer_tab[],9,FALSE)</f>
        <v>Male</v>
      </c>
      <c r="E1139" t="str">
        <f>VLOOKUP(sales_tab[[#This Row],[Customer ID]],customer_tab[],5,FALSE)</f>
        <v>Minnesota</v>
      </c>
      <c r="F1139" t="str">
        <f>VLOOKUP(sales_tab[[#This Row],[Customer ID]],customer_tab[],6,FALSE)</f>
        <v>Central</v>
      </c>
      <c r="G1139" t="str">
        <f>VLOOKUP(sales_tab[[#This Row],[Customer ID]],customer_tab[],7,FALSE)</f>
        <v>Widowed</v>
      </c>
      <c r="H1139" s="1">
        <v>45249</v>
      </c>
      <c r="I1139" s="1" t="str">
        <f>TEXT(sales_tab[[#This Row],[Order Date]],"YYYY")</f>
        <v>2023</v>
      </c>
      <c r="J1139" s="1" t="str">
        <f>TEXT(sales_tab[[#This Row],[Order Date]],"MMM")</f>
        <v>Nov</v>
      </c>
      <c r="K1139">
        <v>8348</v>
      </c>
      <c r="L1139" t="str">
        <f>VLOOKUP(sales_tab[[#This Row],[Product ID]],product_tab[],2,FALSE)</f>
        <v>Laptop</v>
      </c>
      <c r="M1139" t="str">
        <f>VLOOKUP(sales_tab[[#This Row],[Product ID]],product_tab[],4,FALSE)</f>
        <v>Jackson, Stewart and Jenkins</v>
      </c>
      <c r="N1139" t="s">
        <v>19</v>
      </c>
      <c r="O1139">
        <v>345.4522</v>
      </c>
      <c r="P1139">
        <v>193.63</v>
      </c>
      <c r="Q1139">
        <v>3</v>
      </c>
      <c r="R1139">
        <v>0.02</v>
      </c>
      <c r="S1139">
        <f>sales_tab[[#This Row],[Unit Price]]*sales_tab[[#This Row],[Quantity]]</f>
        <v>580.89</v>
      </c>
      <c r="T1139">
        <f>sales_tab[[#This Row],[Sales Amount]]-sales_tab[[#This Row],[Cost Price]]</f>
        <v>235.43779999999998</v>
      </c>
    </row>
    <row r="1140" spans="1:20" x14ac:dyDescent="0.45">
      <c r="A1140">
        <v>886819</v>
      </c>
      <c r="B1140">
        <v>744887</v>
      </c>
      <c r="C1140" t="str">
        <f>VLOOKUP(sales_tab[[#This Row],[Customer ID]],customer_tab[],2,FALSE)</f>
        <v>Laura Bell</v>
      </c>
      <c r="D1140" t="str">
        <f>VLOOKUP(sales_tab[[#This Row],[Customer ID]],customer_tab[],9,FALSE)</f>
        <v>Female</v>
      </c>
      <c r="E1140" t="str">
        <f>VLOOKUP(sales_tab[[#This Row],[Customer ID]],customer_tab[],5,FALSE)</f>
        <v>California</v>
      </c>
      <c r="F1140" t="str">
        <f>VLOOKUP(sales_tab[[#This Row],[Customer ID]],customer_tab[],6,FALSE)</f>
        <v>West</v>
      </c>
      <c r="G1140" t="str">
        <f>VLOOKUP(sales_tab[[#This Row],[Customer ID]],customer_tab[],7,FALSE)</f>
        <v>Divorced</v>
      </c>
      <c r="H1140" s="1">
        <v>45372</v>
      </c>
      <c r="I1140" s="1" t="str">
        <f>TEXT(sales_tab[[#This Row],[Order Date]],"YYYY")</f>
        <v>2024</v>
      </c>
      <c r="J1140" s="1" t="str">
        <f>TEXT(sales_tab[[#This Row],[Order Date]],"MMM")</f>
        <v>Mar</v>
      </c>
      <c r="K1140">
        <v>4971</v>
      </c>
      <c r="L1140" t="str">
        <f>VLOOKUP(sales_tab[[#This Row],[Product ID]],product_tab[],2,FALSE)</f>
        <v>Marker</v>
      </c>
      <c r="M1140" t="str">
        <f>VLOOKUP(sales_tab[[#This Row],[Product ID]],product_tab[],4,FALSE)</f>
        <v>Perez LLC</v>
      </c>
      <c r="N1140" t="s">
        <v>17</v>
      </c>
      <c r="O1140">
        <v>87.727199999999982</v>
      </c>
      <c r="P1140">
        <v>63.66</v>
      </c>
      <c r="Q1140">
        <v>2</v>
      </c>
      <c r="R1140">
        <v>0.04</v>
      </c>
      <c r="S1140">
        <f>sales_tab[[#This Row],[Unit Price]]*sales_tab[[#This Row],[Quantity]]</f>
        <v>127.32</v>
      </c>
      <c r="T1140">
        <f>sales_tab[[#This Row],[Sales Amount]]-sales_tab[[#This Row],[Cost Price]]</f>
        <v>39.592800000000011</v>
      </c>
    </row>
    <row r="1141" spans="1:20" x14ac:dyDescent="0.45">
      <c r="A1141">
        <v>960969</v>
      </c>
      <c r="B1141">
        <v>838188</v>
      </c>
      <c r="C1141" t="str">
        <f>VLOOKUP(sales_tab[[#This Row],[Customer ID]],customer_tab[],2,FALSE)</f>
        <v>Sharon Goodman</v>
      </c>
      <c r="D1141" t="str">
        <f>VLOOKUP(sales_tab[[#This Row],[Customer ID]],customer_tab[],9,FALSE)</f>
        <v>Female</v>
      </c>
      <c r="E1141" t="str">
        <f>VLOOKUP(sales_tab[[#This Row],[Customer ID]],customer_tab[],5,FALSE)</f>
        <v>North Carolina</v>
      </c>
      <c r="F1141" t="str">
        <f>VLOOKUP(sales_tab[[#This Row],[Customer ID]],customer_tab[],6,FALSE)</f>
        <v>South</v>
      </c>
      <c r="G1141" t="str">
        <f>VLOOKUP(sales_tab[[#This Row],[Customer ID]],customer_tab[],7,FALSE)</f>
        <v>Single</v>
      </c>
      <c r="H1141" s="1">
        <v>45276</v>
      </c>
      <c r="I1141" s="1" t="str">
        <f>TEXT(sales_tab[[#This Row],[Order Date]],"YYYY")</f>
        <v>2023</v>
      </c>
      <c r="J1141" s="1" t="str">
        <f>TEXT(sales_tab[[#This Row],[Order Date]],"MMM")</f>
        <v>Dec</v>
      </c>
      <c r="K1141">
        <v>4971</v>
      </c>
      <c r="L1141" t="str">
        <f>VLOOKUP(sales_tab[[#This Row],[Product ID]],product_tab[],2,FALSE)</f>
        <v>Marker</v>
      </c>
      <c r="M1141" t="str">
        <f>VLOOKUP(sales_tab[[#This Row],[Product ID]],product_tab[],4,FALSE)</f>
        <v>Perez LLC</v>
      </c>
      <c r="N1141" t="s">
        <v>17</v>
      </c>
      <c r="O1141">
        <v>73.824799999999982</v>
      </c>
      <c r="P1141">
        <v>63.66</v>
      </c>
      <c r="Q1141">
        <v>2</v>
      </c>
      <c r="R1141">
        <v>0.11</v>
      </c>
      <c r="S1141">
        <f>sales_tab[[#This Row],[Unit Price]]*sales_tab[[#This Row],[Quantity]]</f>
        <v>127.32</v>
      </c>
      <c r="T1141">
        <f>sales_tab[[#This Row],[Sales Amount]]-sales_tab[[#This Row],[Cost Price]]</f>
        <v>53.495200000000011</v>
      </c>
    </row>
    <row r="1142" spans="1:20" x14ac:dyDescent="0.45">
      <c r="A1142">
        <v>187848</v>
      </c>
      <c r="B1142">
        <v>972854</v>
      </c>
      <c r="C1142" t="str">
        <f>VLOOKUP(sales_tab[[#This Row],[Customer ID]],customer_tab[],2,FALSE)</f>
        <v>Tina Fisher</v>
      </c>
      <c r="D1142" t="str">
        <f>VLOOKUP(sales_tab[[#This Row],[Customer ID]],customer_tab[],9,FALSE)</f>
        <v>Non-Binary</v>
      </c>
      <c r="E1142" t="str">
        <f>VLOOKUP(sales_tab[[#This Row],[Customer ID]],customer_tab[],5,FALSE)</f>
        <v>Delaware</v>
      </c>
      <c r="F1142" t="str">
        <f>VLOOKUP(sales_tab[[#This Row],[Customer ID]],customer_tab[],6,FALSE)</f>
        <v>East</v>
      </c>
      <c r="G1142" t="str">
        <f>VLOOKUP(sales_tab[[#This Row],[Customer ID]],customer_tab[],7,FALSE)</f>
        <v>Divorced</v>
      </c>
      <c r="H1142" s="1">
        <v>45489</v>
      </c>
      <c r="I1142" s="1" t="str">
        <f>TEXT(sales_tab[[#This Row],[Order Date]],"YYYY")</f>
        <v>2024</v>
      </c>
      <c r="J1142" s="1" t="str">
        <f>TEXT(sales_tab[[#This Row],[Order Date]],"MMM")</f>
        <v>Jul</v>
      </c>
      <c r="K1142">
        <v>5842</v>
      </c>
      <c r="L1142" t="str">
        <f>VLOOKUP(sales_tab[[#This Row],[Product ID]],product_tab[],2,FALSE)</f>
        <v>Chair</v>
      </c>
      <c r="M1142" t="str">
        <f>VLOOKUP(sales_tab[[#This Row],[Product ID]],product_tab[],4,FALSE)</f>
        <v>Cook, Hall and Miller</v>
      </c>
      <c r="N1142" t="s">
        <v>11</v>
      </c>
      <c r="O1142">
        <v>184.37580000000003</v>
      </c>
      <c r="P1142">
        <v>268.19</v>
      </c>
      <c r="Q1142">
        <v>1</v>
      </c>
      <c r="R1142">
        <v>0.18</v>
      </c>
      <c r="S1142">
        <f>sales_tab[[#This Row],[Unit Price]]*sales_tab[[#This Row],[Quantity]]</f>
        <v>268.19</v>
      </c>
      <c r="T1142">
        <f>sales_tab[[#This Row],[Sales Amount]]-sales_tab[[#This Row],[Cost Price]]</f>
        <v>83.814199999999971</v>
      </c>
    </row>
    <row r="1143" spans="1:20" x14ac:dyDescent="0.45">
      <c r="A1143">
        <v>487759</v>
      </c>
      <c r="B1143">
        <v>583268</v>
      </c>
      <c r="C1143" t="str">
        <f>VLOOKUP(sales_tab[[#This Row],[Customer ID]],customer_tab[],2,FALSE)</f>
        <v>Thomas Lawrence</v>
      </c>
      <c r="D1143" t="str">
        <f>VLOOKUP(sales_tab[[#This Row],[Customer ID]],customer_tab[],9,FALSE)</f>
        <v>Male</v>
      </c>
      <c r="E1143" t="str">
        <f>VLOOKUP(sales_tab[[#This Row],[Customer ID]],customer_tab[],5,FALSE)</f>
        <v>Michigan</v>
      </c>
      <c r="F1143" t="str">
        <f>VLOOKUP(sales_tab[[#This Row],[Customer ID]],customer_tab[],6,FALSE)</f>
        <v>Central</v>
      </c>
      <c r="G1143" t="str">
        <f>VLOOKUP(sales_tab[[#This Row],[Customer ID]],customer_tab[],7,FALSE)</f>
        <v>Married</v>
      </c>
      <c r="H1143" s="1">
        <v>45178</v>
      </c>
      <c r="I1143" s="1" t="str">
        <f>TEXT(sales_tab[[#This Row],[Order Date]],"YYYY")</f>
        <v>2023</v>
      </c>
      <c r="J1143" s="1" t="str">
        <f>TEXT(sales_tab[[#This Row],[Order Date]],"MMM")</f>
        <v>Sep</v>
      </c>
      <c r="K1143">
        <v>1440</v>
      </c>
      <c r="L1143" t="str">
        <f>VLOOKUP(sales_tab[[#This Row],[Product ID]],product_tab[],2,FALSE)</f>
        <v>Action Figure</v>
      </c>
      <c r="M1143" t="str">
        <f>VLOOKUP(sales_tab[[#This Row],[Product ID]],product_tab[],4,FALSE)</f>
        <v>Barker-Baker</v>
      </c>
      <c r="N1143" t="s">
        <v>13</v>
      </c>
      <c r="O1143">
        <v>125.37040000000002</v>
      </c>
      <c r="P1143">
        <v>242.72</v>
      </c>
      <c r="Q1143">
        <v>1</v>
      </c>
      <c r="R1143">
        <v>0.18</v>
      </c>
      <c r="S1143">
        <f>sales_tab[[#This Row],[Unit Price]]*sales_tab[[#This Row],[Quantity]]</f>
        <v>242.72</v>
      </c>
      <c r="T1143">
        <f>sales_tab[[#This Row],[Sales Amount]]-sales_tab[[#This Row],[Cost Price]]</f>
        <v>117.34959999999998</v>
      </c>
    </row>
    <row r="1144" spans="1:20" x14ac:dyDescent="0.45">
      <c r="A1144">
        <v>602332</v>
      </c>
      <c r="B1144">
        <v>803027</v>
      </c>
      <c r="C1144" t="str">
        <f>VLOOKUP(sales_tab[[#This Row],[Customer ID]],customer_tab[],2,FALSE)</f>
        <v>David Jones</v>
      </c>
      <c r="D1144" t="str">
        <f>VLOOKUP(sales_tab[[#This Row],[Customer ID]],customer_tab[],9,FALSE)</f>
        <v>Male</v>
      </c>
      <c r="E1144" t="str">
        <f>VLOOKUP(sales_tab[[#This Row],[Customer ID]],customer_tab[],5,FALSE)</f>
        <v>California</v>
      </c>
      <c r="F1144" t="str">
        <f>VLOOKUP(sales_tab[[#This Row],[Customer ID]],customer_tab[],6,FALSE)</f>
        <v>West</v>
      </c>
      <c r="G1144" t="str">
        <f>VLOOKUP(sales_tab[[#This Row],[Customer ID]],customer_tab[],7,FALSE)</f>
        <v>Divorced</v>
      </c>
      <c r="H1144" s="1">
        <v>45397</v>
      </c>
      <c r="I1144" s="1" t="str">
        <f>TEXT(sales_tab[[#This Row],[Order Date]],"YYYY")</f>
        <v>2024</v>
      </c>
      <c r="J1144" s="1" t="str">
        <f>TEXT(sales_tab[[#This Row],[Order Date]],"MMM")</f>
        <v>Apr</v>
      </c>
      <c r="K1144">
        <v>4971</v>
      </c>
      <c r="L1144" t="str">
        <f>VLOOKUP(sales_tab[[#This Row],[Product ID]],product_tab[],2,FALSE)</f>
        <v>Marker</v>
      </c>
      <c r="M1144" t="str">
        <f>VLOOKUP(sales_tab[[#This Row],[Product ID]],product_tab[],4,FALSE)</f>
        <v>Perez LLC</v>
      </c>
      <c r="N1144" t="s">
        <v>17</v>
      </c>
      <c r="O1144">
        <v>37.873599999999996</v>
      </c>
      <c r="P1144">
        <v>63.66</v>
      </c>
      <c r="Q1144">
        <v>1</v>
      </c>
      <c r="R1144">
        <v>0.04</v>
      </c>
      <c r="S1144">
        <f>sales_tab[[#This Row],[Unit Price]]*sales_tab[[#This Row],[Quantity]]</f>
        <v>63.66</v>
      </c>
      <c r="T1144">
        <f>sales_tab[[#This Row],[Sales Amount]]-sales_tab[[#This Row],[Cost Price]]</f>
        <v>25.7864</v>
      </c>
    </row>
    <row r="1145" spans="1:20" x14ac:dyDescent="0.45">
      <c r="A1145">
        <v>123437</v>
      </c>
      <c r="B1145">
        <v>463491</v>
      </c>
      <c r="C1145" t="str">
        <f>VLOOKUP(sales_tab[[#This Row],[Customer ID]],customer_tab[],2,FALSE)</f>
        <v>James White</v>
      </c>
      <c r="D1145" t="str">
        <f>VLOOKUP(sales_tab[[#This Row],[Customer ID]],customer_tab[],9,FALSE)</f>
        <v>Female</v>
      </c>
      <c r="E1145" t="str">
        <f>VLOOKUP(sales_tab[[#This Row],[Customer ID]],customer_tab[],5,FALSE)</f>
        <v>Michigan</v>
      </c>
      <c r="F1145" t="str">
        <f>VLOOKUP(sales_tab[[#This Row],[Customer ID]],customer_tab[],6,FALSE)</f>
        <v>Central</v>
      </c>
      <c r="G1145" t="str">
        <f>VLOOKUP(sales_tab[[#This Row],[Customer ID]],customer_tab[],7,FALSE)</f>
        <v>Single</v>
      </c>
      <c r="H1145" s="1">
        <v>45535</v>
      </c>
      <c r="I1145" s="1" t="str">
        <f>TEXT(sales_tab[[#This Row],[Order Date]],"YYYY")</f>
        <v>2024</v>
      </c>
      <c r="J1145" s="1" t="str">
        <f>TEXT(sales_tab[[#This Row],[Order Date]],"MMM")</f>
        <v>Aug</v>
      </c>
      <c r="K1145">
        <v>8348</v>
      </c>
      <c r="L1145" t="str">
        <f>VLOOKUP(sales_tab[[#This Row],[Product ID]],product_tab[],2,FALSE)</f>
        <v>Laptop</v>
      </c>
      <c r="M1145" t="str">
        <f>VLOOKUP(sales_tab[[#This Row],[Product ID]],product_tab[],4,FALSE)</f>
        <v>Jackson, Stewart and Jenkins</v>
      </c>
      <c r="N1145" t="s">
        <v>19</v>
      </c>
      <c r="O1145">
        <v>110.41589999999999</v>
      </c>
      <c r="P1145">
        <v>193.63</v>
      </c>
      <c r="Q1145">
        <v>1</v>
      </c>
      <c r="R1145">
        <v>7.0000000000000007E-2</v>
      </c>
      <c r="S1145">
        <f>sales_tab[[#This Row],[Unit Price]]*sales_tab[[#This Row],[Quantity]]</f>
        <v>193.63</v>
      </c>
      <c r="T1145">
        <f>sales_tab[[#This Row],[Sales Amount]]-sales_tab[[#This Row],[Cost Price]]</f>
        <v>83.214100000000002</v>
      </c>
    </row>
    <row r="1146" spans="1:20" x14ac:dyDescent="0.45">
      <c r="A1146">
        <v>156391</v>
      </c>
      <c r="B1146">
        <v>584543</v>
      </c>
      <c r="C1146" t="str">
        <f>VLOOKUP(sales_tab[[#This Row],[Customer ID]],customer_tab[],2,FALSE)</f>
        <v>Robert Durham</v>
      </c>
      <c r="D1146" t="str">
        <f>VLOOKUP(sales_tab[[#This Row],[Customer ID]],customer_tab[],9,FALSE)</f>
        <v>Non-Binary</v>
      </c>
      <c r="E1146" t="str">
        <f>VLOOKUP(sales_tab[[#This Row],[Customer ID]],customer_tab[],5,FALSE)</f>
        <v>Florida</v>
      </c>
      <c r="F1146" t="str">
        <f>VLOOKUP(sales_tab[[#This Row],[Customer ID]],customer_tab[],6,FALSE)</f>
        <v>South</v>
      </c>
      <c r="G1146" t="str">
        <f>VLOOKUP(sales_tab[[#This Row],[Customer ID]],customer_tab[],7,FALSE)</f>
        <v>Widowed</v>
      </c>
      <c r="H1146" s="1">
        <v>45208</v>
      </c>
      <c r="I1146" s="1" t="str">
        <f>TEXT(sales_tab[[#This Row],[Order Date]],"YYYY")</f>
        <v>2023</v>
      </c>
      <c r="J1146" s="1" t="str">
        <f>TEXT(sales_tab[[#This Row],[Order Date]],"MMM")</f>
        <v>Oct</v>
      </c>
      <c r="K1146">
        <v>7085</v>
      </c>
      <c r="L1146" t="str">
        <f>VLOOKUP(sales_tab[[#This Row],[Product ID]],product_tab[],2,FALSE)</f>
        <v>Jacket</v>
      </c>
      <c r="M1146" t="str">
        <f>VLOOKUP(sales_tab[[#This Row],[Product ID]],product_tab[],4,FALSE)</f>
        <v>Myers-Barber</v>
      </c>
      <c r="N1146" t="s">
        <v>15</v>
      </c>
      <c r="O1146">
        <v>307.42840000000001</v>
      </c>
      <c r="P1146">
        <v>178.83</v>
      </c>
      <c r="Q1146">
        <v>4</v>
      </c>
      <c r="R1146">
        <v>0.13</v>
      </c>
      <c r="S1146">
        <f>sales_tab[[#This Row],[Unit Price]]*sales_tab[[#This Row],[Quantity]]</f>
        <v>715.32</v>
      </c>
      <c r="T1146">
        <f>sales_tab[[#This Row],[Sales Amount]]-sales_tab[[#This Row],[Cost Price]]</f>
        <v>407.89160000000004</v>
      </c>
    </row>
    <row r="1147" spans="1:20" x14ac:dyDescent="0.45">
      <c r="A1147">
        <v>807400</v>
      </c>
      <c r="B1147">
        <v>370285</v>
      </c>
      <c r="C1147" t="str">
        <f>VLOOKUP(sales_tab[[#This Row],[Customer ID]],customer_tab[],2,FALSE)</f>
        <v>Robert Martin</v>
      </c>
      <c r="D1147" t="str">
        <f>VLOOKUP(sales_tab[[#This Row],[Customer ID]],customer_tab[],9,FALSE)</f>
        <v>Non-Binary</v>
      </c>
      <c r="E1147" t="str">
        <f>VLOOKUP(sales_tab[[#This Row],[Customer ID]],customer_tab[],5,FALSE)</f>
        <v>Texas</v>
      </c>
      <c r="F1147" t="str">
        <f>VLOOKUP(sales_tab[[#This Row],[Customer ID]],customer_tab[],6,FALSE)</f>
        <v>Central</v>
      </c>
      <c r="G1147" t="str">
        <f>VLOOKUP(sales_tab[[#This Row],[Customer ID]],customer_tab[],7,FALSE)</f>
        <v>Married</v>
      </c>
      <c r="H1147" s="1">
        <v>45252</v>
      </c>
      <c r="I1147" s="1" t="str">
        <f>TEXT(sales_tab[[#This Row],[Order Date]],"YYYY")</f>
        <v>2023</v>
      </c>
      <c r="J1147" s="1" t="str">
        <f>TEXT(sales_tab[[#This Row],[Order Date]],"MMM")</f>
        <v>Nov</v>
      </c>
      <c r="K1147">
        <v>4541</v>
      </c>
      <c r="L1147" t="str">
        <f>VLOOKUP(sales_tab[[#This Row],[Product ID]],product_tab[],2,FALSE)</f>
        <v>Pen</v>
      </c>
      <c r="M1147" t="str">
        <f>VLOOKUP(sales_tab[[#This Row],[Product ID]],product_tab[],4,FALSE)</f>
        <v>Mccall Inc</v>
      </c>
      <c r="N1147" t="s">
        <v>17</v>
      </c>
      <c r="O1147">
        <v>154.33000000000001</v>
      </c>
      <c r="P1147">
        <v>69.5</v>
      </c>
      <c r="Q1147">
        <v>4</v>
      </c>
      <c r="R1147">
        <v>0.1</v>
      </c>
      <c r="S1147">
        <f>sales_tab[[#This Row],[Unit Price]]*sales_tab[[#This Row],[Quantity]]</f>
        <v>278</v>
      </c>
      <c r="T1147">
        <f>sales_tab[[#This Row],[Sales Amount]]-sales_tab[[#This Row],[Cost Price]]</f>
        <v>123.66999999999999</v>
      </c>
    </row>
    <row r="1148" spans="1:20" x14ac:dyDescent="0.45">
      <c r="A1148">
        <v>880809</v>
      </c>
      <c r="B1148">
        <v>764675</v>
      </c>
      <c r="C1148" t="str">
        <f>VLOOKUP(sales_tab[[#This Row],[Customer ID]],customer_tab[],2,FALSE)</f>
        <v>Charlotte Carey</v>
      </c>
      <c r="D1148" t="str">
        <f>VLOOKUP(sales_tab[[#This Row],[Customer ID]],customer_tab[],9,FALSE)</f>
        <v>Male</v>
      </c>
      <c r="E1148" t="str">
        <f>VLOOKUP(sales_tab[[#This Row],[Customer ID]],customer_tab[],5,FALSE)</f>
        <v>Washington</v>
      </c>
      <c r="F1148" t="str">
        <f>VLOOKUP(sales_tab[[#This Row],[Customer ID]],customer_tab[],6,FALSE)</f>
        <v>West</v>
      </c>
      <c r="G1148" t="str">
        <f>VLOOKUP(sales_tab[[#This Row],[Customer ID]],customer_tab[],7,FALSE)</f>
        <v>Divorced</v>
      </c>
      <c r="H1148" s="1">
        <v>45367</v>
      </c>
      <c r="I1148" s="1" t="str">
        <f>TEXT(sales_tab[[#This Row],[Order Date]],"YYYY")</f>
        <v>2024</v>
      </c>
      <c r="J1148" s="1" t="str">
        <f>TEXT(sales_tab[[#This Row],[Order Date]],"MMM")</f>
        <v>Mar</v>
      </c>
      <c r="K1148">
        <v>9504</v>
      </c>
      <c r="L1148" t="str">
        <f>VLOOKUP(sales_tab[[#This Row],[Product ID]],product_tab[],2,FALSE)</f>
        <v>Puzzle</v>
      </c>
      <c r="M1148" t="str">
        <f>VLOOKUP(sales_tab[[#This Row],[Product ID]],product_tab[],4,FALSE)</f>
        <v>Bailey, Fowler and Butler</v>
      </c>
      <c r="N1148" t="s">
        <v>13</v>
      </c>
      <c r="O1148">
        <v>28.499999999999996</v>
      </c>
      <c r="P1148">
        <v>50.87</v>
      </c>
      <c r="Q1148">
        <v>1</v>
      </c>
      <c r="R1148">
        <v>0</v>
      </c>
      <c r="S1148">
        <f>sales_tab[[#This Row],[Unit Price]]*sales_tab[[#This Row],[Quantity]]</f>
        <v>50.87</v>
      </c>
      <c r="T1148">
        <f>sales_tab[[#This Row],[Sales Amount]]-sales_tab[[#This Row],[Cost Price]]</f>
        <v>22.37</v>
      </c>
    </row>
    <row r="1149" spans="1:20" x14ac:dyDescent="0.45">
      <c r="A1149">
        <v>259320</v>
      </c>
      <c r="B1149">
        <v>430174</v>
      </c>
      <c r="C1149" t="str">
        <f>VLOOKUP(sales_tab[[#This Row],[Customer ID]],customer_tab[],2,FALSE)</f>
        <v>Michele Carter</v>
      </c>
      <c r="D1149" t="str">
        <f>VLOOKUP(sales_tab[[#This Row],[Customer ID]],customer_tab[],9,FALSE)</f>
        <v>Non-Binary</v>
      </c>
      <c r="E1149" t="str">
        <f>VLOOKUP(sales_tab[[#This Row],[Customer ID]],customer_tab[],5,FALSE)</f>
        <v>Michigan</v>
      </c>
      <c r="F1149" t="str">
        <f>VLOOKUP(sales_tab[[#This Row],[Customer ID]],customer_tab[],6,FALSE)</f>
        <v>Central</v>
      </c>
      <c r="G1149" t="str">
        <f>VLOOKUP(sales_tab[[#This Row],[Customer ID]],customer_tab[],7,FALSE)</f>
        <v>Married</v>
      </c>
      <c r="H1149" s="1">
        <v>45275</v>
      </c>
      <c r="I1149" s="1" t="str">
        <f>TEXT(sales_tab[[#This Row],[Order Date]],"YYYY")</f>
        <v>2023</v>
      </c>
      <c r="J1149" s="1" t="str">
        <f>TEXT(sales_tab[[#This Row],[Order Date]],"MMM")</f>
        <v>Dec</v>
      </c>
      <c r="K1149">
        <v>4971</v>
      </c>
      <c r="L1149" t="str">
        <f>VLOOKUP(sales_tab[[#This Row],[Product ID]],product_tab[],2,FALSE)</f>
        <v>Marker</v>
      </c>
      <c r="M1149" t="str">
        <f>VLOOKUP(sales_tab[[#This Row],[Product ID]],product_tab[],4,FALSE)</f>
        <v>Perez LLC</v>
      </c>
      <c r="N1149" t="s">
        <v>17</v>
      </c>
      <c r="O1149">
        <v>124.9868</v>
      </c>
      <c r="P1149">
        <v>63.66</v>
      </c>
      <c r="Q1149">
        <v>4</v>
      </c>
      <c r="R1149">
        <v>0.13</v>
      </c>
      <c r="S1149">
        <f>sales_tab[[#This Row],[Unit Price]]*sales_tab[[#This Row],[Quantity]]</f>
        <v>254.64</v>
      </c>
      <c r="T1149">
        <f>sales_tab[[#This Row],[Sales Amount]]-sales_tab[[#This Row],[Cost Price]]</f>
        <v>129.65319999999997</v>
      </c>
    </row>
    <row r="1150" spans="1:20" x14ac:dyDescent="0.45">
      <c r="A1150">
        <v>424372</v>
      </c>
      <c r="B1150">
        <v>216111</v>
      </c>
      <c r="C1150" t="str">
        <f>VLOOKUP(sales_tab[[#This Row],[Customer ID]],customer_tab[],2,FALSE)</f>
        <v>Jennifer Price</v>
      </c>
      <c r="D1150" t="str">
        <f>VLOOKUP(sales_tab[[#This Row],[Customer ID]],customer_tab[],9,FALSE)</f>
        <v>Male</v>
      </c>
      <c r="E1150" t="str">
        <f>VLOOKUP(sales_tab[[#This Row],[Customer ID]],customer_tab[],5,FALSE)</f>
        <v>California</v>
      </c>
      <c r="F1150" t="str">
        <f>VLOOKUP(sales_tab[[#This Row],[Customer ID]],customer_tab[],6,FALSE)</f>
        <v>West</v>
      </c>
      <c r="G1150" t="str">
        <f>VLOOKUP(sales_tab[[#This Row],[Customer ID]],customer_tab[],7,FALSE)</f>
        <v>Married</v>
      </c>
      <c r="H1150" s="1">
        <v>45419</v>
      </c>
      <c r="I1150" s="1" t="str">
        <f>TEXT(sales_tab[[#This Row],[Order Date]],"YYYY")</f>
        <v>2024</v>
      </c>
      <c r="J1150" s="1" t="str">
        <f>TEXT(sales_tab[[#This Row],[Order Date]],"MMM")</f>
        <v>May</v>
      </c>
      <c r="K1150">
        <v>1794</v>
      </c>
      <c r="L1150" t="str">
        <f>VLOOKUP(sales_tab[[#This Row],[Product ID]],product_tab[],2,FALSE)</f>
        <v>Board Game</v>
      </c>
      <c r="M1150" t="str">
        <f>VLOOKUP(sales_tab[[#This Row],[Product ID]],product_tab[],4,FALSE)</f>
        <v>Reese LLC</v>
      </c>
      <c r="N1150" t="s">
        <v>13</v>
      </c>
      <c r="O1150">
        <v>357.68499999999995</v>
      </c>
      <c r="P1150">
        <v>210.95</v>
      </c>
      <c r="Q1150">
        <v>3</v>
      </c>
      <c r="R1150">
        <v>0.1</v>
      </c>
      <c r="S1150">
        <f>sales_tab[[#This Row],[Unit Price]]*sales_tab[[#This Row],[Quantity]]</f>
        <v>632.84999999999991</v>
      </c>
      <c r="T1150">
        <f>sales_tab[[#This Row],[Sales Amount]]-sales_tab[[#This Row],[Cost Price]]</f>
        <v>275.16499999999996</v>
      </c>
    </row>
    <row r="1151" spans="1:20" x14ac:dyDescent="0.45">
      <c r="A1151">
        <v>825345</v>
      </c>
      <c r="B1151">
        <v>397917</v>
      </c>
      <c r="C1151" t="str">
        <f>VLOOKUP(sales_tab[[#This Row],[Customer ID]],customer_tab[],2,FALSE)</f>
        <v>April Davis</v>
      </c>
      <c r="D1151" t="str">
        <f>VLOOKUP(sales_tab[[#This Row],[Customer ID]],customer_tab[],9,FALSE)</f>
        <v>Non-Binary</v>
      </c>
      <c r="E1151" t="str">
        <f>VLOOKUP(sales_tab[[#This Row],[Customer ID]],customer_tab[],5,FALSE)</f>
        <v>Nevada</v>
      </c>
      <c r="F1151" t="str">
        <f>VLOOKUP(sales_tab[[#This Row],[Customer ID]],customer_tab[],6,FALSE)</f>
        <v>West</v>
      </c>
      <c r="G1151" t="str">
        <f>VLOOKUP(sales_tab[[#This Row],[Customer ID]],customer_tab[],7,FALSE)</f>
        <v>Married</v>
      </c>
      <c r="H1151" s="1">
        <v>45244</v>
      </c>
      <c r="I1151" s="1" t="str">
        <f>TEXT(sales_tab[[#This Row],[Order Date]],"YYYY")</f>
        <v>2023</v>
      </c>
      <c r="J1151" s="1" t="str">
        <f>TEXT(sales_tab[[#This Row],[Order Date]],"MMM")</f>
        <v>Nov</v>
      </c>
      <c r="K1151">
        <v>9961</v>
      </c>
      <c r="L1151" t="str">
        <f>VLOOKUP(sales_tab[[#This Row],[Product ID]],product_tab[],2,FALSE)</f>
        <v>Cap</v>
      </c>
      <c r="M1151" t="str">
        <f>VLOOKUP(sales_tab[[#This Row],[Product ID]],product_tab[],4,FALSE)</f>
        <v>Rogers and Sons</v>
      </c>
      <c r="N1151" t="s">
        <v>15</v>
      </c>
      <c r="O1151">
        <v>4.1368</v>
      </c>
      <c r="P1151">
        <v>6.92</v>
      </c>
      <c r="Q1151">
        <v>1</v>
      </c>
      <c r="R1151">
        <v>0.21</v>
      </c>
      <c r="S1151">
        <f>sales_tab[[#This Row],[Unit Price]]*sales_tab[[#This Row],[Quantity]]</f>
        <v>6.92</v>
      </c>
      <c r="T1151">
        <f>sales_tab[[#This Row],[Sales Amount]]-sales_tab[[#This Row],[Cost Price]]</f>
        <v>2.7831999999999999</v>
      </c>
    </row>
    <row r="1152" spans="1:20" x14ac:dyDescent="0.45">
      <c r="A1152">
        <v>682548</v>
      </c>
      <c r="B1152">
        <v>454653</v>
      </c>
      <c r="C1152" t="str">
        <f>VLOOKUP(sales_tab[[#This Row],[Customer ID]],customer_tab[],2,FALSE)</f>
        <v>Jason Hurst</v>
      </c>
      <c r="D1152" t="str">
        <f>VLOOKUP(sales_tab[[#This Row],[Customer ID]],customer_tab[],9,FALSE)</f>
        <v>Non-Binary</v>
      </c>
      <c r="E1152" t="str">
        <f>VLOOKUP(sales_tab[[#This Row],[Customer ID]],customer_tab[],5,FALSE)</f>
        <v>Indiana</v>
      </c>
      <c r="F1152" t="str">
        <f>VLOOKUP(sales_tab[[#This Row],[Customer ID]],customer_tab[],6,FALSE)</f>
        <v>Central</v>
      </c>
      <c r="G1152" t="str">
        <f>VLOOKUP(sales_tab[[#This Row],[Customer ID]],customer_tab[],7,FALSE)</f>
        <v>Divorced</v>
      </c>
      <c r="H1152" s="1">
        <v>45519</v>
      </c>
      <c r="I1152" s="1" t="str">
        <f>TEXT(sales_tab[[#This Row],[Order Date]],"YYYY")</f>
        <v>2024</v>
      </c>
      <c r="J1152" s="1" t="str">
        <f>TEXT(sales_tab[[#This Row],[Order Date]],"MMM")</f>
        <v>Aug</v>
      </c>
      <c r="K1152">
        <v>9251</v>
      </c>
      <c r="L1152" t="str">
        <f>VLOOKUP(sales_tab[[#This Row],[Product ID]],product_tab[],2,FALSE)</f>
        <v>Headphones</v>
      </c>
      <c r="M1152" t="str">
        <f>VLOOKUP(sales_tab[[#This Row],[Product ID]],product_tab[],4,FALSE)</f>
        <v>Yates Group</v>
      </c>
      <c r="N1152" t="s">
        <v>19</v>
      </c>
      <c r="O1152">
        <v>262.89359999999999</v>
      </c>
      <c r="P1152">
        <v>86.13</v>
      </c>
      <c r="Q1152">
        <v>4</v>
      </c>
      <c r="R1152">
        <v>7.0000000000000007E-2</v>
      </c>
      <c r="S1152">
        <f>sales_tab[[#This Row],[Unit Price]]*sales_tab[[#This Row],[Quantity]]</f>
        <v>344.52</v>
      </c>
      <c r="T1152">
        <f>sales_tab[[#This Row],[Sales Amount]]-sales_tab[[#This Row],[Cost Price]]</f>
        <v>81.62639999999999</v>
      </c>
    </row>
    <row r="1153" spans="1:20" x14ac:dyDescent="0.45">
      <c r="A1153">
        <v>213123</v>
      </c>
      <c r="B1153">
        <v>628598</v>
      </c>
      <c r="C1153" t="str">
        <f>VLOOKUP(sales_tab[[#This Row],[Customer ID]],customer_tab[],2,FALSE)</f>
        <v>Amanda Skinner</v>
      </c>
      <c r="D1153" t="str">
        <f>VLOOKUP(sales_tab[[#This Row],[Customer ID]],customer_tab[],9,FALSE)</f>
        <v>Female</v>
      </c>
      <c r="E1153" t="str">
        <f>VLOOKUP(sales_tab[[#This Row],[Customer ID]],customer_tab[],5,FALSE)</f>
        <v>Pennsylvania</v>
      </c>
      <c r="F1153" t="str">
        <f>VLOOKUP(sales_tab[[#This Row],[Customer ID]],customer_tab[],6,FALSE)</f>
        <v>East</v>
      </c>
      <c r="G1153" t="str">
        <f>VLOOKUP(sales_tab[[#This Row],[Customer ID]],customer_tab[],7,FALSE)</f>
        <v>Divorced</v>
      </c>
      <c r="H1153" s="1">
        <v>45369</v>
      </c>
      <c r="I1153" s="1" t="str">
        <f>TEXT(sales_tab[[#This Row],[Order Date]],"YYYY")</f>
        <v>2024</v>
      </c>
      <c r="J1153" s="1" t="str">
        <f>TEXT(sales_tab[[#This Row],[Order Date]],"MMM")</f>
        <v>Mar</v>
      </c>
      <c r="K1153">
        <v>4971</v>
      </c>
      <c r="L1153" t="str">
        <f>VLOOKUP(sales_tab[[#This Row],[Product ID]],product_tab[],2,FALSE)</f>
        <v>Marker</v>
      </c>
      <c r="M1153" t="str">
        <f>VLOOKUP(sales_tab[[#This Row],[Product ID]],product_tab[],4,FALSE)</f>
        <v>Perez LLC</v>
      </c>
      <c r="N1153" t="s">
        <v>17</v>
      </c>
      <c r="O1153">
        <v>248.39999999999998</v>
      </c>
      <c r="P1153">
        <v>63.66</v>
      </c>
      <c r="Q1153">
        <v>5</v>
      </c>
      <c r="R1153">
        <v>0.1</v>
      </c>
      <c r="S1153">
        <f>sales_tab[[#This Row],[Unit Price]]*sales_tab[[#This Row],[Quantity]]</f>
        <v>318.29999999999995</v>
      </c>
      <c r="T1153">
        <f>sales_tab[[#This Row],[Sales Amount]]-sales_tab[[#This Row],[Cost Price]]</f>
        <v>69.899999999999977</v>
      </c>
    </row>
    <row r="1154" spans="1:20" x14ac:dyDescent="0.45">
      <c r="A1154">
        <v>909943</v>
      </c>
      <c r="B1154">
        <v>343622</v>
      </c>
      <c r="C1154" t="str">
        <f>VLOOKUP(sales_tab[[#This Row],[Customer ID]],customer_tab[],2,FALSE)</f>
        <v>Anna Cameron</v>
      </c>
      <c r="D1154" t="str">
        <f>VLOOKUP(sales_tab[[#This Row],[Customer ID]],customer_tab[],9,FALSE)</f>
        <v>Non-Binary</v>
      </c>
      <c r="E1154" t="str">
        <f>VLOOKUP(sales_tab[[#This Row],[Customer ID]],customer_tab[],5,FALSE)</f>
        <v>North Carolina</v>
      </c>
      <c r="F1154" t="str">
        <f>VLOOKUP(sales_tab[[#This Row],[Customer ID]],customer_tab[],6,FALSE)</f>
        <v>South</v>
      </c>
      <c r="G1154" t="str">
        <f>VLOOKUP(sales_tab[[#This Row],[Customer ID]],customer_tab[],7,FALSE)</f>
        <v>Widowed</v>
      </c>
      <c r="H1154" s="1">
        <v>45425</v>
      </c>
      <c r="I1154" s="1" t="str">
        <f>TEXT(sales_tab[[#This Row],[Order Date]],"YYYY")</f>
        <v>2024</v>
      </c>
      <c r="J1154" s="1" t="str">
        <f>TEXT(sales_tab[[#This Row],[Order Date]],"MMM")</f>
        <v>May</v>
      </c>
      <c r="K1154">
        <v>5039</v>
      </c>
      <c r="L1154" t="str">
        <f>VLOOKUP(sales_tab[[#This Row],[Product ID]],product_tab[],2,FALSE)</f>
        <v>Jeans</v>
      </c>
      <c r="M1154" t="str">
        <f>VLOOKUP(sales_tab[[#This Row],[Product ID]],product_tab[],4,FALSE)</f>
        <v>Sanchez, Medina and Golden</v>
      </c>
      <c r="N1154" t="s">
        <v>15</v>
      </c>
      <c r="O1154">
        <v>167.24079999999998</v>
      </c>
      <c r="P1154">
        <v>70.03</v>
      </c>
      <c r="Q1154">
        <v>4</v>
      </c>
      <c r="R1154">
        <v>0.16</v>
      </c>
      <c r="S1154">
        <f>sales_tab[[#This Row],[Unit Price]]*sales_tab[[#This Row],[Quantity]]</f>
        <v>280.12</v>
      </c>
      <c r="T1154">
        <f>sales_tab[[#This Row],[Sales Amount]]-sales_tab[[#This Row],[Cost Price]]</f>
        <v>112.87920000000003</v>
      </c>
    </row>
    <row r="1155" spans="1:20" x14ac:dyDescent="0.45">
      <c r="A1155">
        <v>645751</v>
      </c>
      <c r="B1155">
        <v>980158</v>
      </c>
      <c r="C1155" t="str">
        <f>VLOOKUP(sales_tab[[#This Row],[Customer ID]],customer_tab[],2,FALSE)</f>
        <v>Matthew Jones</v>
      </c>
      <c r="D1155" t="str">
        <f>VLOOKUP(sales_tab[[#This Row],[Customer ID]],customer_tab[],9,FALSE)</f>
        <v>Non-Binary</v>
      </c>
      <c r="E1155" t="str">
        <f>VLOOKUP(sales_tab[[#This Row],[Customer ID]],customer_tab[],5,FALSE)</f>
        <v>Delaware</v>
      </c>
      <c r="F1155" t="str">
        <f>VLOOKUP(sales_tab[[#This Row],[Customer ID]],customer_tab[],6,FALSE)</f>
        <v>East</v>
      </c>
      <c r="G1155" t="str">
        <f>VLOOKUP(sales_tab[[#This Row],[Customer ID]],customer_tab[],7,FALSE)</f>
        <v>Single</v>
      </c>
      <c r="H1155" s="1">
        <v>45349</v>
      </c>
      <c r="I1155" s="1" t="str">
        <f>TEXT(sales_tab[[#This Row],[Order Date]],"YYYY")</f>
        <v>2024</v>
      </c>
      <c r="J1155" s="1" t="str">
        <f>TEXT(sales_tab[[#This Row],[Order Date]],"MMM")</f>
        <v>Feb</v>
      </c>
      <c r="K1155">
        <v>9251</v>
      </c>
      <c r="L1155" t="str">
        <f>VLOOKUP(sales_tab[[#This Row],[Product ID]],product_tab[],2,FALSE)</f>
        <v>Headphones</v>
      </c>
      <c r="M1155" t="str">
        <f>VLOOKUP(sales_tab[[#This Row],[Product ID]],product_tab[],4,FALSE)</f>
        <v>Yates Group</v>
      </c>
      <c r="N1155" t="s">
        <v>19</v>
      </c>
      <c r="O1155">
        <v>62.1357</v>
      </c>
      <c r="P1155">
        <v>86.13</v>
      </c>
      <c r="Q1155">
        <v>1</v>
      </c>
      <c r="R1155">
        <v>0.11</v>
      </c>
      <c r="S1155">
        <f>sales_tab[[#This Row],[Unit Price]]*sales_tab[[#This Row],[Quantity]]</f>
        <v>86.13</v>
      </c>
      <c r="T1155">
        <f>sales_tab[[#This Row],[Sales Amount]]-sales_tab[[#This Row],[Cost Price]]</f>
        <v>23.994299999999996</v>
      </c>
    </row>
    <row r="1156" spans="1:20" x14ac:dyDescent="0.45">
      <c r="A1156">
        <v>321868</v>
      </c>
      <c r="B1156">
        <v>451560</v>
      </c>
      <c r="C1156" t="str">
        <f>VLOOKUP(sales_tab[[#This Row],[Customer ID]],customer_tab[],2,FALSE)</f>
        <v>Tammy Ruiz</v>
      </c>
      <c r="D1156" t="str">
        <f>VLOOKUP(sales_tab[[#This Row],[Customer ID]],customer_tab[],9,FALSE)</f>
        <v>Female</v>
      </c>
      <c r="E1156" t="str">
        <f>VLOOKUP(sales_tab[[#This Row],[Customer ID]],customer_tab[],5,FALSE)</f>
        <v>North Carolina</v>
      </c>
      <c r="F1156" t="str">
        <f>VLOOKUP(sales_tab[[#This Row],[Customer ID]],customer_tab[],6,FALSE)</f>
        <v>South</v>
      </c>
      <c r="G1156" t="str">
        <f>VLOOKUP(sales_tab[[#This Row],[Customer ID]],customer_tab[],7,FALSE)</f>
        <v>Married</v>
      </c>
      <c r="H1156" s="1">
        <v>45359</v>
      </c>
      <c r="I1156" s="1" t="str">
        <f>TEXT(sales_tab[[#This Row],[Order Date]],"YYYY")</f>
        <v>2024</v>
      </c>
      <c r="J1156" s="1" t="str">
        <f>TEXT(sales_tab[[#This Row],[Order Date]],"MMM")</f>
        <v>Mar</v>
      </c>
      <c r="K1156">
        <v>4889</v>
      </c>
      <c r="L1156" t="str">
        <f>VLOOKUP(sales_tab[[#This Row],[Product ID]],product_tab[],2,FALSE)</f>
        <v>T-shirt</v>
      </c>
      <c r="M1156" t="str">
        <f>VLOOKUP(sales_tab[[#This Row],[Product ID]],product_tab[],4,FALSE)</f>
        <v>Davis Group</v>
      </c>
      <c r="N1156" t="s">
        <v>15</v>
      </c>
      <c r="O1156">
        <v>92.683199999999999</v>
      </c>
      <c r="P1156">
        <v>165.76</v>
      </c>
      <c r="Q1156">
        <v>1</v>
      </c>
      <c r="R1156">
        <v>0.18</v>
      </c>
      <c r="S1156">
        <f>sales_tab[[#This Row],[Unit Price]]*sales_tab[[#This Row],[Quantity]]</f>
        <v>165.76</v>
      </c>
      <c r="T1156">
        <f>sales_tab[[#This Row],[Sales Amount]]-sales_tab[[#This Row],[Cost Price]]</f>
        <v>73.076799999999992</v>
      </c>
    </row>
    <row r="1157" spans="1:20" x14ac:dyDescent="0.45">
      <c r="A1157">
        <v>482053</v>
      </c>
      <c r="B1157">
        <v>955485</v>
      </c>
      <c r="C1157" t="str">
        <f>VLOOKUP(sales_tab[[#This Row],[Customer ID]],customer_tab[],2,FALSE)</f>
        <v>Meghan Rivera</v>
      </c>
      <c r="D1157" t="str">
        <f>VLOOKUP(sales_tab[[#This Row],[Customer ID]],customer_tab[],9,FALSE)</f>
        <v>Female</v>
      </c>
      <c r="E1157" t="str">
        <f>VLOOKUP(sales_tab[[#This Row],[Customer ID]],customer_tab[],5,FALSE)</f>
        <v>California</v>
      </c>
      <c r="F1157" t="str">
        <f>VLOOKUP(sales_tab[[#This Row],[Customer ID]],customer_tab[],6,FALSE)</f>
        <v>West</v>
      </c>
      <c r="G1157" t="str">
        <f>VLOOKUP(sales_tab[[#This Row],[Customer ID]],customer_tab[],7,FALSE)</f>
        <v>Married</v>
      </c>
      <c r="H1157" s="1">
        <v>45294</v>
      </c>
      <c r="I1157" s="1" t="str">
        <f>TEXT(sales_tab[[#This Row],[Order Date]],"YYYY")</f>
        <v>2024</v>
      </c>
      <c r="J1157" s="1" t="str">
        <f>TEXT(sales_tab[[#This Row],[Order Date]],"MMM")</f>
        <v>Jan</v>
      </c>
      <c r="K1157">
        <v>4971</v>
      </c>
      <c r="L1157" t="str">
        <f>VLOOKUP(sales_tab[[#This Row],[Product ID]],product_tab[],2,FALSE)</f>
        <v>Marker</v>
      </c>
      <c r="M1157" t="str">
        <f>VLOOKUP(sales_tab[[#This Row],[Product ID]],product_tab[],4,FALSE)</f>
        <v>Perez LLC</v>
      </c>
      <c r="N1157" t="s">
        <v>17</v>
      </c>
      <c r="O1157">
        <v>126.76199999999999</v>
      </c>
      <c r="P1157">
        <v>63.66</v>
      </c>
      <c r="Q1157">
        <v>4</v>
      </c>
      <c r="R1157">
        <v>0.2</v>
      </c>
      <c r="S1157">
        <f>sales_tab[[#This Row],[Unit Price]]*sales_tab[[#This Row],[Quantity]]</f>
        <v>254.64</v>
      </c>
      <c r="T1157">
        <f>sales_tab[[#This Row],[Sales Amount]]-sales_tab[[#This Row],[Cost Price]]</f>
        <v>127.878</v>
      </c>
    </row>
    <row r="1158" spans="1:20" x14ac:dyDescent="0.45">
      <c r="A1158">
        <v>912137</v>
      </c>
      <c r="B1158">
        <v>121928</v>
      </c>
      <c r="C1158" t="str">
        <f>VLOOKUP(sales_tab[[#This Row],[Customer ID]],customer_tab[],2,FALSE)</f>
        <v>Henry Aguilar</v>
      </c>
      <c r="D1158" t="str">
        <f>VLOOKUP(sales_tab[[#This Row],[Customer ID]],customer_tab[],9,FALSE)</f>
        <v>Female</v>
      </c>
      <c r="E1158" t="str">
        <f>VLOOKUP(sales_tab[[#This Row],[Customer ID]],customer_tab[],5,FALSE)</f>
        <v>New York</v>
      </c>
      <c r="F1158" t="str">
        <f>VLOOKUP(sales_tab[[#This Row],[Customer ID]],customer_tab[],6,FALSE)</f>
        <v>East</v>
      </c>
      <c r="G1158" t="str">
        <f>VLOOKUP(sales_tab[[#This Row],[Customer ID]],customer_tab[],7,FALSE)</f>
        <v>Widowed</v>
      </c>
      <c r="H1158" s="1">
        <v>45532</v>
      </c>
      <c r="I1158" s="1" t="str">
        <f>TEXT(sales_tab[[#This Row],[Order Date]],"YYYY")</f>
        <v>2024</v>
      </c>
      <c r="J1158" s="1" t="str">
        <f>TEXT(sales_tab[[#This Row],[Order Date]],"MMM")</f>
        <v>Aug</v>
      </c>
      <c r="K1158">
        <v>6233</v>
      </c>
      <c r="L1158" t="str">
        <f>VLOOKUP(sales_tab[[#This Row],[Product ID]],product_tab[],2,FALSE)</f>
        <v>Smartphone</v>
      </c>
      <c r="M1158" t="str">
        <f>VLOOKUP(sales_tab[[#This Row],[Product ID]],product_tab[],4,FALSE)</f>
        <v>Hensley-Pratt</v>
      </c>
      <c r="N1158" t="s">
        <v>19</v>
      </c>
      <c r="O1158">
        <v>26.900800000000004</v>
      </c>
      <c r="P1158">
        <v>12.38</v>
      </c>
      <c r="Q1158">
        <v>4</v>
      </c>
      <c r="R1158">
        <v>0.21</v>
      </c>
      <c r="S1158">
        <f>sales_tab[[#This Row],[Unit Price]]*sales_tab[[#This Row],[Quantity]]</f>
        <v>49.52</v>
      </c>
      <c r="T1158">
        <f>sales_tab[[#This Row],[Sales Amount]]-sales_tab[[#This Row],[Cost Price]]</f>
        <v>22.619199999999999</v>
      </c>
    </row>
    <row r="1159" spans="1:20" x14ac:dyDescent="0.45">
      <c r="A1159">
        <v>128723</v>
      </c>
      <c r="B1159">
        <v>639211</v>
      </c>
      <c r="C1159" t="str">
        <f>VLOOKUP(sales_tab[[#This Row],[Customer ID]],customer_tab[],2,FALSE)</f>
        <v>Jeremy Dickerson</v>
      </c>
      <c r="D1159" t="str">
        <f>VLOOKUP(sales_tab[[#This Row],[Customer ID]],customer_tab[],9,FALSE)</f>
        <v>Non-Binary</v>
      </c>
      <c r="E1159" t="str">
        <f>VLOOKUP(sales_tab[[#This Row],[Customer ID]],customer_tab[],5,FALSE)</f>
        <v>Delaware</v>
      </c>
      <c r="F1159" t="str">
        <f>VLOOKUP(sales_tab[[#This Row],[Customer ID]],customer_tab[],6,FALSE)</f>
        <v>East</v>
      </c>
      <c r="G1159" t="str">
        <f>VLOOKUP(sales_tab[[#This Row],[Customer ID]],customer_tab[],7,FALSE)</f>
        <v>Married</v>
      </c>
      <c r="H1159" s="1">
        <v>45223</v>
      </c>
      <c r="I1159" s="1" t="str">
        <f>TEXT(sales_tab[[#This Row],[Order Date]],"YYYY")</f>
        <v>2023</v>
      </c>
      <c r="J1159" s="1" t="str">
        <f>TEXT(sales_tab[[#This Row],[Order Date]],"MMM")</f>
        <v>Oct</v>
      </c>
      <c r="K1159">
        <v>8522</v>
      </c>
      <c r="L1159" t="str">
        <f>VLOOKUP(sales_tab[[#This Row],[Product ID]],product_tab[],2,FALSE)</f>
        <v>Notebook</v>
      </c>
      <c r="M1159" t="str">
        <f>VLOOKUP(sales_tab[[#This Row],[Product ID]],product_tab[],4,FALSE)</f>
        <v>Estrada LLC</v>
      </c>
      <c r="N1159" t="s">
        <v>17</v>
      </c>
      <c r="O1159">
        <v>106.03920000000002</v>
      </c>
      <c r="P1159">
        <v>154.08000000000001</v>
      </c>
      <c r="Q1159">
        <v>1</v>
      </c>
      <c r="R1159">
        <v>0.01</v>
      </c>
      <c r="S1159">
        <f>sales_tab[[#This Row],[Unit Price]]*sales_tab[[#This Row],[Quantity]]</f>
        <v>154.08000000000001</v>
      </c>
      <c r="T1159">
        <f>sales_tab[[#This Row],[Sales Amount]]-sales_tab[[#This Row],[Cost Price]]</f>
        <v>48.04079999999999</v>
      </c>
    </row>
    <row r="1160" spans="1:20" x14ac:dyDescent="0.45">
      <c r="A1160">
        <v>952534</v>
      </c>
      <c r="B1160">
        <v>495276</v>
      </c>
      <c r="C1160" t="str">
        <f>VLOOKUP(sales_tab[[#This Row],[Customer ID]],customer_tab[],2,FALSE)</f>
        <v>Mallory Ellison</v>
      </c>
      <c r="D1160" t="str">
        <f>VLOOKUP(sales_tab[[#This Row],[Customer ID]],customer_tab[],9,FALSE)</f>
        <v>Female</v>
      </c>
      <c r="E1160" t="str">
        <f>VLOOKUP(sales_tab[[#This Row],[Customer ID]],customer_tab[],5,FALSE)</f>
        <v>Louisiana</v>
      </c>
      <c r="F1160" t="str">
        <f>VLOOKUP(sales_tab[[#This Row],[Customer ID]],customer_tab[],6,FALSE)</f>
        <v>South</v>
      </c>
      <c r="G1160" t="str">
        <f>VLOOKUP(sales_tab[[#This Row],[Customer ID]],customer_tab[],7,FALSE)</f>
        <v>Single</v>
      </c>
      <c r="H1160" s="1">
        <v>45466</v>
      </c>
      <c r="I1160" s="1" t="str">
        <f>TEXT(sales_tab[[#This Row],[Order Date]],"YYYY")</f>
        <v>2024</v>
      </c>
      <c r="J1160" s="1" t="str">
        <f>TEXT(sales_tab[[#This Row],[Order Date]],"MMM")</f>
        <v>Jun</v>
      </c>
      <c r="K1160">
        <v>4971</v>
      </c>
      <c r="L1160" t="str">
        <f>VLOOKUP(sales_tab[[#This Row],[Product ID]],product_tab[],2,FALSE)</f>
        <v>Marker</v>
      </c>
      <c r="M1160" t="str">
        <f>VLOOKUP(sales_tab[[#This Row],[Product ID]],product_tab[],4,FALSE)</f>
        <v>Perez LLC</v>
      </c>
      <c r="N1160" t="s">
        <v>17</v>
      </c>
      <c r="O1160">
        <v>40.866999999999997</v>
      </c>
      <c r="P1160">
        <v>63.66</v>
      </c>
      <c r="Q1160">
        <v>1</v>
      </c>
      <c r="R1160">
        <v>0.05</v>
      </c>
      <c r="S1160">
        <f>sales_tab[[#This Row],[Unit Price]]*sales_tab[[#This Row],[Quantity]]</f>
        <v>63.66</v>
      </c>
      <c r="T1160">
        <f>sales_tab[[#This Row],[Sales Amount]]-sales_tab[[#This Row],[Cost Price]]</f>
        <v>22.792999999999999</v>
      </c>
    </row>
    <row r="1161" spans="1:20" x14ac:dyDescent="0.45">
      <c r="A1161">
        <v>649681</v>
      </c>
      <c r="B1161">
        <v>308180</v>
      </c>
      <c r="C1161" t="str">
        <f>VLOOKUP(sales_tab[[#This Row],[Customer ID]],customer_tab[],2,FALSE)</f>
        <v>Steven Anderson</v>
      </c>
      <c r="D1161" t="str">
        <f>VLOOKUP(sales_tab[[#This Row],[Customer ID]],customer_tab[],9,FALSE)</f>
        <v>Male</v>
      </c>
      <c r="E1161" t="str">
        <f>VLOOKUP(sales_tab[[#This Row],[Customer ID]],customer_tab[],5,FALSE)</f>
        <v>Oklahoma</v>
      </c>
      <c r="F1161" t="str">
        <f>VLOOKUP(sales_tab[[#This Row],[Customer ID]],customer_tab[],6,FALSE)</f>
        <v>Central</v>
      </c>
      <c r="G1161" t="str">
        <f>VLOOKUP(sales_tab[[#This Row],[Customer ID]],customer_tab[],7,FALSE)</f>
        <v>Single</v>
      </c>
      <c r="H1161" s="1">
        <v>45508</v>
      </c>
      <c r="I1161" s="1" t="str">
        <f>TEXT(sales_tab[[#This Row],[Order Date]],"YYYY")</f>
        <v>2024</v>
      </c>
      <c r="J1161" s="1" t="str">
        <f>TEXT(sales_tab[[#This Row],[Order Date]],"MMM")</f>
        <v>Aug</v>
      </c>
      <c r="K1161">
        <v>9614</v>
      </c>
      <c r="L1161" t="str">
        <f>VLOOKUP(sales_tab[[#This Row],[Product ID]],product_tab[],2,FALSE)</f>
        <v>Table</v>
      </c>
      <c r="M1161" t="str">
        <f>VLOOKUP(sales_tab[[#This Row],[Product ID]],product_tab[],4,FALSE)</f>
        <v>Peters Ltd</v>
      </c>
      <c r="N1161" t="s">
        <v>11</v>
      </c>
      <c r="O1161">
        <v>280.86049999999994</v>
      </c>
      <c r="P1161">
        <v>129.47</v>
      </c>
      <c r="Q1161">
        <v>5</v>
      </c>
      <c r="R1161">
        <v>0.17</v>
      </c>
      <c r="S1161">
        <f>sales_tab[[#This Row],[Unit Price]]*sales_tab[[#This Row],[Quantity]]</f>
        <v>647.35</v>
      </c>
      <c r="T1161">
        <f>sales_tab[[#This Row],[Sales Amount]]-sales_tab[[#This Row],[Cost Price]]</f>
        <v>366.48950000000008</v>
      </c>
    </row>
    <row r="1162" spans="1:20" x14ac:dyDescent="0.45">
      <c r="A1162">
        <v>375354</v>
      </c>
      <c r="B1162">
        <v>520664</v>
      </c>
      <c r="C1162" t="str">
        <f>VLOOKUP(sales_tab[[#This Row],[Customer ID]],customer_tab[],2,FALSE)</f>
        <v>Donna Obrien</v>
      </c>
      <c r="D1162" t="str">
        <f>VLOOKUP(sales_tab[[#This Row],[Customer ID]],customer_tab[],9,FALSE)</f>
        <v>Non-Binary</v>
      </c>
      <c r="E1162" t="str">
        <f>VLOOKUP(sales_tab[[#This Row],[Customer ID]],customer_tab[],5,FALSE)</f>
        <v>Minnesota</v>
      </c>
      <c r="F1162" t="str">
        <f>VLOOKUP(sales_tab[[#This Row],[Customer ID]],customer_tab[],6,FALSE)</f>
        <v>Central</v>
      </c>
      <c r="G1162" t="str">
        <f>VLOOKUP(sales_tab[[#This Row],[Customer ID]],customer_tab[],7,FALSE)</f>
        <v>Widowed</v>
      </c>
      <c r="H1162" s="1">
        <v>45485</v>
      </c>
      <c r="I1162" s="1" t="str">
        <f>TEXT(sales_tab[[#This Row],[Order Date]],"YYYY")</f>
        <v>2024</v>
      </c>
      <c r="J1162" s="1" t="str">
        <f>TEXT(sales_tab[[#This Row],[Order Date]],"MMM")</f>
        <v>Jul</v>
      </c>
      <c r="K1162">
        <v>9504</v>
      </c>
      <c r="L1162" t="str">
        <f>VLOOKUP(sales_tab[[#This Row],[Product ID]],product_tab[],2,FALSE)</f>
        <v>Puzzle</v>
      </c>
      <c r="M1162" t="str">
        <f>VLOOKUP(sales_tab[[#This Row],[Product ID]],product_tab[],4,FALSE)</f>
        <v>Bailey, Fowler and Butler</v>
      </c>
      <c r="N1162" t="s">
        <v>13</v>
      </c>
      <c r="O1162">
        <v>84.255600000000001</v>
      </c>
      <c r="P1162">
        <v>50.87</v>
      </c>
      <c r="Q1162">
        <v>2</v>
      </c>
      <c r="R1162">
        <v>0.06</v>
      </c>
      <c r="S1162">
        <f>sales_tab[[#This Row],[Unit Price]]*sales_tab[[#This Row],[Quantity]]</f>
        <v>101.74</v>
      </c>
      <c r="T1162">
        <f>sales_tab[[#This Row],[Sales Amount]]-sales_tab[[#This Row],[Cost Price]]</f>
        <v>17.484399999999994</v>
      </c>
    </row>
    <row r="1163" spans="1:20" x14ac:dyDescent="0.45">
      <c r="A1163">
        <v>726329</v>
      </c>
      <c r="B1163">
        <v>722849</v>
      </c>
      <c r="C1163" t="str">
        <f>VLOOKUP(sales_tab[[#This Row],[Customer ID]],customer_tab[],2,FALSE)</f>
        <v>Chloe Roberts MD</v>
      </c>
      <c r="D1163" t="str">
        <f>VLOOKUP(sales_tab[[#This Row],[Customer ID]],customer_tab[],9,FALSE)</f>
        <v>Female</v>
      </c>
      <c r="E1163" t="str">
        <f>VLOOKUP(sales_tab[[#This Row],[Customer ID]],customer_tab[],5,FALSE)</f>
        <v>Nebraska</v>
      </c>
      <c r="F1163" t="str">
        <f>VLOOKUP(sales_tab[[#This Row],[Customer ID]],customer_tab[],6,FALSE)</f>
        <v>Central</v>
      </c>
      <c r="G1163" t="str">
        <f>VLOOKUP(sales_tab[[#This Row],[Customer ID]],customer_tab[],7,FALSE)</f>
        <v>Divorced</v>
      </c>
      <c r="H1163" s="1">
        <v>45352</v>
      </c>
      <c r="I1163" s="1" t="str">
        <f>TEXT(sales_tab[[#This Row],[Order Date]],"YYYY")</f>
        <v>2024</v>
      </c>
      <c r="J1163" s="1" t="str">
        <f>TEXT(sales_tab[[#This Row],[Order Date]],"MMM")</f>
        <v>Mar</v>
      </c>
      <c r="K1163">
        <v>3592</v>
      </c>
      <c r="L1163" t="str">
        <f>VLOOKUP(sales_tab[[#This Row],[Product ID]],product_tab[],2,FALSE)</f>
        <v>Shoes</v>
      </c>
      <c r="M1163" t="str">
        <f>VLOOKUP(sales_tab[[#This Row],[Product ID]],product_tab[],4,FALSE)</f>
        <v>Hamilton, Kirby and Taylor</v>
      </c>
      <c r="N1163" t="s">
        <v>15</v>
      </c>
      <c r="O1163">
        <v>286.02999999999997</v>
      </c>
      <c r="P1163">
        <v>243.78</v>
      </c>
      <c r="Q1163">
        <v>2</v>
      </c>
      <c r="R1163">
        <v>0</v>
      </c>
      <c r="S1163">
        <f>sales_tab[[#This Row],[Unit Price]]*sales_tab[[#This Row],[Quantity]]</f>
        <v>487.56</v>
      </c>
      <c r="T1163">
        <f>sales_tab[[#This Row],[Sales Amount]]-sales_tab[[#This Row],[Cost Price]]</f>
        <v>201.53000000000003</v>
      </c>
    </row>
    <row r="1164" spans="1:20" x14ac:dyDescent="0.45">
      <c r="A1164">
        <v>694030</v>
      </c>
      <c r="B1164">
        <v>722265</v>
      </c>
      <c r="C1164" t="str">
        <f>VLOOKUP(sales_tab[[#This Row],[Customer ID]],customer_tab[],2,FALSE)</f>
        <v>Renee White</v>
      </c>
      <c r="D1164" t="str">
        <f>VLOOKUP(sales_tab[[#This Row],[Customer ID]],customer_tab[],9,FALSE)</f>
        <v>Male</v>
      </c>
      <c r="E1164" t="str">
        <f>VLOOKUP(sales_tab[[#This Row],[Customer ID]],customer_tab[],5,FALSE)</f>
        <v>California</v>
      </c>
      <c r="F1164" t="str">
        <f>VLOOKUP(sales_tab[[#This Row],[Customer ID]],customer_tab[],6,FALSE)</f>
        <v>West</v>
      </c>
      <c r="G1164" t="str">
        <f>VLOOKUP(sales_tab[[#This Row],[Customer ID]],customer_tab[],7,FALSE)</f>
        <v>Single</v>
      </c>
      <c r="H1164" s="1">
        <v>45477</v>
      </c>
      <c r="I1164" s="1" t="str">
        <f>TEXT(sales_tab[[#This Row],[Order Date]],"YYYY")</f>
        <v>2024</v>
      </c>
      <c r="J1164" s="1" t="str">
        <f>TEXT(sales_tab[[#This Row],[Order Date]],"MMM")</f>
        <v>Jul</v>
      </c>
      <c r="K1164">
        <v>2834</v>
      </c>
      <c r="L1164" t="str">
        <f>VLOOKUP(sales_tab[[#This Row],[Product ID]],product_tab[],2,FALSE)</f>
        <v>Tablet</v>
      </c>
      <c r="M1164" t="str">
        <f>VLOOKUP(sales_tab[[#This Row],[Product ID]],product_tab[],4,FALSE)</f>
        <v>Anderson-Jackson</v>
      </c>
      <c r="N1164" t="s">
        <v>19</v>
      </c>
      <c r="O1164">
        <v>798.54600000000005</v>
      </c>
      <c r="P1164">
        <v>222.26</v>
      </c>
      <c r="Q1164">
        <v>5</v>
      </c>
      <c r="R1164">
        <v>0.18</v>
      </c>
      <c r="S1164">
        <f>sales_tab[[#This Row],[Unit Price]]*sales_tab[[#This Row],[Quantity]]</f>
        <v>1111.3</v>
      </c>
      <c r="T1164">
        <f>sales_tab[[#This Row],[Sales Amount]]-sales_tab[[#This Row],[Cost Price]]</f>
        <v>312.75399999999991</v>
      </c>
    </row>
    <row r="1165" spans="1:20" x14ac:dyDescent="0.45">
      <c r="A1165">
        <v>918013</v>
      </c>
      <c r="B1165">
        <v>766111</v>
      </c>
      <c r="C1165" t="str">
        <f>VLOOKUP(sales_tab[[#This Row],[Customer ID]],customer_tab[],2,FALSE)</f>
        <v>Tammy Rivas</v>
      </c>
      <c r="D1165" t="str">
        <f>VLOOKUP(sales_tab[[#This Row],[Customer ID]],customer_tab[],9,FALSE)</f>
        <v>Female</v>
      </c>
      <c r="E1165" t="str">
        <f>VLOOKUP(sales_tab[[#This Row],[Customer ID]],customer_tab[],5,FALSE)</f>
        <v>Michigan</v>
      </c>
      <c r="F1165" t="str">
        <f>VLOOKUP(sales_tab[[#This Row],[Customer ID]],customer_tab[],6,FALSE)</f>
        <v>Central</v>
      </c>
      <c r="G1165" t="str">
        <f>VLOOKUP(sales_tab[[#This Row],[Customer ID]],customer_tab[],7,FALSE)</f>
        <v>Divorced</v>
      </c>
      <c r="H1165" s="1">
        <v>45323</v>
      </c>
      <c r="I1165" s="1" t="str">
        <f>TEXT(sales_tab[[#This Row],[Order Date]],"YYYY")</f>
        <v>2024</v>
      </c>
      <c r="J1165" s="1" t="str">
        <f>TEXT(sales_tab[[#This Row],[Order Date]],"MMM")</f>
        <v>Feb</v>
      </c>
      <c r="K1165">
        <v>2117</v>
      </c>
      <c r="L1165" t="str">
        <f>VLOOKUP(sales_tab[[#This Row],[Product ID]],product_tab[],2,FALSE)</f>
        <v>Sofa</v>
      </c>
      <c r="M1165" t="str">
        <f>VLOOKUP(sales_tab[[#This Row],[Product ID]],product_tab[],4,FALSE)</f>
        <v>Holden Inc</v>
      </c>
      <c r="N1165" t="s">
        <v>11</v>
      </c>
      <c r="O1165">
        <v>10.1166</v>
      </c>
      <c r="P1165">
        <v>13.79</v>
      </c>
      <c r="Q1165">
        <v>2</v>
      </c>
      <c r="R1165">
        <v>0.23</v>
      </c>
      <c r="S1165">
        <f>sales_tab[[#This Row],[Unit Price]]*sales_tab[[#This Row],[Quantity]]</f>
        <v>27.58</v>
      </c>
      <c r="T1165">
        <f>sales_tab[[#This Row],[Sales Amount]]-sales_tab[[#This Row],[Cost Price]]</f>
        <v>17.4634</v>
      </c>
    </row>
    <row r="1166" spans="1:20" x14ac:dyDescent="0.45">
      <c r="A1166">
        <v>715158</v>
      </c>
      <c r="B1166">
        <v>219789</v>
      </c>
      <c r="C1166" t="str">
        <f>VLOOKUP(sales_tab[[#This Row],[Customer ID]],customer_tab[],2,FALSE)</f>
        <v>Deborah Ochoa</v>
      </c>
      <c r="D1166" t="str">
        <f>VLOOKUP(sales_tab[[#This Row],[Customer ID]],customer_tab[],9,FALSE)</f>
        <v>Male</v>
      </c>
      <c r="E1166" t="str">
        <f>VLOOKUP(sales_tab[[#This Row],[Customer ID]],customer_tab[],5,FALSE)</f>
        <v>Texas</v>
      </c>
      <c r="F1166" t="str">
        <f>VLOOKUP(sales_tab[[#This Row],[Customer ID]],customer_tab[],6,FALSE)</f>
        <v>Central</v>
      </c>
      <c r="G1166" t="str">
        <f>VLOOKUP(sales_tab[[#This Row],[Customer ID]],customer_tab[],7,FALSE)</f>
        <v>Widowed</v>
      </c>
      <c r="H1166" s="1">
        <v>45445</v>
      </c>
      <c r="I1166" s="1" t="str">
        <f>TEXT(sales_tab[[#This Row],[Order Date]],"YYYY")</f>
        <v>2024</v>
      </c>
      <c r="J1166" s="1" t="str">
        <f>TEXT(sales_tab[[#This Row],[Order Date]],"MMM")</f>
        <v>Jun</v>
      </c>
      <c r="K1166">
        <v>9961</v>
      </c>
      <c r="L1166" t="str">
        <f>VLOOKUP(sales_tab[[#This Row],[Product ID]],product_tab[],2,FALSE)</f>
        <v>Cap</v>
      </c>
      <c r="M1166" t="str">
        <f>VLOOKUP(sales_tab[[#This Row],[Product ID]],product_tab[],4,FALSE)</f>
        <v>Rogers and Sons</v>
      </c>
      <c r="N1166" t="s">
        <v>15</v>
      </c>
      <c r="O1166">
        <v>4.6231999999999989</v>
      </c>
      <c r="P1166">
        <v>6.92</v>
      </c>
      <c r="Q1166">
        <v>1</v>
      </c>
      <c r="R1166">
        <v>0.04</v>
      </c>
      <c r="S1166">
        <f>sales_tab[[#This Row],[Unit Price]]*sales_tab[[#This Row],[Quantity]]</f>
        <v>6.92</v>
      </c>
      <c r="T1166">
        <f>sales_tab[[#This Row],[Sales Amount]]-sales_tab[[#This Row],[Cost Price]]</f>
        <v>2.2968000000000011</v>
      </c>
    </row>
    <row r="1167" spans="1:20" x14ac:dyDescent="0.45">
      <c r="A1167">
        <v>202230</v>
      </c>
      <c r="B1167">
        <v>293174</v>
      </c>
      <c r="C1167" t="str">
        <f>VLOOKUP(sales_tab[[#This Row],[Customer ID]],customer_tab[],2,FALSE)</f>
        <v>Sydney Miller</v>
      </c>
      <c r="D1167" t="str">
        <f>VLOOKUP(sales_tab[[#This Row],[Customer ID]],customer_tab[],9,FALSE)</f>
        <v>Male</v>
      </c>
      <c r="E1167" t="str">
        <f>VLOOKUP(sales_tab[[#This Row],[Customer ID]],customer_tab[],5,FALSE)</f>
        <v>Illinois</v>
      </c>
      <c r="F1167" t="str">
        <f>VLOOKUP(sales_tab[[#This Row],[Customer ID]],customer_tab[],6,FALSE)</f>
        <v>Central</v>
      </c>
      <c r="G1167" t="str">
        <f>VLOOKUP(sales_tab[[#This Row],[Customer ID]],customer_tab[],7,FALSE)</f>
        <v>Widowed</v>
      </c>
      <c r="H1167" s="1">
        <v>45441</v>
      </c>
      <c r="I1167" s="1" t="str">
        <f>TEXT(sales_tab[[#This Row],[Order Date]],"YYYY")</f>
        <v>2024</v>
      </c>
      <c r="J1167" s="1" t="str">
        <f>TEXT(sales_tab[[#This Row],[Order Date]],"MMM")</f>
        <v>May</v>
      </c>
      <c r="K1167">
        <v>9251</v>
      </c>
      <c r="L1167" t="str">
        <f>VLOOKUP(sales_tab[[#This Row],[Product ID]],product_tab[],2,FALSE)</f>
        <v>Headphones</v>
      </c>
      <c r="M1167" t="str">
        <f>VLOOKUP(sales_tab[[#This Row],[Product ID]],product_tab[],4,FALSE)</f>
        <v>Yates Group</v>
      </c>
      <c r="N1167" t="s">
        <v>19</v>
      </c>
      <c r="O1167">
        <v>50.930499999999995</v>
      </c>
      <c r="P1167">
        <v>86.13</v>
      </c>
      <c r="Q1167">
        <v>1</v>
      </c>
      <c r="R1167">
        <v>0.15</v>
      </c>
      <c r="S1167">
        <f>sales_tab[[#This Row],[Unit Price]]*sales_tab[[#This Row],[Quantity]]</f>
        <v>86.13</v>
      </c>
      <c r="T1167">
        <f>sales_tab[[#This Row],[Sales Amount]]-sales_tab[[#This Row],[Cost Price]]</f>
        <v>35.1995</v>
      </c>
    </row>
    <row r="1168" spans="1:20" x14ac:dyDescent="0.45">
      <c r="A1168">
        <v>575027</v>
      </c>
      <c r="B1168">
        <v>723655</v>
      </c>
      <c r="C1168" t="str">
        <f>VLOOKUP(sales_tab[[#This Row],[Customer ID]],customer_tab[],2,FALSE)</f>
        <v>James Pearson</v>
      </c>
      <c r="D1168" t="str">
        <f>VLOOKUP(sales_tab[[#This Row],[Customer ID]],customer_tab[],9,FALSE)</f>
        <v>Male</v>
      </c>
      <c r="E1168" t="str">
        <f>VLOOKUP(sales_tab[[#This Row],[Customer ID]],customer_tab[],5,FALSE)</f>
        <v>Colorado</v>
      </c>
      <c r="F1168" t="str">
        <f>VLOOKUP(sales_tab[[#This Row],[Customer ID]],customer_tab[],6,FALSE)</f>
        <v>West</v>
      </c>
      <c r="G1168" t="str">
        <f>VLOOKUP(sales_tab[[#This Row],[Customer ID]],customer_tab[],7,FALSE)</f>
        <v>Married</v>
      </c>
      <c r="H1168" s="1">
        <v>45453</v>
      </c>
      <c r="I1168" s="1" t="str">
        <f>TEXT(sales_tab[[#This Row],[Order Date]],"YYYY")</f>
        <v>2024</v>
      </c>
      <c r="J1168" s="1" t="str">
        <f>TEXT(sales_tab[[#This Row],[Order Date]],"MMM")</f>
        <v>Jun</v>
      </c>
      <c r="K1168">
        <v>9240</v>
      </c>
      <c r="L1168" t="str">
        <f>VLOOKUP(sales_tab[[#This Row],[Product ID]],product_tab[],2,FALSE)</f>
        <v>Doll</v>
      </c>
      <c r="M1168" t="str">
        <f>VLOOKUP(sales_tab[[#This Row],[Product ID]],product_tab[],4,FALSE)</f>
        <v>Clark, Scott and Miller</v>
      </c>
      <c r="N1168" t="s">
        <v>13</v>
      </c>
      <c r="O1168">
        <v>48.939300000000003</v>
      </c>
      <c r="P1168">
        <v>105.37</v>
      </c>
      <c r="Q1168">
        <v>1</v>
      </c>
      <c r="R1168">
        <v>0.11</v>
      </c>
      <c r="S1168">
        <f>sales_tab[[#This Row],[Unit Price]]*sales_tab[[#This Row],[Quantity]]</f>
        <v>105.37</v>
      </c>
      <c r="T1168">
        <f>sales_tab[[#This Row],[Sales Amount]]-sales_tab[[#This Row],[Cost Price]]</f>
        <v>56.430700000000002</v>
      </c>
    </row>
    <row r="1169" spans="1:20" x14ac:dyDescent="0.45">
      <c r="A1169">
        <v>837315</v>
      </c>
      <c r="B1169">
        <v>958839</v>
      </c>
      <c r="C1169" t="str">
        <f>VLOOKUP(sales_tab[[#This Row],[Customer ID]],customer_tab[],2,FALSE)</f>
        <v>William Sims</v>
      </c>
      <c r="D1169" t="str">
        <f>VLOOKUP(sales_tab[[#This Row],[Customer ID]],customer_tab[],9,FALSE)</f>
        <v>Male</v>
      </c>
      <c r="E1169" t="str">
        <f>VLOOKUP(sales_tab[[#This Row],[Customer ID]],customer_tab[],5,FALSE)</f>
        <v>California</v>
      </c>
      <c r="F1169" t="str">
        <f>VLOOKUP(sales_tab[[#This Row],[Customer ID]],customer_tab[],6,FALSE)</f>
        <v>West</v>
      </c>
      <c r="G1169" t="str">
        <f>VLOOKUP(sales_tab[[#This Row],[Customer ID]],customer_tab[],7,FALSE)</f>
        <v>Divorced</v>
      </c>
      <c r="H1169" s="1">
        <v>45422</v>
      </c>
      <c r="I1169" s="1" t="str">
        <f>TEXT(sales_tab[[#This Row],[Order Date]],"YYYY")</f>
        <v>2024</v>
      </c>
      <c r="J1169" s="1" t="str">
        <f>TEXT(sales_tab[[#This Row],[Order Date]],"MMM")</f>
        <v>May</v>
      </c>
      <c r="K1169">
        <v>2034</v>
      </c>
      <c r="L1169" t="str">
        <f>VLOOKUP(sales_tab[[#This Row],[Product ID]],product_tab[],2,FALSE)</f>
        <v>Camera</v>
      </c>
      <c r="M1169" t="str">
        <f>VLOOKUP(sales_tab[[#This Row],[Product ID]],product_tab[],4,FALSE)</f>
        <v>Johns and Sons</v>
      </c>
      <c r="N1169" t="s">
        <v>19</v>
      </c>
      <c r="O1169">
        <v>138.714</v>
      </c>
      <c r="P1169">
        <v>70.849999999999994</v>
      </c>
      <c r="Q1169">
        <v>4</v>
      </c>
      <c r="R1169">
        <v>0.24</v>
      </c>
      <c r="S1169">
        <f>sales_tab[[#This Row],[Unit Price]]*sales_tab[[#This Row],[Quantity]]</f>
        <v>283.39999999999998</v>
      </c>
      <c r="T1169">
        <f>sales_tab[[#This Row],[Sales Amount]]-sales_tab[[#This Row],[Cost Price]]</f>
        <v>144.68599999999998</v>
      </c>
    </row>
    <row r="1170" spans="1:20" x14ac:dyDescent="0.45">
      <c r="A1170">
        <v>683028</v>
      </c>
      <c r="B1170">
        <v>301561</v>
      </c>
      <c r="C1170" t="str">
        <f>VLOOKUP(sales_tab[[#This Row],[Customer ID]],customer_tab[],2,FALSE)</f>
        <v>Joel Green</v>
      </c>
      <c r="D1170" t="str">
        <f>VLOOKUP(sales_tab[[#This Row],[Customer ID]],customer_tab[],9,FALSE)</f>
        <v>Non-Binary</v>
      </c>
      <c r="E1170" t="str">
        <f>VLOOKUP(sales_tab[[#This Row],[Customer ID]],customer_tab[],5,FALSE)</f>
        <v>Pennsylvania</v>
      </c>
      <c r="F1170" t="str">
        <f>VLOOKUP(sales_tab[[#This Row],[Customer ID]],customer_tab[],6,FALSE)</f>
        <v>East</v>
      </c>
      <c r="G1170" t="str">
        <f>VLOOKUP(sales_tab[[#This Row],[Customer ID]],customer_tab[],7,FALSE)</f>
        <v>Widowed</v>
      </c>
      <c r="H1170" s="1">
        <v>45445</v>
      </c>
      <c r="I1170" s="1" t="str">
        <f>TEXT(sales_tab[[#This Row],[Order Date]],"YYYY")</f>
        <v>2024</v>
      </c>
      <c r="J1170" s="1" t="str">
        <f>TEXT(sales_tab[[#This Row],[Order Date]],"MMM")</f>
        <v>Jun</v>
      </c>
      <c r="K1170">
        <v>3592</v>
      </c>
      <c r="L1170" t="str">
        <f>VLOOKUP(sales_tab[[#This Row],[Product ID]],product_tab[],2,FALSE)</f>
        <v>Shoes</v>
      </c>
      <c r="M1170" t="str">
        <f>VLOOKUP(sales_tab[[#This Row],[Product ID]],product_tab[],4,FALSE)</f>
        <v>Hamilton, Kirby and Taylor</v>
      </c>
      <c r="N1170" t="s">
        <v>15</v>
      </c>
      <c r="O1170">
        <v>300.38559999999995</v>
      </c>
      <c r="P1170">
        <v>243.78</v>
      </c>
      <c r="Q1170">
        <v>2</v>
      </c>
      <c r="R1170">
        <v>0.24</v>
      </c>
      <c r="S1170">
        <f>sales_tab[[#This Row],[Unit Price]]*sales_tab[[#This Row],[Quantity]]</f>
        <v>487.56</v>
      </c>
      <c r="T1170">
        <f>sales_tab[[#This Row],[Sales Amount]]-sales_tab[[#This Row],[Cost Price]]</f>
        <v>187.17440000000005</v>
      </c>
    </row>
    <row r="1171" spans="1:20" x14ac:dyDescent="0.45">
      <c r="A1171">
        <v>543339</v>
      </c>
      <c r="B1171">
        <v>215837</v>
      </c>
      <c r="C1171" t="str">
        <f>VLOOKUP(sales_tab[[#This Row],[Customer ID]],customer_tab[],2,FALSE)</f>
        <v>Nicholas Carter</v>
      </c>
      <c r="D1171" t="str">
        <f>VLOOKUP(sales_tab[[#This Row],[Customer ID]],customer_tab[],9,FALSE)</f>
        <v>Male</v>
      </c>
      <c r="E1171" t="str">
        <f>VLOOKUP(sales_tab[[#This Row],[Customer ID]],customer_tab[],5,FALSE)</f>
        <v>New York</v>
      </c>
      <c r="F1171" t="str">
        <f>VLOOKUP(sales_tab[[#This Row],[Customer ID]],customer_tab[],6,FALSE)</f>
        <v>East</v>
      </c>
      <c r="G1171" t="str">
        <f>VLOOKUP(sales_tab[[#This Row],[Customer ID]],customer_tab[],7,FALSE)</f>
        <v>Married</v>
      </c>
      <c r="H1171" s="1">
        <v>45337</v>
      </c>
      <c r="I1171" s="1" t="str">
        <f>TEXT(sales_tab[[#This Row],[Order Date]],"YYYY")</f>
        <v>2024</v>
      </c>
      <c r="J1171" s="1" t="str">
        <f>TEXT(sales_tab[[#This Row],[Order Date]],"MMM")</f>
        <v>Feb</v>
      </c>
      <c r="K1171">
        <v>9504</v>
      </c>
      <c r="L1171" t="str">
        <f>VLOOKUP(sales_tab[[#This Row],[Product ID]],product_tab[],2,FALSE)</f>
        <v>Puzzle</v>
      </c>
      <c r="M1171" t="str">
        <f>VLOOKUP(sales_tab[[#This Row],[Product ID]],product_tab[],4,FALSE)</f>
        <v>Bailey, Fowler and Butler</v>
      </c>
      <c r="N1171" t="s">
        <v>13</v>
      </c>
      <c r="O1171">
        <v>40.450399999999995</v>
      </c>
      <c r="P1171">
        <v>50.87</v>
      </c>
      <c r="Q1171">
        <v>1</v>
      </c>
      <c r="R1171">
        <v>0.08</v>
      </c>
      <c r="S1171">
        <f>sales_tab[[#This Row],[Unit Price]]*sales_tab[[#This Row],[Quantity]]</f>
        <v>50.87</v>
      </c>
      <c r="T1171">
        <f>sales_tab[[#This Row],[Sales Amount]]-sales_tab[[#This Row],[Cost Price]]</f>
        <v>10.419600000000003</v>
      </c>
    </row>
    <row r="1172" spans="1:20" x14ac:dyDescent="0.45">
      <c r="A1172">
        <v>272880</v>
      </c>
      <c r="B1172">
        <v>938452</v>
      </c>
      <c r="C1172" t="str">
        <f>VLOOKUP(sales_tab[[#This Row],[Customer ID]],customer_tab[],2,FALSE)</f>
        <v>Bobby Davis</v>
      </c>
      <c r="D1172" t="str">
        <f>VLOOKUP(sales_tab[[#This Row],[Customer ID]],customer_tab[],9,FALSE)</f>
        <v>Female</v>
      </c>
      <c r="E1172" t="str">
        <f>VLOOKUP(sales_tab[[#This Row],[Customer ID]],customer_tab[],5,FALSE)</f>
        <v>California</v>
      </c>
      <c r="F1172" t="str">
        <f>VLOOKUP(sales_tab[[#This Row],[Customer ID]],customer_tab[],6,FALSE)</f>
        <v>West</v>
      </c>
      <c r="G1172" t="str">
        <f>VLOOKUP(sales_tab[[#This Row],[Customer ID]],customer_tab[],7,FALSE)</f>
        <v>Divorced</v>
      </c>
      <c r="H1172" s="1">
        <v>45373</v>
      </c>
      <c r="I1172" s="1" t="str">
        <f>TEXT(sales_tab[[#This Row],[Order Date]],"YYYY")</f>
        <v>2024</v>
      </c>
      <c r="J1172" s="1" t="str">
        <f>TEXT(sales_tab[[#This Row],[Order Date]],"MMM")</f>
        <v>Mar</v>
      </c>
      <c r="K1172">
        <v>2034</v>
      </c>
      <c r="L1172" t="str">
        <f>VLOOKUP(sales_tab[[#This Row],[Product ID]],product_tab[],2,FALSE)</f>
        <v>Camera</v>
      </c>
      <c r="M1172" t="str">
        <f>VLOOKUP(sales_tab[[#This Row],[Product ID]],product_tab[],4,FALSE)</f>
        <v>Johns and Sons</v>
      </c>
      <c r="N1172" t="s">
        <v>19</v>
      </c>
      <c r="O1172">
        <v>102.63199999999998</v>
      </c>
      <c r="P1172">
        <v>70.849999999999994</v>
      </c>
      <c r="Q1172">
        <v>2</v>
      </c>
      <c r="R1172">
        <v>0.04</v>
      </c>
      <c r="S1172">
        <f>sales_tab[[#This Row],[Unit Price]]*sales_tab[[#This Row],[Quantity]]</f>
        <v>141.69999999999999</v>
      </c>
      <c r="T1172">
        <f>sales_tab[[#This Row],[Sales Amount]]-sales_tab[[#This Row],[Cost Price]]</f>
        <v>39.068000000000012</v>
      </c>
    </row>
    <row r="1173" spans="1:20" x14ac:dyDescent="0.45">
      <c r="A1173">
        <v>733307</v>
      </c>
      <c r="B1173">
        <v>807531</v>
      </c>
      <c r="C1173" t="str">
        <f>VLOOKUP(sales_tab[[#This Row],[Customer ID]],customer_tab[],2,FALSE)</f>
        <v>William Moore</v>
      </c>
      <c r="D1173" t="str">
        <f>VLOOKUP(sales_tab[[#This Row],[Customer ID]],customer_tab[],9,FALSE)</f>
        <v>Female</v>
      </c>
      <c r="E1173" t="str">
        <f>VLOOKUP(sales_tab[[#This Row],[Customer ID]],customer_tab[],5,FALSE)</f>
        <v>California</v>
      </c>
      <c r="F1173" t="str">
        <f>VLOOKUP(sales_tab[[#This Row],[Customer ID]],customer_tab[],6,FALSE)</f>
        <v>West</v>
      </c>
      <c r="G1173" t="str">
        <f>VLOOKUP(sales_tab[[#This Row],[Customer ID]],customer_tab[],7,FALSE)</f>
        <v>Divorced</v>
      </c>
      <c r="H1173" s="1">
        <v>45479</v>
      </c>
      <c r="I1173" s="1" t="str">
        <f>TEXT(sales_tab[[#This Row],[Order Date]],"YYYY")</f>
        <v>2024</v>
      </c>
      <c r="J1173" s="1" t="str">
        <f>TEXT(sales_tab[[#This Row],[Order Date]],"MMM")</f>
        <v>Jul</v>
      </c>
      <c r="K1173">
        <v>1794</v>
      </c>
      <c r="L1173" t="str">
        <f>VLOOKUP(sales_tab[[#This Row],[Product ID]],product_tab[],2,FALSE)</f>
        <v>Board Game</v>
      </c>
      <c r="M1173" t="str">
        <f>VLOOKUP(sales_tab[[#This Row],[Product ID]],product_tab[],4,FALSE)</f>
        <v>Reese LLC</v>
      </c>
      <c r="N1173" t="s">
        <v>13</v>
      </c>
      <c r="O1173">
        <v>287.71300000000002</v>
      </c>
      <c r="P1173">
        <v>210.95</v>
      </c>
      <c r="Q1173">
        <v>2</v>
      </c>
      <c r="R1173">
        <v>0.23</v>
      </c>
      <c r="S1173">
        <f>sales_tab[[#This Row],[Unit Price]]*sales_tab[[#This Row],[Quantity]]</f>
        <v>421.9</v>
      </c>
      <c r="T1173">
        <f>sales_tab[[#This Row],[Sales Amount]]-sales_tab[[#This Row],[Cost Price]]</f>
        <v>134.18699999999995</v>
      </c>
    </row>
    <row r="1174" spans="1:20" x14ac:dyDescent="0.45">
      <c r="A1174">
        <v>658972</v>
      </c>
      <c r="B1174">
        <v>315970</v>
      </c>
      <c r="C1174" t="str">
        <f>VLOOKUP(sales_tab[[#This Row],[Customer ID]],customer_tab[],2,FALSE)</f>
        <v>Kiara Lopez</v>
      </c>
      <c r="D1174" t="str">
        <f>VLOOKUP(sales_tab[[#This Row],[Customer ID]],customer_tab[],9,FALSE)</f>
        <v>Male</v>
      </c>
      <c r="E1174" t="str">
        <f>VLOOKUP(sales_tab[[#This Row],[Customer ID]],customer_tab[],5,FALSE)</f>
        <v>New Hampshire</v>
      </c>
      <c r="F1174" t="str">
        <f>VLOOKUP(sales_tab[[#This Row],[Customer ID]],customer_tab[],6,FALSE)</f>
        <v>East</v>
      </c>
      <c r="G1174" t="str">
        <f>VLOOKUP(sales_tab[[#This Row],[Customer ID]],customer_tab[],7,FALSE)</f>
        <v>Married</v>
      </c>
      <c r="H1174" s="1">
        <v>45207</v>
      </c>
      <c r="I1174" s="1" t="str">
        <f>TEXT(sales_tab[[#This Row],[Order Date]],"YYYY")</f>
        <v>2023</v>
      </c>
      <c r="J1174" s="1" t="str">
        <f>TEXT(sales_tab[[#This Row],[Order Date]],"MMM")</f>
        <v>Oct</v>
      </c>
      <c r="K1174">
        <v>9504</v>
      </c>
      <c r="L1174" t="str">
        <f>VLOOKUP(sales_tab[[#This Row],[Product ID]],product_tab[],2,FALSE)</f>
        <v>Puzzle</v>
      </c>
      <c r="M1174" t="str">
        <f>VLOOKUP(sales_tab[[#This Row],[Product ID]],product_tab[],4,FALSE)</f>
        <v>Bailey, Fowler and Butler</v>
      </c>
      <c r="N1174" t="s">
        <v>13</v>
      </c>
      <c r="O1174">
        <v>30.460799999999995</v>
      </c>
      <c r="P1174">
        <v>50.87</v>
      </c>
      <c r="Q1174">
        <v>1</v>
      </c>
      <c r="R1174">
        <v>0.16</v>
      </c>
      <c r="S1174">
        <f>sales_tab[[#This Row],[Unit Price]]*sales_tab[[#This Row],[Quantity]]</f>
        <v>50.87</v>
      </c>
      <c r="T1174">
        <f>sales_tab[[#This Row],[Sales Amount]]-sales_tab[[#This Row],[Cost Price]]</f>
        <v>20.409200000000002</v>
      </c>
    </row>
    <row r="1175" spans="1:20" x14ac:dyDescent="0.45">
      <c r="A1175">
        <v>560270</v>
      </c>
      <c r="B1175">
        <v>131223</v>
      </c>
      <c r="C1175" t="str">
        <f>VLOOKUP(sales_tab[[#This Row],[Customer ID]],customer_tab[],2,FALSE)</f>
        <v>Monique Barry</v>
      </c>
      <c r="D1175" t="str">
        <f>VLOOKUP(sales_tab[[#This Row],[Customer ID]],customer_tab[],9,FALSE)</f>
        <v>Male</v>
      </c>
      <c r="E1175" t="str">
        <f>VLOOKUP(sales_tab[[#This Row],[Customer ID]],customer_tab[],5,FALSE)</f>
        <v>New York</v>
      </c>
      <c r="F1175" t="str">
        <f>VLOOKUP(sales_tab[[#This Row],[Customer ID]],customer_tab[],6,FALSE)</f>
        <v>East</v>
      </c>
      <c r="G1175" t="str">
        <f>VLOOKUP(sales_tab[[#This Row],[Customer ID]],customer_tab[],7,FALSE)</f>
        <v>Married</v>
      </c>
      <c r="H1175" s="1">
        <v>45263</v>
      </c>
      <c r="I1175" s="1" t="str">
        <f>TEXT(sales_tab[[#This Row],[Order Date]],"YYYY")</f>
        <v>2023</v>
      </c>
      <c r="J1175" s="1" t="str">
        <f>TEXT(sales_tab[[#This Row],[Order Date]],"MMM")</f>
        <v>Dec</v>
      </c>
      <c r="K1175">
        <v>5039</v>
      </c>
      <c r="L1175" t="str">
        <f>VLOOKUP(sales_tab[[#This Row],[Product ID]],product_tab[],2,FALSE)</f>
        <v>Jeans</v>
      </c>
      <c r="M1175" t="str">
        <f>VLOOKUP(sales_tab[[#This Row],[Product ID]],product_tab[],4,FALSE)</f>
        <v>Sanchez, Medina and Golden</v>
      </c>
      <c r="N1175" t="s">
        <v>15</v>
      </c>
      <c r="O1175">
        <v>114.51280000000001</v>
      </c>
      <c r="P1175">
        <v>70.03</v>
      </c>
      <c r="Q1175">
        <v>2</v>
      </c>
      <c r="R1175">
        <v>0.12</v>
      </c>
      <c r="S1175">
        <f>sales_tab[[#This Row],[Unit Price]]*sales_tab[[#This Row],[Quantity]]</f>
        <v>140.06</v>
      </c>
      <c r="T1175">
        <f>sales_tab[[#This Row],[Sales Amount]]-sales_tab[[#This Row],[Cost Price]]</f>
        <v>25.547199999999989</v>
      </c>
    </row>
    <row r="1176" spans="1:20" x14ac:dyDescent="0.45">
      <c r="A1176">
        <v>770846</v>
      </c>
      <c r="B1176">
        <v>813402</v>
      </c>
      <c r="C1176" t="str">
        <f>VLOOKUP(sales_tab[[#This Row],[Customer ID]],customer_tab[],2,FALSE)</f>
        <v>Larry Fox</v>
      </c>
      <c r="D1176" t="str">
        <f>VLOOKUP(sales_tab[[#This Row],[Customer ID]],customer_tab[],9,FALSE)</f>
        <v>Male</v>
      </c>
      <c r="E1176" t="str">
        <f>VLOOKUP(sales_tab[[#This Row],[Customer ID]],customer_tab[],5,FALSE)</f>
        <v>California</v>
      </c>
      <c r="F1176" t="str">
        <f>VLOOKUP(sales_tab[[#This Row],[Customer ID]],customer_tab[],6,FALSE)</f>
        <v>West</v>
      </c>
      <c r="G1176" t="str">
        <f>VLOOKUP(sales_tab[[#This Row],[Customer ID]],customer_tab[],7,FALSE)</f>
        <v>Married</v>
      </c>
      <c r="H1176" s="1">
        <v>45182</v>
      </c>
      <c r="I1176" s="1" t="str">
        <f>TEXT(sales_tab[[#This Row],[Order Date]],"YYYY")</f>
        <v>2023</v>
      </c>
      <c r="J1176" s="1" t="str">
        <f>TEXT(sales_tab[[#This Row],[Order Date]],"MMM")</f>
        <v>Sep</v>
      </c>
      <c r="K1176">
        <v>8348</v>
      </c>
      <c r="L1176" t="str">
        <f>VLOOKUP(sales_tab[[#This Row],[Product ID]],product_tab[],2,FALSE)</f>
        <v>Laptop</v>
      </c>
      <c r="M1176" t="str">
        <f>VLOOKUP(sales_tab[[#This Row],[Product ID]],product_tab[],4,FALSE)</f>
        <v>Jackson, Stewart and Jenkins</v>
      </c>
      <c r="N1176" t="s">
        <v>19</v>
      </c>
      <c r="O1176">
        <v>182.63320000000002</v>
      </c>
      <c r="P1176">
        <v>193.63</v>
      </c>
      <c r="Q1176">
        <v>2</v>
      </c>
      <c r="R1176">
        <v>0.18</v>
      </c>
      <c r="S1176">
        <f>sales_tab[[#This Row],[Unit Price]]*sales_tab[[#This Row],[Quantity]]</f>
        <v>387.26</v>
      </c>
      <c r="T1176">
        <f>sales_tab[[#This Row],[Sales Amount]]-sales_tab[[#This Row],[Cost Price]]</f>
        <v>204.62679999999997</v>
      </c>
    </row>
    <row r="1177" spans="1:20" x14ac:dyDescent="0.45">
      <c r="A1177">
        <v>816250</v>
      </c>
      <c r="B1177">
        <v>527744</v>
      </c>
      <c r="C1177" t="str">
        <f>VLOOKUP(sales_tab[[#This Row],[Customer ID]],customer_tab[],2,FALSE)</f>
        <v>Nicholas Miller</v>
      </c>
      <c r="D1177" t="str">
        <f>VLOOKUP(sales_tab[[#This Row],[Customer ID]],customer_tab[],9,FALSE)</f>
        <v>Male</v>
      </c>
      <c r="E1177" t="str">
        <f>VLOOKUP(sales_tab[[#This Row],[Customer ID]],customer_tab[],5,FALSE)</f>
        <v>New York</v>
      </c>
      <c r="F1177" t="str">
        <f>VLOOKUP(sales_tab[[#This Row],[Customer ID]],customer_tab[],6,FALSE)</f>
        <v>East</v>
      </c>
      <c r="G1177" t="str">
        <f>VLOOKUP(sales_tab[[#This Row],[Customer ID]],customer_tab[],7,FALSE)</f>
        <v>Single</v>
      </c>
      <c r="H1177" s="1">
        <v>45331</v>
      </c>
      <c r="I1177" s="1" t="str">
        <f>TEXT(sales_tab[[#This Row],[Order Date]],"YYYY")</f>
        <v>2024</v>
      </c>
      <c r="J1177" s="1" t="str">
        <f>TEXT(sales_tab[[#This Row],[Order Date]],"MMM")</f>
        <v>Feb</v>
      </c>
      <c r="K1177">
        <v>9961</v>
      </c>
      <c r="L1177" t="str">
        <f>VLOOKUP(sales_tab[[#This Row],[Product ID]],product_tab[],2,FALSE)</f>
        <v>Cap</v>
      </c>
      <c r="M1177" t="str">
        <f>VLOOKUP(sales_tab[[#This Row],[Product ID]],product_tab[],4,FALSE)</f>
        <v>Rogers and Sons</v>
      </c>
      <c r="N1177" t="s">
        <v>15</v>
      </c>
      <c r="O1177">
        <v>9.2880000000000003</v>
      </c>
      <c r="P1177">
        <v>6.92</v>
      </c>
      <c r="Q1177">
        <v>3</v>
      </c>
      <c r="R1177">
        <v>0.2</v>
      </c>
      <c r="S1177">
        <f>sales_tab[[#This Row],[Unit Price]]*sales_tab[[#This Row],[Quantity]]</f>
        <v>20.759999999999998</v>
      </c>
      <c r="T1177">
        <f>sales_tab[[#This Row],[Sales Amount]]-sales_tab[[#This Row],[Cost Price]]</f>
        <v>11.471999999999998</v>
      </c>
    </row>
    <row r="1178" spans="1:20" x14ac:dyDescent="0.45">
      <c r="A1178">
        <v>148763</v>
      </c>
      <c r="B1178">
        <v>793348</v>
      </c>
      <c r="C1178" t="str">
        <f>VLOOKUP(sales_tab[[#This Row],[Customer ID]],customer_tab[],2,FALSE)</f>
        <v>Jordan James</v>
      </c>
      <c r="D1178" t="str">
        <f>VLOOKUP(sales_tab[[#This Row],[Customer ID]],customer_tab[],9,FALSE)</f>
        <v>Male</v>
      </c>
      <c r="E1178" t="str">
        <f>VLOOKUP(sales_tab[[#This Row],[Customer ID]],customer_tab[],5,FALSE)</f>
        <v>Texas</v>
      </c>
      <c r="F1178" t="str">
        <f>VLOOKUP(sales_tab[[#This Row],[Customer ID]],customer_tab[],6,FALSE)</f>
        <v>Central</v>
      </c>
      <c r="G1178" t="str">
        <f>VLOOKUP(sales_tab[[#This Row],[Customer ID]],customer_tab[],7,FALSE)</f>
        <v>Single</v>
      </c>
      <c r="H1178" s="1">
        <v>45342</v>
      </c>
      <c r="I1178" s="1" t="str">
        <f>TEXT(sales_tab[[#This Row],[Order Date]],"YYYY")</f>
        <v>2024</v>
      </c>
      <c r="J1178" s="1" t="str">
        <f>TEXT(sales_tab[[#This Row],[Order Date]],"MMM")</f>
        <v>Feb</v>
      </c>
      <c r="K1178">
        <v>6233</v>
      </c>
      <c r="L1178" t="str">
        <f>VLOOKUP(sales_tab[[#This Row],[Product ID]],product_tab[],2,FALSE)</f>
        <v>Smartphone</v>
      </c>
      <c r="M1178" t="str">
        <f>VLOOKUP(sales_tab[[#This Row],[Product ID]],product_tab[],4,FALSE)</f>
        <v>Hensley-Pratt</v>
      </c>
      <c r="N1178" t="s">
        <v>19</v>
      </c>
      <c r="O1178">
        <v>14.878400000000001</v>
      </c>
      <c r="P1178">
        <v>12.38</v>
      </c>
      <c r="Q1178">
        <v>2</v>
      </c>
      <c r="R1178">
        <v>0.16</v>
      </c>
      <c r="S1178">
        <f>sales_tab[[#This Row],[Unit Price]]*sales_tab[[#This Row],[Quantity]]</f>
        <v>24.76</v>
      </c>
      <c r="T1178">
        <f>sales_tab[[#This Row],[Sales Amount]]-sales_tab[[#This Row],[Cost Price]]</f>
        <v>9.8816000000000006</v>
      </c>
    </row>
    <row r="1179" spans="1:20" x14ac:dyDescent="0.45">
      <c r="A1179">
        <v>584963</v>
      </c>
      <c r="B1179">
        <v>635401</v>
      </c>
      <c r="C1179" t="str">
        <f>VLOOKUP(sales_tab[[#This Row],[Customer ID]],customer_tab[],2,FALSE)</f>
        <v>Michael Reid</v>
      </c>
      <c r="D1179" t="str">
        <f>VLOOKUP(sales_tab[[#This Row],[Customer ID]],customer_tab[],9,FALSE)</f>
        <v>Non-Binary</v>
      </c>
      <c r="E1179" t="str">
        <f>VLOOKUP(sales_tab[[#This Row],[Customer ID]],customer_tab[],5,FALSE)</f>
        <v>Georgia</v>
      </c>
      <c r="F1179" t="str">
        <f>VLOOKUP(sales_tab[[#This Row],[Customer ID]],customer_tab[],6,FALSE)</f>
        <v>South</v>
      </c>
      <c r="G1179" t="str">
        <f>VLOOKUP(sales_tab[[#This Row],[Customer ID]],customer_tab[],7,FALSE)</f>
        <v>Single</v>
      </c>
      <c r="H1179" s="1">
        <v>45520</v>
      </c>
      <c r="I1179" s="1" t="str">
        <f>TEXT(sales_tab[[#This Row],[Order Date]],"YYYY")</f>
        <v>2024</v>
      </c>
      <c r="J1179" s="1" t="str">
        <f>TEXT(sales_tab[[#This Row],[Order Date]],"MMM")</f>
        <v>Aug</v>
      </c>
      <c r="K1179">
        <v>2834</v>
      </c>
      <c r="L1179" t="str">
        <f>VLOOKUP(sales_tab[[#This Row],[Product ID]],product_tab[],2,FALSE)</f>
        <v>Tablet</v>
      </c>
      <c r="M1179" t="str">
        <f>VLOOKUP(sales_tab[[#This Row],[Product ID]],product_tab[],4,FALSE)</f>
        <v>Anderson-Jackson</v>
      </c>
      <c r="N1179" t="s">
        <v>19</v>
      </c>
      <c r="O1179">
        <v>587.20839999999998</v>
      </c>
      <c r="P1179">
        <v>222.26</v>
      </c>
      <c r="Q1179">
        <v>4</v>
      </c>
      <c r="R1179">
        <v>0.04</v>
      </c>
      <c r="S1179">
        <f>sales_tab[[#This Row],[Unit Price]]*sales_tab[[#This Row],[Quantity]]</f>
        <v>889.04</v>
      </c>
      <c r="T1179">
        <f>sales_tab[[#This Row],[Sales Amount]]-sales_tab[[#This Row],[Cost Price]]</f>
        <v>301.83159999999998</v>
      </c>
    </row>
    <row r="1180" spans="1:20" x14ac:dyDescent="0.45">
      <c r="A1180">
        <v>879460</v>
      </c>
      <c r="B1180">
        <v>662118</v>
      </c>
      <c r="C1180" t="str">
        <f>VLOOKUP(sales_tab[[#This Row],[Customer ID]],customer_tab[],2,FALSE)</f>
        <v>Doris Park</v>
      </c>
      <c r="D1180" t="str">
        <f>VLOOKUP(sales_tab[[#This Row],[Customer ID]],customer_tab[],9,FALSE)</f>
        <v>Male</v>
      </c>
      <c r="E1180" t="str">
        <f>VLOOKUP(sales_tab[[#This Row],[Customer ID]],customer_tab[],5,FALSE)</f>
        <v>New York</v>
      </c>
      <c r="F1180" t="str">
        <f>VLOOKUP(sales_tab[[#This Row],[Customer ID]],customer_tab[],6,FALSE)</f>
        <v>East</v>
      </c>
      <c r="G1180" t="str">
        <f>VLOOKUP(sales_tab[[#This Row],[Customer ID]],customer_tab[],7,FALSE)</f>
        <v>Married</v>
      </c>
      <c r="H1180" s="1">
        <v>45410</v>
      </c>
      <c r="I1180" s="1" t="str">
        <f>TEXT(sales_tab[[#This Row],[Order Date]],"YYYY")</f>
        <v>2024</v>
      </c>
      <c r="J1180" s="1" t="str">
        <f>TEXT(sales_tab[[#This Row],[Order Date]],"MMM")</f>
        <v>Apr</v>
      </c>
      <c r="K1180">
        <v>8522</v>
      </c>
      <c r="L1180" t="str">
        <f>VLOOKUP(sales_tab[[#This Row],[Product ID]],product_tab[],2,FALSE)</f>
        <v>Notebook</v>
      </c>
      <c r="M1180" t="str">
        <f>VLOOKUP(sales_tab[[#This Row],[Product ID]],product_tab[],4,FALSE)</f>
        <v>Estrada LLC</v>
      </c>
      <c r="N1180" t="s">
        <v>17</v>
      </c>
      <c r="O1180">
        <v>388.17200000000014</v>
      </c>
      <c r="P1180">
        <v>154.08000000000001</v>
      </c>
      <c r="Q1180">
        <v>5</v>
      </c>
      <c r="R1180">
        <v>0.12</v>
      </c>
      <c r="S1180">
        <f>sales_tab[[#This Row],[Unit Price]]*sales_tab[[#This Row],[Quantity]]</f>
        <v>770.40000000000009</v>
      </c>
      <c r="T1180">
        <f>sales_tab[[#This Row],[Sales Amount]]-sales_tab[[#This Row],[Cost Price]]</f>
        <v>382.22799999999995</v>
      </c>
    </row>
    <row r="1181" spans="1:20" x14ac:dyDescent="0.45">
      <c r="A1181">
        <v>376853</v>
      </c>
      <c r="B1181">
        <v>815203</v>
      </c>
      <c r="C1181" t="str">
        <f>VLOOKUP(sales_tab[[#This Row],[Customer ID]],customer_tab[],2,FALSE)</f>
        <v>Johnny Potter</v>
      </c>
      <c r="D1181" t="str">
        <f>VLOOKUP(sales_tab[[#This Row],[Customer ID]],customer_tab[],9,FALSE)</f>
        <v>Female</v>
      </c>
      <c r="E1181" t="str">
        <f>VLOOKUP(sales_tab[[#This Row],[Customer ID]],customer_tab[],5,FALSE)</f>
        <v>California</v>
      </c>
      <c r="F1181" t="str">
        <f>VLOOKUP(sales_tab[[#This Row],[Customer ID]],customer_tab[],6,FALSE)</f>
        <v>West</v>
      </c>
      <c r="G1181" t="str">
        <f>VLOOKUP(sales_tab[[#This Row],[Customer ID]],customer_tab[],7,FALSE)</f>
        <v>Widowed</v>
      </c>
      <c r="H1181" s="1">
        <v>45466</v>
      </c>
      <c r="I1181" s="1" t="str">
        <f>TEXT(sales_tab[[#This Row],[Order Date]],"YYYY")</f>
        <v>2024</v>
      </c>
      <c r="J1181" s="1" t="str">
        <f>TEXT(sales_tab[[#This Row],[Order Date]],"MMM")</f>
        <v>Jun</v>
      </c>
      <c r="K1181">
        <v>2117</v>
      </c>
      <c r="L1181" t="str">
        <f>VLOOKUP(sales_tab[[#This Row],[Product ID]],product_tab[],2,FALSE)</f>
        <v>Sofa</v>
      </c>
      <c r="M1181" t="str">
        <f>VLOOKUP(sales_tab[[#This Row],[Product ID]],product_tab[],4,FALSE)</f>
        <v>Holden Inc</v>
      </c>
      <c r="N1181" t="s">
        <v>11</v>
      </c>
      <c r="O1181">
        <v>35.019999999999996</v>
      </c>
      <c r="P1181">
        <v>13.79</v>
      </c>
      <c r="Q1181">
        <v>3</v>
      </c>
      <c r="R1181">
        <v>0</v>
      </c>
      <c r="S1181">
        <f>sales_tab[[#This Row],[Unit Price]]*sales_tab[[#This Row],[Quantity]]</f>
        <v>41.37</v>
      </c>
      <c r="T1181">
        <f>sales_tab[[#This Row],[Sales Amount]]-sales_tab[[#This Row],[Cost Price]]</f>
        <v>6.3500000000000014</v>
      </c>
    </row>
    <row r="1182" spans="1:20" x14ac:dyDescent="0.45">
      <c r="A1182">
        <v>980864</v>
      </c>
      <c r="B1182">
        <v>943098</v>
      </c>
      <c r="C1182" t="str">
        <f>VLOOKUP(sales_tab[[#This Row],[Customer ID]],customer_tab[],2,FALSE)</f>
        <v>Carrie Gray</v>
      </c>
      <c r="D1182" t="str">
        <f>VLOOKUP(sales_tab[[#This Row],[Customer ID]],customer_tab[],9,FALSE)</f>
        <v>Non-Binary</v>
      </c>
      <c r="E1182" t="str">
        <f>VLOOKUP(sales_tab[[#This Row],[Customer ID]],customer_tab[],5,FALSE)</f>
        <v>Ohio</v>
      </c>
      <c r="F1182" t="str">
        <f>VLOOKUP(sales_tab[[#This Row],[Customer ID]],customer_tab[],6,FALSE)</f>
        <v>East</v>
      </c>
      <c r="G1182" t="str">
        <f>VLOOKUP(sales_tab[[#This Row],[Customer ID]],customer_tab[],7,FALSE)</f>
        <v>Married</v>
      </c>
      <c r="H1182" s="1">
        <v>45235</v>
      </c>
      <c r="I1182" s="1" t="str">
        <f>TEXT(sales_tab[[#This Row],[Order Date]],"YYYY")</f>
        <v>2023</v>
      </c>
      <c r="J1182" s="1" t="str">
        <f>TEXT(sales_tab[[#This Row],[Order Date]],"MMM")</f>
        <v>Nov</v>
      </c>
      <c r="K1182">
        <v>4889</v>
      </c>
      <c r="L1182" t="str">
        <f>VLOOKUP(sales_tab[[#This Row],[Product ID]],product_tab[],2,FALSE)</f>
        <v>T-shirt</v>
      </c>
      <c r="M1182" t="str">
        <f>VLOOKUP(sales_tab[[#This Row],[Product ID]],product_tab[],4,FALSE)</f>
        <v>Davis Group</v>
      </c>
      <c r="N1182" t="s">
        <v>15</v>
      </c>
      <c r="O1182">
        <v>65.167599999999993</v>
      </c>
      <c r="P1182">
        <v>165.76</v>
      </c>
      <c r="Q1182">
        <v>1</v>
      </c>
      <c r="R1182">
        <v>0.24</v>
      </c>
      <c r="S1182">
        <f>sales_tab[[#This Row],[Unit Price]]*sales_tab[[#This Row],[Quantity]]</f>
        <v>165.76</v>
      </c>
      <c r="T1182">
        <f>sales_tab[[#This Row],[Sales Amount]]-sales_tab[[#This Row],[Cost Price]]</f>
        <v>100.5924</v>
      </c>
    </row>
    <row r="1183" spans="1:20" x14ac:dyDescent="0.45">
      <c r="A1183">
        <v>679192</v>
      </c>
      <c r="B1183">
        <v>900488</v>
      </c>
      <c r="C1183" t="str">
        <f>VLOOKUP(sales_tab[[#This Row],[Customer ID]],customer_tab[],2,FALSE)</f>
        <v>Sheila Newton</v>
      </c>
      <c r="D1183" t="str">
        <f>VLOOKUP(sales_tab[[#This Row],[Customer ID]],customer_tab[],9,FALSE)</f>
        <v>Female</v>
      </c>
      <c r="E1183" t="str">
        <f>VLOOKUP(sales_tab[[#This Row],[Customer ID]],customer_tab[],5,FALSE)</f>
        <v>California</v>
      </c>
      <c r="F1183" t="str">
        <f>VLOOKUP(sales_tab[[#This Row],[Customer ID]],customer_tab[],6,FALSE)</f>
        <v>West</v>
      </c>
      <c r="G1183" t="str">
        <f>VLOOKUP(sales_tab[[#This Row],[Customer ID]],customer_tab[],7,FALSE)</f>
        <v>Widowed</v>
      </c>
      <c r="H1183" s="1">
        <v>45284</v>
      </c>
      <c r="I1183" s="1" t="str">
        <f>TEXT(sales_tab[[#This Row],[Order Date]],"YYYY")</f>
        <v>2023</v>
      </c>
      <c r="J1183" s="1" t="str">
        <f>TEXT(sales_tab[[#This Row],[Order Date]],"MMM")</f>
        <v>Dec</v>
      </c>
      <c r="K1183">
        <v>8348</v>
      </c>
      <c r="L1183" t="str">
        <f>VLOOKUP(sales_tab[[#This Row],[Product ID]],product_tab[],2,FALSE)</f>
        <v>Laptop</v>
      </c>
      <c r="M1183" t="str">
        <f>VLOOKUP(sales_tab[[#This Row],[Product ID]],product_tab[],4,FALSE)</f>
        <v>Jackson, Stewart and Jenkins</v>
      </c>
      <c r="N1183" t="s">
        <v>19</v>
      </c>
      <c r="O1183">
        <v>551.01199999999994</v>
      </c>
      <c r="P1183">
        <v>193.63</v>
      </c>
      <c r="Q1183">
        <v>5</v>
      </c>
      <c r="R1183">
        <v>0.12</v>
      </c>
      <c r="S1183">
        <f>sales_tab[[#This Row],[Unit Price]]*sales_tab[[#This Row],[Quantity]]</f>
        <v>968.15</v>
      </c>
      <c r="T1183">
        <f>sales_tab[[#This Row],[Sales Amount]]-sales_tab[[#This Row],[Cost Price]]</f>
        <v>417.13800000000003</v>
      </c>
    </row>
    <row r="1184" spans="1:20" x14ac:dyDescent="0.45">
      <c r="A1184">
        <v>916725</v>
      </c>
      <c r="B1184">
        <v>343622</v>
      </c>
      <c r="C1184" t="str">
        <f>VLOOKUP(sales_tab[[#This Row],[Customer ID]],customer_tab[],2,FALSE)</f>
        <v>Anna Cameron</v>
      </c>
      <c r="D1184" t="str">
        <f>VLOOKUP(sales_tab[[#This Row],[Customer ID]],customer_tab[],9,FALSE)</f>
        <v>Non-Binary</v>
      </c>
      <c r="E1184" t="str">
        <f>VLOOKUP(sales_tab[[#This Row],[Customer ID]],customer_tab[],5,FALSE)</f>
        <v>North Carolina</v>
      </c>
      <c r="F1184" t="str">
        <f>VLOOKUP(sales_tab[[#This Row],[Customer ID]],customer_tab[],6,FALSE)</f>
        <v>South</v>
      </c>
      <c r="G1184" t="str">
        <f>VLOOKUP(sales_tab[[#This Row],[Customer ID]],customer_tab[],7,FALSE)</f>
        <v>Widowed</v>
      </c>
      <c r="H1184" s="1">
        <v>45392</v>
      </c>
      <c r="I1184" s="1" t="str">
        <f>TEXT(sales_tab[[#This Row],[Order Date]],"YYYY")</f>
        <v>2024</v>
      </c>
      <c r="J1184" s="1" t="str">
        <f>TEXT(sales_tab[[#This Row],[Order Date]],"MMM")</f>
        <v>Apr</v>
      </c>
      <c r="K1184">
        <v>8348</v>
      </c>
      <c r="L1184" t="str">
        <f>VLOOKUP(sales_tab[[#This Row],[Product ID]],product_tab[],2,FALSE)</f>
        <v>Laptop</v>
      </c>
      <c r="M1184" t="str">
        <f>VLOOKUP(sales_tab[[#This Row],[Product ID]],product_tab[],4,FALSE)</f>
        <v>Jackson, Stewart and Jenkins</v>
      </c>
      <c r="N1184" t="s">
        <v>19</v>
      </c>
      <c r="O1184">
        <v>236.107</v>
      </c>
      <c r="P1184">
        <v>193.63</v>
      </c>
      <c r="Q1184">
        <v>2</v>
      </c>
      <c r="R1184">
        <v>0.05</v>
      </c>
      <c r="S1184">
        <f>sales_tab[[#This Row],[Unit Price]]*sales_tab[[#This Row],[Quantity]]</f>
        <v>387.26</v>
      </c>
      <c r="T1184">
        <f>sales_tab[[#This Row],[Sales Amount]]-sales_tab[[#This Row],[Cost Price]]</f>
        <v>151.15299999999999</v>
      </c>
    </row>
    <row r="1185" spans="1:20" x14ac:dyDescent="0.45">
      <c r="A1185">
        <v>129031</v>
      </c>
      <c r="B1185">
        <v>298336</v>
      </c>
      <c r="C1185" t="str">
        <f>VLOOKUP(sales_tab[[#This Row],[Customer ID]],customer_tab[],2,FALSE)</f>
        <v>Randy Rios</v>
      </c>
      <c r="D1185" t="str">
        <f>VLOOKUP(sales_tab[[#This Row],[Customer ID]],customer_tab[],9,FALSE)</f>
        <v>Non-Binary</v>
      </c>
      <c r="E1185" t="str">
        <f>VLOOKUP(sales_tab[[#This Row],[Customer ID]],customer_tab[],5,FALSE)</f>
        <v>New Jersey</v>
      </c>
      <c r="F1185" t="str">
        <f>VLOOKUP(sales_tab[[#This Row],[Customer ID]],customer_tab[],6,FALSE)</f>
        <v>East</v>
      </c>
      <c r="G1185" t="str">
        <f>VLOOKUP(sales_tab[[#This Row],[Customer ID]],customer_tab[],7,FALSE)</f>
        <v>Married</v>
      </c>
      <c r="H1185" s="1">
        <v>45220</v>
      </c>
      <c r="I1185" s="1" t="str">
        <f>TEXT(sales_tab[[#This Row],[Order Date]],"YYYY")</f>
        <v>2023</v>
      </c>
      <c r="J1185" s="1" t="str">
        <f>TEXT(sales_tab[[#This Row],[Order Date]],"MMM")</f>
        <v>Oct</v>
      </c>
      <c r="K1185">
        <v>1794</v>
      </c>
      <c r="L1185" t="str">
        <f>VLOOKUP(sales_tab[[#This Row],[Product ID]],product_tab[],2,FALSE)</f>
        <v>Board Game</v>
      </c>
      <c r="M1185" t="str">
        <f>VLOOKUP(sales_tab[[#This Row],[Product ID]],product_tab[],4,FALSE)</f>
        <v>Reese LLC</v>
      </c>
      <c r="N1185" t="s">
        <v>13</v>
      </c>
      <c r="O1185">
        <v>455.1579999999999</v>
      </c>
      <c r="P1185">
        <v>210.95</v>
      </c>
      <c r="Q1185">
        <v>4</v>
      </c>
      <c r="R1185">
        <v>0.04</v>
      </c>
      <c r="S1185">
        <f>sales_tab[[#This Row],[Unit Price]]*sales_tab[[#This Row],[Quantity]]</f>
        <v>843.8</v>
      </c>
      <c r="T1185">
        <f>sales_tab[[#This Row],[Sales Amount]]-sales_tab[[#This Row],[Cost Price]]</f>
        <v>388.64200000000005</v>
      </c>
    </row>
    <row r="1186" spans="1:20" x14ac:dyDescent="0.45">
      <c r="A1186">
        <v>330317</v>
      </c>
      <c r="B1186">
        <v>161172</v>
      </c>
      <c r="C1186" t="str">
        <f>VLOOKUP(sales_tab[[#This Row],[Customer ID]],customer_tab[],2,FALSE)</f>
        <v>Christopher Perkins</v>
      </c>
      <c r="D1186" t="str">
        <f>VLOOKUP(sales_tab[[#This Row],[Customer ID]],customer_tab[],9,FALSE)</f>
        <v>Non-Binary</v>
      </c>
      <c r="E1186" t="str">
        <f>VLOOKUP(sales_tab[[#This Row],[Customer ID]],customer_tab[],5,FALSE)</f>
        <v>New York</v>
      </c>
      <c r="F1186" t="str">
        <f>VLOOKUP(sales_tab[[#This Row],[Customer ID]],customer_tab[],6,FALSE)</f>
        <v>East</v>
      </c>
      <c r="G1186" t="str">
        <f>VLOOKUP(sales_tab[[#This Row],[Customer ID]],customer_tab[],7,FALSE)</f>
        <v>Married</v>
      </c>
      <c r="H1186" s="1">
        <v>45328</v>
      </c>
      <c r="I1186" s="1" t="str">
        <f>TEXT(sales_tab[[#This Row],[Order Date]],"YYYY")</f>
        <v>2024</v>
      </c>
      <c r="J1186" s="1" t="str">
        <f>TEXT(sales_tab[[#This Row],[Order Date]],"MMM")</f>
        <v>Feb</v>
      </c>
      <c r="K1186">
        <v>2034</v>
      </c>
      <c r="L1186" t="str">
        <f>VLOOKUP(sales_tab[[#This Row],[Product ID]],product_tab[],2,FALSE)</f>
        <v>Camera</v>
      </c>
      <c r="M1186" t="str">
        <f>VLOOKUP(sales_tab[[#This Row],[Product ID]],product_tab[],4,FALSE)</f>
        <v>Johns and Sons</v>
      </c>
      <c r="N1186" t="s">
        <v>19</v>
      </c>
      <c r="O1186">
        <v>48.050499999999985</v>
      </c>
      <c r="P1186">
        <v>70.849999999999994</v>
      </c>
      <c r="Q1186">
        <v>1</v>
      </c>
      <c r="R1186">
        <v>7.0000000000000007E-2</v>
      </c>
      <c r="S1186">
        <f>sales_tab[[#This Row],[Unit Price]]*sales_tab[[#This Row],[Quantity]]</f>
        <v>70.849999999999994</v>
      </c>
      <c r="T1186">
        <f>sales_tab[[#This Row],[Sales Amount]]-sales_tab[[#This Row],[Cost Price]]</f>
        <v>22.799500000000009</v>
      </c>
    </row>
    <row r="1187" spans="1:20" x14ac:dyDescent="0.45">
      <c r="A1187">
        <v>174737</v>
      </c>
      <c r="B1187">
        <v>186562</v>
      </c>
      <c r="C1187" t="str">
        <f>VLOOKUP(sales_tab[[#This Row],[Customer ID]],customer_tab[],2,FALSE)</f>
        <v>Jessica Nguyen</v>
      </c>
      <c r="D1187" t="str">
        <f>VLOOKUP(sales_tab[[#This Row],[Customer ID]],customer_tab[],9,FALSE)</f>
        <v>Non-Binary</v>
      </c>
      <c r="E1187" t="str">
        <f>VLOOKUP(sales_tab[[#This Row],[Customer ID]],customer_tab[],5,FALSE)</f>
        <v>Florida</v>
      </c>
      <c r="F1187" t="str">
        <f>VLOOKUP(sales_tab[[#This Row],[Customer ID]],customer_tab[],6,FALSE)</f>
        <v>South</v>
      </c>
      <c r="G1187" t="str">
        <f>VLOOKUP(sales_tab[[#This Row],[Customer ID]],customer_tab[],7,FALSE)</f>
        <v>Divorced</v>
      </c>
      <c r="H1187" s="1">
        <v>45425</v>
      </c>
      <c r="I1187" s="1" t="str">
        <f>TEXT(sales_tab[[#This Row],[Order Date]],"YYYY")</f>
        <v>2024</v>
      </c>
      <c r="J1187" s="1" t="str">
        <f>TEXT(sales_tab[[#This Row],[Order Date]],"MMM")</f>
        <v>May</v>
      </c>
      <c r="K1187">
        <v>4889</v>
      </c>
      <c r="L1187" t="str">
        <f>VLOOKUP(sales_tab[[#This Row],[Product ID]],product_tab[],2,FALSE)</f>
        <v>T-shirt</v>
      </c>
      <c r="M1187" t="str">
        <f>VLOOKUP(sales_tab[[#This Row],[Product ID]],product_tab[],4,FALSE)</f>
        <v>Davis Group</v>
      </c>
      <c r="N1187" t="s">
        <v>15</v>
      </c>
      <c r="O1187">
        <v>260.38839999999999</v>
      </c>
      <c r="P1187">
        <v>165.76</v>
      </c>
      <c r="Q1187">
        <v>3</v>
      </c>
      <c r="R1187">
        <v>0.22</v>
      </c>
      <c r="S1187">
        <f>sales_tab[[#This Row],[Unit Price]]*sales_tab[[#This Row],[Quantity]]</f>
        <v>497.28</v>
      </c>
      <c r="T1187">
        <f>sales_tab[[#This Row],[Sales Amount]]-sales_tab[[#This Row],[Cost Price]]</f>
        <v>236.89159999999998</v>
      </c>
    </row>
    <row r="1188" spans="1:20" x14ac:dyDescent="0.45">
      <c r="A1188">
        <v>552576</v>
      </c>
      <c r="B1188">
        <v>505389</v>
      </c>
      <c r="C1188" t="str">
        <f>VLOOKUP(sales_tab[[#This Row],[Customer ID]],customer_tab[],2,FALSE)</f>
        <v>Robyn Roman</v>
      </c>
      <c r="D1188" t="str">
        <f>VLOOKUP(sales_tab[[#This Row],[Customer ID]],customer_tab[],9,FALSE)</f>
        <v>Male</v>
      </c>
      <c r="E1188" t="str">
        <f>VLOOKUP(sales_tab[[#This Row],[Customer ID]],customer_tab[],5,FALSE)</f>
        <v>North Carolina</v>
      </c>
      <c r="F1188" t="str">
        <f>VLOOKUP(sales_tab[[#This Row],[Customer ID]],customer_tab[],6,FALSE)</f>
        <v>South</v>
      </c>
      <c r="G1188" t="str">
        <f>VLOOKUP(sales_tab[[#This Row],[Customer ID]],customer_tab[],7,FALSE)</f>
        <v>Single</v>
      </c>
      <c r="H1188" s="1">
        <v>45444</v>
      </c>
      <c r="I1188" s="1" t="str">
        <f>TEXT(sales_tab[[#This Row],[Order Date]],"YYYY")</f>
        <v>2024</v>
      </c>
      <c r="J1188" s="1" t="str">
        <f>TEXT(sales_tab[[#This Row],[Order Date]],"MMM")</f>
        <v>Jun</v>
      </c>
      <c r="K1188">
        <v>4541</v>
      </c>
      <c r="L1188" t="str">
        <f>VLOOKUP(sales_tab[[#This Row],[Product ID]],product_tab[],2,FALSE)</f>
        <v>Pen</v>
      </c>
      <c r="M1188" t="str">
        <f>VLOOKUP(sales_tab[[#This Row],[Product ID]],product_tab[],4,FALSE)</f>
        <v>Mccall Inc</v>
      </c>
      <c r="N1188" t="s">
        <v>17</v>
      </c>
      <c r="O1188">
        <v>42.774999999999999</v>
      </c>
      <c r="P1188">
        <v>69.5</v>
      </c>
      <c r="Q1188">
        <v>1</v>
      </c>
      <c r="R1188">
        <v>0.23</v>
      </c>
      <c r="S1188">
        <f>sales_tab[[#This Row],[Unit Price]]*sales_tab[[#This Row],[Quantity]]</f>
        <v>69.5</v>
      </c>
      <c r="T1188">
        <f>sales_tab[[#This Row],[Sales Amount]]-sales_tab[[#This Row],[Cost Price]]</f>
        <v>26.725000000000001</v>
      </c>
    </row>
    <row r="1189" spans="1:20" x14ac:dyDescent="0.45">
      <c r="A1189">
        <v>333481</v>
      </c>
      <c r="B1189">
        <v>388430</v>
      </c>
      <c r="C1189" t="str">
        <f>VLOOKUP(sales_tab[[#This Row],[Customer ID]],customer_tab[],2,FALSE)</f>
        <v>Jimmy Estrada</v>
      </c>
      <c r="D1189" t="str">
        <f>VLOOKUP(sales_tab[[#This Row],[Customer ID]],customer_tab[],9,FALSE)</f>
        <v>Male</v>
      </c>
      <c r="E1189" t="str">
        <f>VLOOKUP(sales_tab[[#This Row],[Customer ID]],customer_tab[],5,FALSE)</f>
        <v>Texas</v>
      </c>
      <c r="F1189" t="str">
        <f>VLOOKUP(sales_tab[[#This Row],[Customer ID]],customer_tab[],6,FALSE)</f>
        <v>Central</v>
      </c>
      <c r="G1189" t="str">
        <f>VLOOKUP(sales_tab[[#This Row],[Customer ID]],customer_tab[],7,FALSE)</f>
        <v>Widowed</v>
      </c>
      <c r="H1189" s="1">
        <v>45173</v>
      </c>
      <c r="I1189" s="1" t="str">
        <f>TEXT(sales_tab[[#This Row],[Order Date]],"YYYY")</f>
        <v>2023</v>
      </c>
      <c r="J1189" s="1" t="str">
        <f>TEXT(sales_tab[[#This Row],[Order Date]],"MMM")</f>
        <v>Sep</v>
      </c>
      <c r="K1189">
        <v>2034</v>
      </c>
      <c r="L1189" t="str">
        <f>VLOOKUP(sales_tab[[#This Row],[Product ID]],product_tab[],2,FALSE)</f>
        <v>Camera</v>
      </c>
      <c r="M1189" t="str">
        <f>VLOOKUP(sales_tab[[#This Row],[Product ID]],product_tab[],4,FALSE)</f>
        <v>Johns and Sons</v>
      </c>
      <c r="N1189" t="s">
        <v>19</v>
      </c>
      <c r="O1189">
        <v>39.80449999999999</v>
      </c>
      <c r="P1189">
        <v>70.849999999999994</v>
      </c>
      <c r="Q1189">
        <v>1</v>
      </c>
      <c r="R1189">
        <v>0.03</v>
      </c>
      <c r="S1189">
        <f>sales_tab[[#This Row],[Unit Price]]*sales_tab[[#This Row],[Quantity]]</f>
        <v>70.849999999999994</v>
      </c>
      <c r="T1189">
        <f>sales_tab[[#This Row],[Sales Amount]]-sales_tab[[#This Row],[Cost Price]]</f>
        <v>31.045500000000004</v>
      </c>
    </row>
    <row r="1190" spans="1:20" x14ac:dyDescent="0.45">
      <c r="A1190">
        <v>607348</v>
      </c>
      <c r="B1190">
        <v>433884</v>
      </c>
      <c r="C1190" t="str">
        <f>VLOOKUP(sales_tab[[#This Row],[Customer ID]],customer_tab[],2,FALSE)</f>
        <v>Lisa Nichols</v>
      </c>
      <c r="D1190" t="str">
        <f>VLOOKUP(sales_tab[[#This Row],[Customer ID]],customer_tab[],9,FALSE)</f>
        <v>Female</v>
      </c>
      <c r="E1190" t="str">
        <f>VLOOKUP(sales_tab[[#This Row],[Customer ID]],customer_tab[],5,FALSE)</f>
        <v>Colorado</v>
      </c>
      <c r="F1190" t="str">
        <f>VLOOKUP(sales_tab[[#This Row],[Customer ID]],customer_tab[],6,FALSE)</f>
        <v>West</v>
      </c>
      <c r="G1190" t="str">
        <f>VLOOKUP(sales_tab[[#This Row],[Customer ID]],customer_tab[],7,FALSE)</f>
        <v>Widowed</v>
      </c>
      <c r="H1190" s="1">
        <v>45505</v>
      </c>
      <c r="I1190" s="1" t="str">
        <f>TEXT(sales_tab[[#This Row],[Order Date]],"YYYY")</f>
        <v>2024</v>
      </c>
      <c r="J1190" s="1" t="str">
        <f>TEXT(sales_tab[[#This Row],[Order Date]],"MMM")</f>
        <v>Aug</v>
      </c>
      <c r="K1190">
        <v>2034</v>
      </c>
      <c r="L1190" t="str">
        <f>VLOOKUP(sales_tab[[#This Row],[Product ID]],product_tab[],2,FALSE)</f>
        <v>Camera</v>
      </c>
      <c r="M1190" t="str">
        <f>VLOOKUP(sales_tab[[#This Row],[Product ID]],product_tab[],4,FALSE)</f>
        <v>Johns and Sons</v>
      </c>
      <c r="N1190" t="s">
        <v>19</v>
      </c>
      <c r="O1190">
        <v>216.77800000000002</v>
      </c>
      <c r="P1190">
        <v>70.849999999999994</v>
      </c>
      <c r="Q1190">
        <v>4</v>
      </c>
      <c r="R1190">
        <v>0.08</v>
      </c>
      <c r="S1190">
        <f>sales_tab[[#This Row],[Unit Price]]*sales_tab[[#This Row],[Quantity]]</f>
        <v>283.39999999999998</v>
      </c>
      <c r="T1190">
        <f>sales_tab[[#This Row],[Sales Amount]]-sales_tab[[#This Row],[Cost Price]]</f>
        <v>66.621999999999957</v>
      </c>
    </row>
    <row r="1191" spans="1:20" x14ac:dyDescent="0.45">
      <c r="A1191">
        <v>896351</v>
      </c>
      <c r="B1191">
        <v>988258</v>
      </c>
      <c r="C1191" t="str">
        <f>VLOOKUP(sales_tab[[#This Row],[Customer ID]],customer_tab[],2,FALSE)</f>
        <v>Matthew Johnson</v>
      </c>
      <c r="D1191" t="str">
        <f>VLOOKUP(sales_tab[[#This Row],[Customer ID]],customer_tab[],9,FALSE)</f>
        <v>Male</v>
      </c>
      <c r="E1191" t="str">
        <f>VLOOKUP(sales_tab[[#This Row],[Customer ID]],customer_tab[],5,FALSE)</f>
        <v>California</v>
      </c>
      <c r="F1191" t="str">
        <f>VLOOKUP(sales_tab[[#This Row],[Customer ID]],customer_tab[],6,FALSE)</f>
        <v>West</v>
      </c>
      <c r="G1191" t="str">
        <f>VLOOKUP(sales_tab[[#This Row],[Customer ID]],customer_tab[],7,FALSE)</f>
        <v>Married</v>
      </c>
      <c r="H1191" s="1">
        <v>45448</v>
      </c>
      <c r="I1191" s="1" t="str">
        <f>TEXT(sales_tab[[#This Row],[Order Date]],"YYYY")</f>
        <v>2024</v>
      </c>
      <c r="J1191" s="1" t="str">
        <f>TEXT(sales_tab[[#This Row],[Order Date]],"MMM")</f>
        <v>Jun</v>
      </c>
      <c r="K1191">
        <v>6233</v>
      </c>
      <c r="L1191" t="str">
        <f>VLOOKUP(sales_tab[[#This Row],[Product ID]],product_tab[],2,FALSE)</f>
        <v>Smartphone</v>
      </c>
      <c r="M1191" t="str">
        <f>VLOOKUP(sales_tab[[#This Row],[Product ID]],product_tab[],4,FALSE)</f>
        <v>Hensley-Pratt</v>
      </c>
      <c r="N1191" t="s">
        <v>19</v>
      </c>
      <c r="O1191">
        <v>30.715799999999998</v>
      </c>
      <c r="P1191">
        <v>12.38</v>
      </c>
      <c r="Q1191">
        <v>3</v>
      </c>
      <c r="R1191">
        <v>0.03</v>
      </c>
      <c r="S1191">
        <f>sales_tab[[#This Row],[Unit Price]]*sales_tab[[#This Row],[Quantity]]</f>
        <v>37.14</v>
      </c>
      <c r="T1191">
        <f>sales_tab[[#This Row],[Sales Amount]]-sales_tab[[#This Row],[Cost Price]]</f>
        <v>6.4242000000000026</v>
      </c>
    </row>
    <row r="1192" spans="1:20" x14ac:dyDescent="0.45">
      <c r="A1192">
        <v>694846</v>
      </c>
      <c r="B1192">
        <v>636006</v>
      </c>
      <c r="C1192" t="str">
        <f>VLOOKUP(sales_tab[[#This Row],[Customer ID]],customer_tab[],2,FALSE)</f>
        <v>Antonio Ellis</v>
      </c>
      <c r="D1192" t="str">
        <f>VLOOKUP(sales_tab[[#This Row],[Customer ID]],customer_tab[],9,FALSE)</f>
        <v>Male</v>
      </c>
      <c r="E1192" t="str">
        <f>VLOOKUP(sales_tab[[#This Row],[Customer ID]],customer_tab[],5,FALSE)</f>
        <v>Florida</v>
      </c>
      <c r="F1192" t="str">
        <f>VLOOKUP(sales_tab[[#This Row],[Customer ID]],customer_tab[],6,FALSE)</f>
        <v>South</v>
      </c>
      <c r="G1192" t="str">
        <f>VLOOKUP(sales_tab[[#This Row],[Customer ID]],customer_tab[],7,FALSE)</f>
        <v>Single</v>
      </c>
      <c r="H1192" s="1">
        <v>45459</v>
      </c>
      <c r="I1192" s="1" t="str">
        <f>TEXT(sales_tab[[#This Row],[Order Date]],"YYYY")</f>
        <v>2024</v>
      </c>
      <c r="J1192" s="1" t="str">
        <f>TEXT(sales_tab[[#This Row],[Order Date]],"MMM")</f>
        <v>Jun</v>
      </c>
      <c r="K1192">
        <v>9504</v>
      </c>
      <c r="L1192" t="str">
        <f>VLOOKUP(sales_tab[[#This Row],[Product ID]],product_tab[],2,FALSE)</f>
        <v>Puzzle</v>
      </c>
      <c r="M1192" t="str">
        <f>VLOOKUP(sales_tab[[#This Row],[Product ID]],product_tab[],4,FALSE)</f>
        <v>Bailey, Fowler and Butler</v>
      </c>
      <c r="N1192" t="s">
        <v>13</v>
      </c>
      <c r="O1192">
        <v>55.307199999999995</v>
      </c>
      <c r="P1192">
        <v>50.87</v>
      </c>
      <c r="Q1192">
        <v>2</v>
      </c>
      <c r="R1192">
        <v>0.22</v>
      </c>
      <c r="S1192">
        <f>sales_tab[[#This Row],[Unit Price]]*sales_tab[[#This Row],[Quantity]]</f>
        <v>101.74</v>
      </c>
      <c r="T1192">
        <f>sales_tab[[#This Row],[Sales Amount]]-sales_tab[[#This Row],[Cost Price]]</f>
        <v>46.4328</v>
      </c>
    </row>
    <row r="1193" spans="1:20" x14ac:dyDescent="0.45">
      <c r="A1193">
        <v>796698</v>
      </c>
      <c r="B1193">
        <v>114432</v>
      </c>
      <c r="C1193" t="str">
        <f>VLOOKUP(sales_tab[[#This Row],[Customer ID]],customer_tab[],2,FALSE)</f>
        <v>Steven Freeman</v>
      </c>
      <c r="D1193" t="str">
        <f>VLOOKUP(sales_tab[[#This Row],[Customer ID]],customer_tab[],9,FALSE)</f>
        <v>Female</v>
      </c>
      <c r="E1193" t="str">
        <f>VLOOKUP(sales_tab[[#This Row],[Customer ID]],customer_tab[],5,FALSE)</f>
        <v>Pennsylvania</v>
      </c>
      <c r="F1193" t="str">
        <f>VLOOKUP(sales_tab[[#This Row],[Customer ID]],customer_tab[],6,FALSE)</f>
        <v>East</v>
      </c>
      <c r="G1193" t="str">
        <f>VLOOKUP(sales_tab[[#This Row],[Customer ID]],customer_tab[],7,FALSE)</f>
        <v>Single</v>
      </c>
      <c r="H1193" s="1">
        <v>45443</v>
      </c>
      <c r="I1193" s="1" t="str">
        <f>TEXT(sales_tab[[#This Row],[Order Date]],"YYYY")</f>
        <v>2024</v>
      </c>
      <c r="J1193" s="1" t="str">
        <f>TEXT(sales_tab[[#This Row],[Order Date]],"MMM")</f>
        <v>May</v>
      </c>
      <c r="K1193">
        <v>4971</v>
      </c>
      <c r="L1193" t="str">
        <f>VLOOKUP(sales_tab[[#This Row],[Product ID]],product_tab[],2,FALSE)</f>
        <v>Marker</v>
      </c>
      <c r="M1193" t="str">
        <f>VLOOKUP(sales_tab[[#This Row],[Product ID]],product_tab[],4,FALSE)</f>
        <v>Perez LLC</v>
      </c>
      <c r="N1193" t="s">
        <v>17</v>
      </c>
      <c r="O1193">
        <v>98.151999999999987</v>
      </c>
      <c r="P1193">
        <v>63.66</v>
      </c>
      <c r="Q1193">
        <v>2</v>
      </c>
      <c r="R1193">
        <v>0.15</v>
      </c>
      <c r="S1193">
        <f>sales_tab[[#This Row],[Unit Price]]*sales_tab[[#This Row],[Quantity]]</f>
        <v>127.32</v>
      </c>
      <c r="T1193">
        <f>sales_tab[[#This Row],[Sales Amount]]-sales_tab[[#This Row],[Cost Price]]</f>
        <v>29.168000000000006</v>
      </c>
    </row>
    <row r="1194" spans="1:20" x14ac:dyDescent="0.45">
      <c r="A1194">
        <v>331336</v>
      </c>
      <c r="B1194">
        <v>958993</v>
      </c>
      <c r="C1194" t="str">
        <f>VLOOKUP(sales_tab[[#This Row],[Customer ID]],customer_tab[],2,FALSE)</f>
        <v>Angela Hansen</v>
      </c>
      <c r="D1194" t="str">
        <f>VLOOKUP(sales_tab[[#This Row],[Customer ID]],customer_tab[],9,FALSE)</f>
        <v>Male</v>
      </c>
      <c r="E1194" t="str">
        <f>VLOOKUP(sales_tab[[#This Row],[Customer ID]],customer_tab[],5,FALSE)</f>
        <v>California</v>
      </c>
      <c r="F1194" t="str">
        <f>VLOOKUP(sales_tab[[#This Row],[Customer ID]],customer_tab[],6,FALSE)</f>
        <v>West</v>
      </c>
      <c r="G1194" t="str">
        <f>VLOOKUP(sales_tab[[#This Row],[Customer ID]],customer_tab[],7,FALSE)</f>
        <v>Single</v>
      </c>
      <c r="H1194" s="1">
        <v>45293</v>
      </c>
      <c r="I1194" s="1" t="str">
        <f>TEXT(sales_tab[[#This Row],[Order Date]],"YYYY")</f>
        <v>2024</v>
      </c>
      <c r="J1194" s="1" t="str">
        <f>TEXT(sales_tab[[#This Row],[Order Date]],"MMM")</f>
        <v>Jan</v>
      </c>
      <c r="K1194">
        <v>9961</v>
      </c>
      <c r="L1194" t="str">
        <f>VLOOKUP(sales_tab[[#This Row],[Product ID]],product_tab[],2,FALSE)</f>
        <v>Cap</v>
      </c>
      <c r="M1194" t="str">
        <f>VLOOKUP(sales_tab[[#This Row],[Product ID]],product_tab[],4,FALSE)</f>
        <v>Rogers and Sons</v>
      </c>
      <c r="N1194" t="s">
        <v>15</v>
      </c>
      <c r="O1194">
        <v>15.483600000000001</v>
      </c>
      <c r="P1194">
        <v>6.92</v>
      </c>
      <c r="Q1194">
        <v>4</v>
      </c>
      <c r="R1194">
        <v>0.23</v>
      </c>
      <c r="S1194">
        <f>sales_tab[[#This Row],[Unit Price]]*sales_tab[[#This Row],[Quantity]]</f>
        <v>27.68</v>
      </c>
      <c r="T1194">
        <f>sales_tab[[#This Row],[Sales Amount]]-sales_tab[[#This Row],[Cost Price]]</f>
        <v>12.196399999999999</v>
      </c>
    </row>
    <row r="1195" spans="1:20" x14ac:dyDescent="0.45">
      <c r="A1195">
        <v>682482</v>
      </c>
      <c r="B1195">
        <v>147659</v>
      </c>
      <c r="C1195" t="str">
        <f>VLOOKUP(sales_tab[[#This Row],[Customer ID]],customer_tab[],2,FALSE)</f>
        <v>Tracie Baker</v>
      </c>
      <c r="D1195" t="str">
        <f>VLOOKUP(sales_tab[[#This Row],[Customer ID]],customer_tab[],9,FALSE)</f>
        <v>Non-Binary</v>
      </c>
      <c r="E1195" t="str">
        <f>VLOOKUP(sales_tab[[#This Row],[Customer ID]],customer_tab[],5,FALSE)</f>
        <v>Texas</v>
      </c>
      <c r="F1195" t="str">
        <f>VLOOKUP(sales_tab[[#This Row],[Customer ID]],customer_tab[],6,FALSE)</f>
        <v>Central</v>
      </c>
      <c r="G1195" t="str">
        <f>VLOOKUP(sales_tab[[#This Row],[Customer ID]],customer_tab[],7,FALSE)</f>
        <v>Divorced</v>
      </c>
      <c r="H1195" s="1">
        <v>45467</v>
      </c>
      <c r="I1195" s="1" t="str">
        <f>TEXT(sales_tab[[#This Row],[Order Date]],"YYYY")</f>
        <v>2024</v>
      </c>
      <c r="J1195" s="1" t="str">
        <f>TEXT(sales_tab[[#This Row],[Order Date]],"MMM")</f>
        <v>Jun</v>
      </c>
      <c r="K1195">
        <v>9961</v>
      </c>
      <c r="L1195" t="str">
        <f>VLOOKUP(sales_tab[[#This Row],[Product ID]],product_tab[],2,FALSE)</f>
        <v>Cap</v>
      </c>
      <c r="M1195" t="str">
        <f>VLOOKUP(sales_tab[[#This Row],[Product ID]],product_tab[],4,FALSE)</f>
        <v>Rogers and Sons</v>
      </c>
      <c r="N1195" t="s">
        <v>15</v>
      </c>
      <c r="O1195">
        <v>20.755200000000002</v>
      </c>
      <c r="P1195">
        <v>6.92</v>
      </c>
      <c r="Q1195">
        <v>4</v>
      </c>
      <c r="R1195">
        <v>0.11</v>
      </c>
      <c r="S1195">
        <f>sales_tab[[#This Row],[Unit Price]]*sales_tab[[#This Row],[Quantity]]</f>
        <v>27.68</v>
      </c>
      <c r="T1195">
        <f>sales_tab[[#This Row],[Sales Amount]]-sales_tab[[#This Row],[Cost Price]]</f>
        <v>6.9247999999999976</v>
      </c>
    </row>
    <row r="1196" spans="1:20" x14ac:dyDescent="0.45">
      <c r="A1196">
        <v>164763</v>
      </c>
      <c r="B1196">
        <v>649616</v>
      </c>
      <c r="C1196" t="str">
        <f>VLOOKUP(sales_tab[[#This Row],[Customer ID]],customer_tab[],2,FALSE)</f>
        <v>Christina Schultz</v>
      </c>
      <c r="D1196" t="str">
        <f>VLOOKUP(sales_tab[[#This Row],[Customer ID]],customer_tab[],9,FALSE)</f>
        <v>Female</v>
      </c>
      <c r="E1196" t="str">
        <f>VLOOKUP(sales_tab[[#This Row],[Customer ID]],customer_tab[],5,FALSE)</f>
        <v>Colorado</v>
      </c>
      <c r="F1196" t="str">
        <f>VLOOKUP(sales_tab[[#This Row],[Customer ID]],customer_tab[],6,FALSE)</f>
        <v>West</v>
      </c>
      <c r="G1196" t="str">
        <f>VLOOKUP(sales_tab[[#This Row],[Customer ID]],customer_tab[],7,FALSE)</f>
        <v>Married</v>
      </c>
      <c r="H1196" s="1">
        <v>45425</v>
      </c>
      <c r="I1196" s="1" t="str">
        <f>TEXT(sales_tab[[#This Row],[Order Date]],"YYYY")</f>
        <v>2024</v>
      </c>
      <c r="J1196" s="1" t="str">
        <f>TEXT(sales_tab[[#This Row],[Order Date]],"MMM")</f>
        <v>May</v>
      </c>
      <c r="K1196">
        <v>2034</v>
      </c>
      <c r="L1196" t="str">
        <f>VLOOKUP(sales_tab[[#This Row],[Product ID]],product_tab[],2,FALSE)</f>
        <v>Camera</v>
      </c>
      <c r="M1196" t="str">
        <f>VLOOKUP(sales_tab[[#This Row],[Product ID]],product_tab[],4,FALSE)</f>
        <v>Johns and Sons</v>
      </c>
      <c r="N1196" t="s">
        <v>19</v>
      </c>
      <c r="O1196">
        <v>170.88249999999999</v>
      </c>
      <c r="P1196">
        <v>70.849999999999994</v>
      </c>
      <c r="Q1196">
        <v>3</v>
      </c>
      <c r="R1196">
        <v>0.05</v>
      </c>
      <c r="S1196">
        <f>sales_tab[[#This Row],[Unit Price]]*sales_tab[[#This Row],[Quantity]]</f>
        <v>212.54999999999998</v>
      </c>
      <c r="T1196">
        <f>sales_tab[[#This Row],[Sales Amount]]-sales_tab[[#This Row],[Cost Price]]</f>
        <v>41.66749999999999</v>
      </c>
    </row>
    <row r="1197" spans="1:20" x14ac:dyDescent="0.45">
      <c r="A1197">
        <v>929134</v>
      </c>
      <c r="B1197">
        <v>996016</v>
      </c>
      <c r="C1197" t="str">
        <f>VLOOKUP(sales_tab[[#This Row],[Customer ID]],customer_tab[],2,FALSE)</f>
        <v>Alex Gonzalez</v>
      </c>
      <c r="D1197" t="str">
        <f>VLOOKUP(sales_tab[[#This Row],[Customer ID]],customer_tab[],9,FALSE)</f>
        <v>Non-Binary</v>
      </c>
      <c r="E1197" t="str">
        <f>VLOOKUP(sales_tab[[#This Row],[Customer ID]],customer_tab[],5,FALSE)</f>
        <v>New York</v>
      </c>
      <c r="F1197" t="str">
        <f>VLOOKUP(sales_tab[[#This Row],[Customer ID]],customer_tab[],6,FALSE)</f>
        <v>East</v>
      </c>
      <c r="G1197" t="str">
        <f>VLOOKUP(sales_tab[[#This Row],[Customer ID]],customer_tab[],7,FALSE)</f>
        <v>Divorced</v>
      </c>
      <c r="H1197" s="1">
        <v>45344</v>
      </c>
      <c r="I1197" s="1" t="str">
        <f>TEXT(sales_tab[[#This Row],[Order Date]],"YYYY")</f>
        <v>2024</v>
      </c>
      <c r="J1197" s="1" t="str">
        <f>TEXT(sales_tab[[#This Row],[Order Date]],"MMM")</f>
        <v>Feb</v>
      </c>
      <c r="K1197">
        <v>9504</v>
      </c>
      <c r="L1197" t="str">
        <f>VLOOKUP(sales_tab[[#This Row],[Product ID]],product_tab[],2,FALSE)</f>
        <v>Puzzle</v>
      </c>
      <c r="M1197" t="str">
        <f>VLOOKUP(sales_tab[[#This Row],[Product ID]],product_tab[],4,FALSE)</f>
        <v>Bailey, Fowler and Butler</v>
      </c>
      <c r="N1197" t="s">
        <v>13</v>
      </c>
      <c r="O1197">
        <v>164.0795</v>
      </c>
      <c r="P1197">
        <v>50.87</v>
      </c>
      <c r="Q1197">
        <v>5</v>
      </c>
      <c r="R1197">
        <v>0.03</v>
      </c>
      <c r="S1197">
        <f>sales_tab[[#This Row],[Unit Price]]*sales_tab[[#This Row],[Quantity]]</f>
        <v>254.35</v>
      </c>
      <c r="T1197">
        <f>sales_tab[[#This Row],[Sales Amount]]-sales_tab[[#This Row],[Cost Price]]</f>
        <v>90.270499999999998</v>
      </c>
    </row>
    <row r="1198" spans="1:20" x14ac:dyDescent="0.45">
      <c r="A1198">
        <v>808388</v>
      </c>
      <c r="B1198">
        <v>298336</v>
      </c>
      <c r="C1198" t="str">
        <f>VLOOKUP(sales_tab[[#This Row],[Customer ID]],customer_tab[],2,FALSE)</f>
        <v>Randy Rios</v>
      </c>
      <c r="D1198" t="str">
        <f>VLOOKUP(sales_tab[[#This Row],[Customer ID]],customer_tab[],9,FALSE)</f>
        <v>Non-Binary</v>
      </c>
      <c r="E1198" t="str">
        <f>VLOOKUP(sales_tab[[#This Row],[Customer ID]],customer_tab[],5,FALSE)</f>
        <v>New Jersey</v>
      </c>
      <c r="F1198" t="str">
        <f>VLOOKUP(sales_tab[[#This Row],[Customer ID]],customer_tab[],6,FALSE)</f>
        <v>East</v>
      </c>
      <c r="G1198" t="str">
        <f>VLOOKUP(sales_tab[[#This Row],[Customer ID]],customer_tab[],7,FALSE)</f>
        <v>Married</v>
      </c>
      <c r="H1198" s="1">
        <v>45258</v>
      </c>
      <c r="I1198" s="1" t="str">
        <f>TEXT(sales_tab[[#This Row],[Order Date]],"YYYY")</f>
        <v>2023</v>
      </c>
      <c r="J1198" s="1" t="str">
        <f>TEXT(sales_tab[[#This Row],[Order Date]],"MMM")</f>
        <v>Nov</v>
      </c>
      <c r="K1198">
        <v>9614</v>
      </c>
      <c r="L1198" t="str">
        <f>VLOOKUP(sales_tab[[#This Row],[Product ID]],product_tab[],2,FALSE)</f>
        <v>Table</v>
      </c>
      <c r="M1198" t="str">
        <f>VLOOKUP(sales_tab[[#This Row],[Product ID]],product_tab[],4,FALSE)</f>
        <v>Peters Ltd</v>
      </c>
      <c r="N1198" t="s">
        <v>11</v>
      </c>
      <c r="O1198">
        <v>340.61279999999999</v>
      </c>
      <c r="P1198">
        <v>129.47</v>
      </c>
      <c r="Q1198">
        <v>4</v>
      </c>
      <c r="R1198">
        <v>0.19</v>
      </c>
      <c r="S1198">
        <f>sales_tab[[#This Row],[Unit Price]]*sales_tab[[#This Row],[Quantity]]</f>
        <v>517.88</v>
      </c>
      <c r="T1198">
        <f>sales_tab[[#This Row],[Sales Amount]]-sales_tab[[#This Row],[Cost Price]]</f>
        <v>177.2672</v>
      </c>
    </row>
    <row r="1199" spans="1:20" x14ac:dyDescent="0.45">
      <c r="A1199">
        <v>897163</v>
      </c>
      <c r="B1199">
        <v>437157</v>
      </c>
      <c r="C1199" t="str">
        <f>VLOOKUP(sales_tab[[#This Row],[Customer ID]],customer_tab[],2,FALSE)</f>
        <v>Charles Smith</v>
      </c>
      <c r="D1199" t="str">
        <f>VLOOKUP(sales_tab[[#This Row],[Customer ID]],customer_tab[],9,FALSE)</f>
        <v>Female</v>
      </c>
      <c r="E1199" t="str">
        <f>VLOOKUP(sales_tab[[#This Row],[Customer ID]],customer_tab[],5,FALSE)</f>
        <v>Michigan</v>
      </c>
      <c r="F1199" t="str">
        <f>VLOOKUP(sales_tab[[#This Row],[Customer ID]],customer_tab[],6,FALSE)</f>
        <v>Central</v>
      </c>
      <c r="G1199" t="str">
        <f>VLOOKUP(sales_tab[[#This Row],[Customer ID]],customer_tab[],7,FALSE)</f>
        <v>Married</v>
      </c>
      <c r="H1199" s="1">
        <v>45333</v>
      </c>
      <c r="I1199" s="1" t="str">
        <f>TEXT(sales_tab[[#This Row],[Order Date]],"YYYY")</f>
        <v>2024</v>
      </c>
      <c r="J1199" s="1" t="str">
        <f>TEXT(sales_tab[[#This Row],[Order Date]],"MMM")</f>
        <v>Feb</v>
      </c>
      <c r="K1199">
        <v>2117</v>
      </c>
      <c r="L1199" t="str">
        <f>VLOOKUP(sales_tab[[#This Row],[Product ID]],product_tab[],2,FALSE)</f>
        <v>Sofa</v>
      </c>
      <c r="M1199" t="str">
        <f>VLOOKUP(sales_tab[[#This Row],[Product ID]],product_tab[],4,FALSE)</f>
        <v>Holden Inc</v>
      </c>
      <c r="N1199" t="s">
        <v>11</v>
      </c>
      <c r="O1199">
        <v>19.555999999999997</v>
      </c>
      <c r="P1199">
        <v>13.79</v>
      </c>
      <c r="Q1199">
        <v>3</v>
      </c>
      <c r="R1199">
        <v>0.2</v>
      </c>
      <c r="S1199">
        <f>sales_tab[[#This Row],[Unit Price]]*sales_tab[[#This Row],[Quantity]]</f>
        <v>41.37</v>
      </c>
      <c r="T1199">
        <f>sales_tab[[#This Row],[Sales Amount]]-sales_tab[[#This Row],[Cost Price]]</f>
        <v>21.814</v>
      </c>
    </row>
    <row r="1200" spans="1:20" x14ac:dyDescent="0.45">
      <c r="A1200">
        <v>738091</v>
      </c>
      <c r="B1200">
        <v>783512</v>
      </c>
      <c r="C1200" t="str">
        <f>VLOOKUP(sales_tab[[#This Row],[Customer ID]],customer_tab[],2,FALSE)</f>
        <v>Michelle Young</v>
      </c>
      <c r="D1200" t="str">
        <f>VLOOKUP(sales_tab[[#This Row],[Customer ID]],customer_tab[],9,FALSE)</f>
        <v>Male</v>
      </c>
      <c r="E1200" t="str">
        <f>VLOOKUP(sales_tab[[#This Row],[Customer ID]],customer_tab[],5,FALSE)</f>
        <v>California</v>
      </c>
      <c r="F1200" t="str">
        <f>VLOOKUP(sales_tab[[#This Row],[Customer ID]],customer_tab[],6,FALSE)</f>
        <v>West</v>
      </c>
      <c r="G1200" t="str">
        <f>VLOOKUP(sales_tab[[#This Row],[Customer ID]],customer_tab[],7,FALSE)</f>
        <v>Widowed</v>
      </c>
      <c r="H1200" s="1">
        <v>45513</v>
      </c>
      <c r="I1200" s="1" t="str">
        <f>TEXT(sales_tab[[#This Row],[Order Date]],"YYYY")</f>
        <v>2024</v>
      </c>
      <c r="J1200" s="1" t="str">
        <f>TEXT(sales_tab[[#This Row],[Order Date]],"MMM")</f>
        <v>Aug</v>
      </c>
      <c r="K1200">
        <v>7085</v>
      </c>
      <c r="L1200" t="str">
        <f>VLOOKUP(sales_tab[[#This Row],[Product ID]],product_tab[],2,FALSE)</f>
        <v>Jacket</v>
      </c>
      <c r="M1200" t="str">
        <f>VLOOKUP(sales_tab[[#This Row],[Product ID]],product_tab[],4,FALSE)</f>
        <v>Myers-Barber</v>
      </c>
      <c r="N1200" t="s">
        <v>15</v>
      </c>
      <c r="O1200">
        <v>475.61900000000003</v>
      </c>
      <c r="P1200">
        <v>178.83</v>
      </c>
      <c r="Q1200">
        <v>5</v>
      </c>
      <c r="R1200">
        <v>0.14000000000000001</v>
      </c>
      <c r="S1200">
        <f>sales_tab[[#This Row],[Unit Price]]*sales_tab[[#This Row],[Quantity]]</f>
        <v>894.15000000000009</v>
      </c>
      <c r="T1200">
        <f>sales_tab[[#This Row],[Sales Amount]]-sales_tab[[#This Row],[Cost Price]]</f>
        <v>418.53100000000006</v>
      </c>
    </row>
    <row r="1201" spans="1:20" x14ac:dyDescent="0.45">
      <c r="A1201">
        <v>218381</v>
      </c>
      <c r="B1201">
        <v>114432</v>
      </c>
      <c r="C1201" t="str">
        <f>VLOOKUP(sales_tab[[#This Row],[Customer ID]],customer_tab[],2,FALSE)</f>
        <v>Steven Freeman</v>
      </c>
      <c r="D1201" t="str">
        <f>VLOOKUP(sales_tab[[#This Row],[Customer ID]],customer_tab[],9,FALSE)</f>
        <v>Female</v>
      </c>
      <c r="E1201" t="str">
        <f>VLOOKUP(sales_tab[[#This Row],[Customer ID]],customer_tab[],5,FALSE)</f>
        <v>Pennsylvania</v>
      </c>
      <c r="F1201" t="str">
        <f>VLOOKUP(sales_tab[[#This Row],[Customer ID]],customer_tab[],6,FALSE)</f>
        <v>East</v>
      </c>
      <c r="G1201" t="str">
        <f>VLOOKUP(sales_tab[[#This Row],[Customer ID]],customer_tab[],7,FALSE)</f>
        <v>Single</v>
      </c>
      <c r="H1201" s="1">
        <v>45514</v>
      </c>
      <c r="I1201" s="1" t="str">
        <f>TEXT(sales_tab[[#This Row],[Order Date]],"YYYY")</f>
        <v>2024</v>
      </c>
      <c r="J1201" s="1" t="str">
        <f>TEXT(sales_tab[[#This Row],[Order Date]],"MMM")</f>
        <v>Aug</v>
      </c>
      <c r="K1201">
        <v>2034</v>
      </c>
      <c r="L1201" t="str">
        <f>VLOOKUP(sales_tab[[#This Row],[Product ID]],product_tab[],2,FALSE)</f>
        <v>Camera</v>
      </c>
      <c r="M1201" t="str">
        <f>VLOOKUP(sales_tab[[#This Row],[Product ID]],product_tab[],4,FALSE)</f>
        <v>Johns and Sons</v>
      </c>
      <c r="N1201" t="s">
        <v>19</v>
      </c>
      <c r="O1201">
        <v>81.382999999999996</v>
      </c>
      <c r="P1201">
        <v>70.849999999999994</v>
      </c>
      <c r="Q1201">
        <v>2</v>
      </c>
      <c r="R1201">
        <v>0.21</v>
      </c>
      <c r="S1201">
        <f>sales_tab[[#This Row],[Unit Price]]*sales_tab[[#This Row],[Quantity]]</f>
        <v>141.69999999999999</v>
      </c>
      <c r="T1201">
        <f>sales_tab[[#This Row],[Sales Amount]]-sales_tab[[#This Row],[Cost Price]]</f>
        <v>60.316999999999993</v>
      </c>
    </row>
    <row r="1202" spans="1:20" x14ac:dyDescent="0.45">
      <c r="A1202">
        <v>364457</v>
      </c>
      <c r="B1202">
        <v>446820</v>
      </c>
      <c r="C1202" t="str">
        <f>VLOOKUP(sales_tab[[#This Row],[Customer ID]],customer_tab[],2,FALSE)</f>
        <v>Benjamin Flores</v>
      </c>
      <c r="D1202" t="str">
        <f>VLOOKUP(sales_tab[[#This Row],[Customer ID]],customer_tab[],9,FALSE)</f>
        <v>Female</v>
      </c>
      <c r="E1202" t="str">
        <f>VLOOKUP(sales_tab[[#This Row],[Customer ID]],customer_tab[],5,FALSE)</f>
        <v>Colorado</v>
      </c>
      <c r="F1202" t="str">
        <f>VLOOKUP(sales_tab[[#This Row],[Customer ID]],customer_tab[],6,FALSE)</f>
        <v>West</v>
      </c>
      <c r="G1202" t="str">
        <f>VLOOKUP(sales_tab[[#This Row],[Customer ID]],customer_tab[],7,FALSE)</f>
        <v>Married</v>
      </c>
      <c r="H1202" s="1">
        <v>45290</v>
      </c>
      <c r="I1202" s="1" t="str">
        <f>TEXT(sales_tab[[#This Row],[Order Date]],"YYYY")</f>
        <v>2023</v>
      </c>
      <c r="J1202" s="1" t="str">
        <f>TEXT(sales_tab[[#This Row],[Order Date]],"MMM")</f>
        <v>Dec</v>
      </c>
      <c r="K1202">
        <v>5039</v>
      </c>
      <c r="L1202" t="str">
        <f>VLOOKUP(sales_tab[[#This Row],[Product ID]],product_tab[],2,FALSE)</f>
        <v>Jeans</v>
      </c>
      <c r="M1202" t="str">
        <f>VLOOKUP(sales_tab[[#This Row],[Product ID]],product_tab[],4,FALSE)</f>
        <v>Sanchez, Medina and Golden</v>
      </c>
      <c r="N1202" t="s">
        <v>15</v>
      </c>
      <c r="O1202">
        <v>84.557400000000001</v>
      </c>
      <c r="P1202">
        <v>70.03</v>
      </c>
      <c r="Q1202">
        <v>2</v>
      </c>
      <c r="R1202">
        <v>0.21</v>
      </c>
      <c r="S1202">
        <f>sales_tab[[#This Row],[Unit Price]]*sales_tab[[#This Row],[Quantity]]</f>
        <v>140.06</v>
      </c>
      <c r="T1202">
        <f>sales_tab[[#This Row],[Sales Amount]]-sales_tab[[#This Row],[Cost Price]]</f>
        <v>55.502600000000001</v>
      </c>
    </row>
    <row r="1203" spans="1:20" x14ac:dyDescent="0.45">
      <c r="A1203">
        <v>910764</v>
      </c>
      <c r="B1203">
        <v>900488</v>
      </c>
      <c r="C1203" t="str">
        <f>VLOOKUP(sales_tab[[#This Row],[Customer ID]],customer_tab[],2,FALSE)</f>
        <v>Sheila Newton</v>
      </c>
      <c r="D1203" t="str">
        <f>VLOOKUP(sales_tab[[#This Row],[Customer ID]],customer_tab[],9,FALSE)</f>
        <v>Female</v>
      </c>
      <c r="E1203" t="str">
        <f>VLOOKUP(sales_tab[[#This Row],[Customer ID]],customer_tab[],5,FALSE)</f>
        <v>California</v>
      </c>
      <c r="F1203" t="str">
        <f>VLOOKUP(sales_tab[[#This Row],[Customer ID]],customer_tab[],6,FALSE)</f>
        <v>West</v>
      </c>
      <c r="G1203" t="str">
        <f>VLOOKUP(sales_tab[[#This Row],[Customer ID]],customer_tab[],7,FALSE)</f>
        <v>Widowed</v>
      </c>
      <c r="H1203" s="1">
        <v>45182</v>
      </c>
      <c r="I1203" s="1" t="str">
        <f>TEXT(sales_tab[[#This Row],[Order Date]],"YYYY")</f>
        <v>2023</v>
      </c>
      <c r="J1203" s="1" t="str">
        <f>TEXT(sales_tab[[#This Row],[Order Date]],"MMM")</f>
        <v>Sep</v>
      </c>
      <c r="K1203">
        <v>2914</v>
      </c>
      <c r="L1203" t="str">
        <f>VLOOKUP(sales_tab[[#This Row],[Product ID]],product_tab[],2,FALSE)</f>
        <v>Bookshelf</v>
      </c>
      <c r="M1203" t="str">
        <f>VLOOKUP(sales_tab[[#This Row],[Product ID]],product_tab[],4,FALSE)</f>
        <v>Davis-Ramirez</v>
      </c>
      <c r="N1203" t="s">
        <v>11</v>
      </c>
      <c r="O1203">
        <v>88.713999999999984</v>
      </c>
      <c r="P1203">
        <v>30.65</v>
      </c>
      <c r="Q1203">
        <v>4</v>
      </c>
      <c r="R1203">
        <v>0.06</v>
      </c>
      <c r="S1203">
        <f>sales_tab[[#This Row],[Unit Price]]*sales_tab[[#This Row],[Quantity]]</f>
        <v>122.6</v>
      </c>
      <c r="T1203">
        <f>sales_tab[[#This Row],[Sales Amount]]-sales_tab[[#This Row],[Cost Price]]</f>
        <v>33.88600000000001</v>
      </c>
    </row>
    <row r="1204" spans="1:20" x14ac:dyDescent="0.45">
      <c r="A1204">
        <v>648513</v>
      </c>
      <c r="B1204">
        <v>287950</v>
      </c>
      <c r="C1204" t="str">
        <f>VLOOKUP(sales_tab[[#This Row],[Customer ID]],customer_tab[],2,FALSE)</f>
        <v>Kelly Bell</v>
      </c>
      <c r="D1204" t="str">
        <f>VLOOKUP(sales_tab[[#This Row],[Customer ID]],customer_tab[],9,FALSE)</f>
        <v>Non-Binary</v>
      </c>
      <c r="E1204" t="str">
        <f>VLOOKUP(sales_tab[[#This Row],[Customer ID]],customer_tab[],5,FALSE)</f>
        <v>Tennessee</v>
      </c>
      <c r="F1204" t="str">
        <f>VLOOKUP(sales_tab[[#This Row],[Customer ID]],customer_tab[],6,FALSE)</f>
        <v>South</v>
      </c>
      <c r="G1204" t="str">
        <f>VLOOKUP(sales_tab[[#This Row],[Customer ID]],customer_tab[],7,FALSE)</f>
        <v>Single</v>
      </c>
      <c r="H1204" s="1">
        <v>45197</v>
      </c>
      <c r="I1204" s="1" t="str">
        <f>TEXT(sales_tab[[#This Row],[Order Date]],"YYYY")</f>
        <v>2023</v>
      </c>
      <c r="J1204" s="1" t="str">
        <f>TEXT(sales_tab[[#This Row],[Order Date]],"MMM")</f>
        <v>Sep</v>
      </c>
      <c r="K1204">
        <v>6681</v>
      </c>
      <c r="L1204" t="str">
        <f>VLOOKUP(sales_tab[[#This Row],[Product ID]],product_tab[],2,FALSE)</f>
        <v>Desk</v>
      </c>
      <c r="M1204" t="str">
        <f>VLOOKUP(sales_tab[[#This Row],[Product ID]],product_tab[],4,FALSE)</f>
        <v>Fernandez, Willis and Potter</v>
      </c>
      <c r="N1204" t="s">
        <v>11</v>
      </c>
      <c r="O1204">
        <v>396.86550000000005</v>
      </c>
      <c r="P1204">
        <v>204.63</v>
      </c>
      <c r="Q1204">
        <v>5</v>
      </c>
      <c r="R1204">
        <v>0.23</v>
      </c>
      <c r="S1204">
        <f>sales_tab[[#This Row],[Unit Price]]*sales_tab[[#This Row],[Quantity]]</f>
        <v>1023.15</v>
      </c>
      <c r="T1204">
        <f>sales_tab[[#This Row],[Sales Amount]]-sales_tab[[#This Row],[Cost Price]]</f>
        <v>626.28449999999998</v>
      </c>
    </row>
    <row r="1205" spans="1:20" x14ac:dyDescent="0.45">
      <c r="A1205">
        <v>512655</v>
      </c>
      <c r="B1205">
        <v>651980</v>
      </c>
      <c r="C1205" t="str">
        <f>VLOOKUP(sales_tab[[#This Row],[Customer ID]],customer_tab[],2,FALSE)</f>
        <v>Regina Martin</v>
      </c>
      <c r="D1205" t="str">
        <f>VLOOKUP(sales_tab[[#This Row],[Customer ID]],customer_tab[],9,FALSE)</f>
        <v>Non-Binary</v>
      </c>
      <c r="E1205" t="str">
        <f>VLOOKUP(sales_tab[[#This Row],[Customer ID]],customer_tab[],5,FALSE)</f>
        <v>Wisconsin</v>
      </c>
      <c r="F1205" t="str">
        <f>VLOOKUP(sales_tab[[#This Row],[Customer ID]],customer_tab[],6,FALSE)</f>
        <v>Central</v>
      </c>
      <c r="G1205" t="str">
        <f>VLOOKUP(sales_tab[[#This Row],[Customer ID]],customer_tab[],7,FALSE)</f>
        <v>Divorced</v>
      </c>
      <c r="H1205" s="1">
        <v>45421</v>
      </c>
      <c r="I1205" s="1" t="str">
        <f>TEXT(sales_tab[[#This Row],[Order Date]],"YYYY")</f>
        <v>2024</v>
      </c>
      <c r="J1205" s="1" t="str">
        <f>TEXT(sales_tab[[#This Row],[Order Date]],"MMM")</f>
        <v>May</v>
      </c>
      <c r="K1205">
        <v>6233</v>
      </c>
      <c r="L1205" t="str">
        <f>VLOOKUP(sales_tab[[#This Row],[Product ID]],product_tab[],2,FALSE)</f>
        <v>Smartphone</v>
      </c>
      <c r="M1205" t="str">
        <f>VLOOKUP(sales_tab[[#This Row],[Product ID]],product_tab[],4,FALSE)</f>
        <v>Hensley-Pratt</v>
      </c>
      <c r="N1205" t="s">
        <v>19</v>
      </c>
      <c r="O1205">
        <v>49.140000000000008</v>
      </c>
      <c r="P1205">
        <v>12.38</v>
      </c>
      <c r="Q1205">
        <v>5</v>
      </c>
      <c r="R1205">
        <v>0.1</v>
      </c>
      <c r="S1205">
        <f>sales_tab[[#This Row],[Unit Price]]*sales_tab[[#This Row],[Quantity]]</f>
        <v>61.900000000000006</v>
      </c>
      <c r="T1205">
        <f>sales_tab[[#This Row],[Sales Amount]]-sales_tab[[#This Row],[Cost Price]]</f>
        <v>12.759999999999998</v>
      </c>
    </row>
    <row r="1206" spans="1:20" x14ac:dyDescent="0.45">
      <c r="A1206">
        <v>961980</v>
      </c>
      <c r="B1206">
        <v>776916</v>
      </c>
      <c r="C1206" t="str">
        <f>VLOOKUP(sales_tab[[#This Row],[Customer ID]],customer_tab[],2,FALSE)</f>
        <v>Alexis Clark</v>
      </c>
      <c r="D1206" t="str">
        <f>VLOOKUP(sales_tab[[#This Row],[Customer ID]],customer_tab[],9,FALSE)</f>
        <v>Female</v>
      </c>
      <c r="E1206" t="str">
        <f>VLOOKUP(sales_tab[[#This Row],[Customer ID]],customer_tab[],5,FALSE)</f>
        <v>Georgia</v>
      </c>
      <c r="F1206" t="str">
        <f>VLOOKUP(sales_tab[[#This Row],[Customer ID]],customer_tab[],6,FALSE)</f>
        <v>South</v>
      </c>
      <c r="G1206" t="str">
        <f>VLOOKUP(sales_tab[[#This Row],[Customer ID]],customer_tab[],7,FALSE)</f>
        <v>Divorced</v>
      </c>
      <c r="H1206" s="1">
        <v>45281</v>
      </c>
      <c r="I1206" s="1" t="str">
        <f>TEXT(sales_tab[[#This Row],[Order Date]],"YYYY")</f>
        <v>2023</v>
      </c>
      <c r="J1206" s="1" t="str">
        <f>TEXT(sales_tab[[#This Row],[Order Date]],"MMM")</f>
        <v>Dec</v>
      </c>
      <c r="K1206">
        <v>6233</v>
      </c>
      <c r="L1206" t="str">
        <f>VLOOKUP(sales_tab[[#This Row],[Product ID]],product_tab[],2,FALSE)</f>
        <v>Smartphone</v>
      </c>
      <c r="M1206" t="str">
        <f>VLOOKUP(sales_tab[[#This Row],[Product ID]],product_tab[],4,FALSE)</f>
        <v>Hensley-Pratt</v>
      </c>
      <c r="N1206" t="s">
        <v>19</v>
      </c>
      <c r="O1206">
        <v>30.382400000000001</v>
      </c>
      <c r="P1206">
        <v>12.38</v>
      </c>
      <c r="Q1206">
        <v>4</v>
      </c>
      <c r="R1206">
        <v>0.13</v>
      </c>
      <c r="S1206">
        <f>sales_tab[[#This Row],[Unit Price]]*sales_tab[[#This Row],[Quantity]]</f>
        <v>49.52</v>
      </c>
      <c r="T1206">
        <f>sales_tab[[#This Row],[Sales Amount]]-sales_tab[[#This Row],[Cost Price]]</f>
        <v>19.137600000000003</v>
      </c>
    </row>
    <row r="1207" spans="1:20" x14ac:dyDescent="0.45">
      <c r="A1207">
        <v>567892</v>
      </c>
      <c r="B1207">
        <v>624925</v>
      </c>
      <c r="C1207" t="str">
        <f>VLOOKUP(sales_tab[[#This Row],[Customer ID]],customer_tab[],2,FALSE)</f>
        <v>Heather Reid</v>
      </c>
      <c r="D1207" t="str">
        <f>VLOOKUP(sales_tab[[#This Row],[Customer ID]],customer_tab[],9,FALSE)</f>
        <v>Male</v>
      </c>
      <c r="E1207" t="str">
        <f>VLOOKUP(sales_tab[[#This Row],[Customer ID]],customer_tab[],5,FALSE)</f>
        <v>Oklahoma</v>
      </c>
      <c r="F1207" t="str">
        <f>VLOOKUP(sales_tab[[#This Row],[Customer ID]],customer_tab[],6,FALSE)</f>
        <v>Central</v>
      </c>
      <c r="G1207" t="str">
        <f>VLOOKUP(sales_tab[[#This Row],[Customer ID]],customer_tab[],7,FALSE)</f>
        <v>Married</v>
      </c>
      <c r="H1207" s="1">
        <v>45331</v>
      </c>
      <c r="I1207" s="1" t="str">
        <f>TEXT(sales_tab[[#This Row],[Order Date]],"YYYY")</f>
        <v>2024</v>
      </c>
      <c r="J1207" s="1" t="str">
        <f>TEXT(sales_tab[[#This Row],[Order Date]],"MMM")</f>
        <v>Feb</v>
      </c>
      <c r="K1207">
        <v>9504</v>
      </c>
      <c r="L1207" t="str">
        <f>VLOOKUP(sales_tab[[#This Row],[Product ID]],product_tab[],2,FALSE)</f>
        <v>Puzzle</v>
      </c>
      <c r="M1207" t="str">
        <f>VLOOKUP(sales_tab[[#This Row],[Product ID]],product_tab[],4,FALSE)</f>
        <v>Bailey, Fowler and Butler</v>
      </c>
      <c r="N1207" t="s">
        <v>13</v>
      </c>
      <c r="O1207">
        <v>85.503999999999991</v>
      </c>
      <c r="P1207">
        <v>50.87</v>
      </c>
      <c r="Q1207">
        <v>4</v>
      </c>
      <c r="R1207">
        <v>0.2</v>
      </c>
      <c r="S1207">
        <f>sales_tab[[#This Row],[Unit Price]]*sales_tab[[#This Row],[Quantity]]</f>
        <v>203.48</v>
      </c>
      <c r="T1207">
        <f>sales_tab[[#This Row],[Sales Amount]]-sales_tab[[#This Row],[Cost Price]]</f>
        <v>117.976</v>
      </c>
    </row>
    <row r="1208" spans="1:20" x14ac:dyDescent="0.45">
      <c r="A1208">
        <v>769091</v>
      </c>
      <c r="B1208">
        <v>227229</v>
      </c>
      <c r="C1208" t="str">
        <f>VLOOKUP(sales_tab[[#This Row],[Customer ID]],customer_tab[],2,FALSE)</f>
        <v>Joshua Lewis</v>
      </c>
      <c r="D1208" t="str">
        <f>VLOOKUP(sales_tab[[#This Row],[Customer ID]],customer_tab[],9,FALSE)</f>
        <v>Female</v>
      </c>
      <c r="E1208" t="str">
        <f>VLOOKUP(sales_tab[[#This Row],[Customer ID]],customer_tab[],5,FALSE)</f>
        <v>California</v>
      </c>
      <c r="F1208" t="str">
        <f>VLOOKUP(sales_tab[[#This Row],[Customer ID]],customer_tab[],6,FALSE)</f>
        <v>West</v>
      </c>
      <c r="G1208" t="str">
        <f>VLOOKUP(sales_tab[[#This Row],[Customer ID]],customer_tab[],7,FALSE)</f>
        <v>Widowed</v>
      </c>
      <c r="H1208" s="1">
        <v>45511</v>
      </c>
      <c r="I1208" s="1" t="str">
        <f>TEXT(sales_tab[[#This Row],[Order Date]],"YYYY")</f>
        <v>2024</v>
      </c>
      <c r="J1208" s="1" t="str">
        <f>TEXT(sales_tab[[#This Row],[Order Date]],"MMM")</f>
        <v>Aug</v>
      </c>
      <c r="K1208">
        <v>6233</v>
      </c>
      <c r="L1208" t="str">
        <f>VLOOKUP(sales_tab[[#This Row],[Product ID]],product_tab[],2,FALSE)</f>
        <v>Smartphone</v>
      </c>
      <c r="M1208" t="str">
        <f>VLOOKUP(sales_tab[[#This Row],[Product ID]],product_tab[],4,FALSE)</f>
        <v>Hensley-Pratt</v>
      </c>
      <c r="N1208" t="s">
        <v>19</v>
      </c>
      <c r="O1208">
        <v>30.8596</v>
      </c>
      <c r="P1208">
        <v>12.38</v>
      </c>
      <c r="Q1208">
        <v>4</v>
      </c>
      <c r="R1208">
        <v>0.02</v>
      </c>
      <c r="S1208">
        <f>sales_tab[[#This Row],[Unit Price]]*sales_tab[[#This Row],[Quantity]]</f>
        <v>49.52</v>
      </c>
      <c r="T1208">
        <f>sales_tab[[#This Row],[Sales Amount]]-sales_tab[[#This Row],[Cost Price]]</f>
        <v>18.660400000000003</v>
      </c>
    </row>
    <row r="1209" spans="1:20" x14ac:dyDescent="0.45">
      <c r="A1209">
        <v>101896</v>
      </c>
      <c r="B1209">
        <v>710656</v>
      </c>
      <c r="C1209" t="str">
        <f>VLOOKUP(sales_tab[[#This Row],[Customer ID]],customer_tab[],2,FALSE)</f>
        <v>Marvin Alvarado</v>
      </c>
      <c r="D1209" t="str">
        <f>VLOOKUP(sales_tab[[#This Row],[Customer ID]],customer_tab[],9,FALSE)</f>
        <v>Male</v>
      </c>
      <c r="E1209" t="str">
        <f>VLOOKUP(sales_tab[[#This Row],[Customer ID]],customer_tab[],5,FALSE)</f>
        <v>Colorado</v>
      </c>
      <c r="F1209" t="str">
        <f>VLOOKUP(sales_tab[[#This Row],[Customer ID]],customer_tab[],6,FALSE)</f>
        <v>West</v>
      </c>
      <c r="G1209" t="str">
        <f>VLOOKUP(sales_tab[[#This Row],[Customer ID]],customer_tab[],7,FALSE)</f>
        <v>Married</v>
      </c>
      <c r="H1209" s="1">
        <v>45469</v>
      </c>
      <c r="I1209" s="1" t="str">
        <f>TEXT(sales_tab[[#This Row],[Order Date]],"YYYY")</f>
        <v>2024</v>
      </c>
      <c r="J1209" s="1" t="str">
        <f>TEXT(sales_tab[[#This Row],[Order Date]],"MMM")</f>
        <v>Jun</v>
      </c>
      <c r="K1209">
        <v>6681</v>
      </c>
      <c r="L1209" t="str">
        <f>VLOOKUP(sales_tab[[#This Row],[Product ID]],product_tab[],2,FALSE)</f>
        <v>Desk</v>
      </c>
      <c r="M1209" t="str">
        <f>VLOOKUP(sales_tab[[#This Row],[Product ID]],product_tab[],4,FALSE)</f>
        <v>Fernandez, Willis and Potter</v>
      </c>
      <c r="N1209" t="s">
        <v>11</v>
      </c>
      <c r="O1209">
        <v>614.39439999999991</v>
      </c>
      <c r="P1209">
        <v>204.63</v>
      </c>
      <c r="Q1209">
        <v>4</v>
      </c>
      <c r="R1209">
        <v>0.03</v>
      </c>
      <c r="S1209">
        <f>sales_tab[[#This Row],[Unit Price]]*sales_tab[[#This Row],[Quantity]]</f>
        <v>818.52</v>
      </c>
      <c r="T1209">
        <f>sales_tab[[#This Row],[Sales Amount]]-sales_tab[[#This Row],[Cost Price]]</f>
        <v>204.12560000000008</v>
      </c>
    </row>
    <row r="1210" spans="1:20" x14ac:dyDescent="0.45">
      <c r="A1210">
        <v>134213</v>
      </c>
      <c r="B1210">
        <v>747770</v>
      </c>
      <c r="C1210" t="str">
        <f>VLOOKUP(sales_tab[[#This Row],[Customer ID]],customer_tab[],2,FALSE)</f>
        <v>Anthony Williams</v>
      </c>
      <c r="D1210" t="str">
        <f>VLOOKUP(sales_tab[[#This Row],[Customer ID]],customer_tab[],9,FALSE)</f>
        <v>Male</v>
      </c>
      <c r="E1210" t="str">
        <f>VLOOKUP(sales_tab[[#This Row],[Customer ID]],customer_tab[],5,FALSE)</f>
        <v>California</v>
      </c>
      <c r="F1210" t="str">
        <f>VLOOKUP(sales_tab[[#This Row],[Customer ID]],customer_tab[],6,FALSE)</f>
        <v>West</v>
      </c>
      <c r="G1210" t="str">
        <f>VLOOKUP(sales_tab[[#This Row],[Customer ID]],customer_tab[],7,FALSE)</f>
        <v>Widowed</v>
      </c>
      <c r="H1210" s="1">
        <v>45268</v>
      </c>
      <c r="I1210" s="1" t="str">
        <f>TEXT(sales_tab[[#This Row],[Order Date]],"YYYY")</f>
        <v>2023</v>
      </c>
      <c r="J1210" s="1" t="str">
        <f>TEXT(sales_tab[[#This Row],[Order Date]],"MMM")</f>
        <v>Dec</v>
      </c>
      <c r="K1210">
        <v>8348</v>
      </c>
      <c r="L1210" t="str">
        <f>VLOOKUP(sales_tab[[#This Row],[Product ID]],product_tab[],2,FALSE)</f>
        <v>Laptop</v>
      </c>
      <c r="M1210" t="str">
        <f>VLOOKUP(sales_tab[[#This Row],[Product ID]],product_tab[],4,FALSE)</f>
        <v>Jackson, Stewart and Jenkins</v>
      </c>
      <c r="N1210" t="s">
        <v>19</v>
      </c>
      <c r="O1210">
        <v>139.53289999999998</v>
      </c>
      <c r="P1210">
        <v>193.63</v>
      </c>
      <c r="Q1210">
        <v>1</v>
      </c>
      <c r="R1210">
        <v>0.17</v>
      </c>
      <c r="S1210">
        <f>sales_tab[[#This Row],[Unit Price]]*sales_tab[[#This Row],[Quantity]]</f>
        <v>193.63</v>
      </c>
      <c r="T1210">
        <f>sales_tab[[#This Row],[Sales Amount]]-sales_tab[[#This Row],[Cost Price]]</f>
        <v>54.097100000000012</v>
      </c>
    </row>
    <row r="1211" spans="1:20" x14ac:dyDescent="0.45">
      <c r="A1211">
        <v>230944</v>
      </c>
      <c r="B1211">
        <v>307222</v>
      </c>
      <c r="C1211" t="str">
        <f>VLOOKUP(sales_tab[[#This Row],[Customer ID]],customer_tab[],2,FALSE)</f>
        <v>Steven Johnson</v>
      </c>
      <c r="D1211" t="str">
        <f>VLOOKUP(sales_tab[[#This Row],[Customer ID]],customer_tab[],9,FALSE)</f>
        <v>Non-Binary</v>
      </c>
      <c r="E1211" t="str">
        <f>VLOOKUP(sales_tab[[#This Row],[Customer ID]],customer_tab[],5,FALSE)</f>
        <v>Pennsylvania</v>
      </c>
      <c r="F1211" t="str">
        <f>VLOOKUP(sales_tab[[#This Row],[Customer ID]],customer_tab[],6,FALSE)</f>
        <v>East</v>
      </c>
      <c r="G1211" t="str">
        <f>VLOOKUP(sales_tab[[#This Row],[Customer ID]],customer_tab[],7,FALSE)</f>
        <v>Married</v>
      </c>
      <c r="H1211" s="1">
        <v>45533</v>
      </c>
      <c r="I1211" s="1" t="str">
        <f>TEXT(sales_tab[[#This Row],[Order Date]],"YYYY")</f>
        <v>2024</v>
      </c>
      <c r="J1211" s="1" t="str">
        <f>TEXT(sales_tab[[#This Row],[Order Date]],"MMM")</f>
        <v>Aug</v>
      </c>
      <c r="K1211">
        <v>9240</v>
      </c>
      <c r="L1211" t="str">
        <f>VLOOKUP(sales_tab[[#This Row],[Product ID]],product_tab[],2,FALSE)</f>
        <v>Doll</v>
      </c>
      <c r="M1211" t="str">
        <f>VLOOKUP(sales_tab[[#This Row],[Product ID]],product_tab[],4,FALSE)</f>
        <v>Clark, Scott and Miller</v>
      </c>
      <c r="N1211" t="s">
        <v>13</v>
      </c>
      <c r="O1211">
        <v>300.84880000000004</v>
      </c>
      <c r="P1211">
        <v>105.37</v>
      </c>
      <c r="Q1211">
        <v>4</v>
      </c>
      <c r="R1211">
        <v>0.19</v>
      </c>
      <c r="S1211">
        <f>sales_tab[[#This Row],[Unit Price]]*sales_tab[[#This Row],[Quantity]]</f>
        <v>421.48</v>
      </c>
      <c r="T1211">
        <f>sales_tab[[#This Row],[Sales Amount]]-sales_tab[[#This Row],[Cost Price]]</f>
        <v>120.63119999999998</v>
      </c>
    </row>
    <row r="1212" spans="1:20" x14ac:dyDescent="0.45">
      <c r="A1212">
        <v>317017</v>
      </c>
      <c r="B1212">
        <v>333164</v>
      </c>
      <c r="C1212" t="str">
        <f>VLOOKUP(sales_tab[[#This Row],[Customer ID]],customer_tab[],2,FALSE)</f>
        <v>Scott Chapman</v>
      </c>
      <c r="D1212" t="str">
        <f>VLOOKUP(sales_tab[[#This Row],[Customer ID]],customer_tab[],9,FALSE)</f>
        <v>Female</v>
      </c>
      <c r="E1212" t="str">
        <f>VLOOKUP(sales_tab[[#This Row],[Customer ID]],customer_tab[],5,FALSE)</f>
        <v>Oregon</v>
      </c>
      <c r="F1212" t="str">
        <f>VLOOKUP(sales_tab[[#This Row],[Customer ID]],customer_tab[],6,FALSE)</f>
        <v>West</v>
      </c>
      <c r="G1212" t="str">
        <f>VLOOKUP(sales_tab[[#This Row],[Customer ID]],customer_tab[],7,FALSE)</f>
        <v>Widowed</v>
      </c>
      <c r="H1212" s="1">
        <v>45312</v>
      </c>
      <c r="I1212" s="1" t="str">
        <f>TEXT(sales_tab[[#This Row],[Order Date]],"YYYY")</f>
        <v>2024</v>
      </c>
      <c r="J1212" s="1" t="str">
        <f>TEXT(sales_tab[[#This Row],[Order Date]],"MMM")</f>
        <v>Jan</v>
      </c>
      <c r="K1212">
        <v>5039</v>
      </c>
      <c r="L1212" t="str">
        <f>VLOOKUP(sales_tab[[#This Row],[Product ID]],product_tab[],2,FALSE)</f>
        <v>Jeans</v>
      </c>
      <c r="M1212" t="str">
        <f>VLOOKUP(sales_tab[[#This Row],[Product ID]],product_tab[],4,FALSE)</f>
        <v>Sanchez, Medina and Golden</v>
      </c>
      <c r="N1212" t="s">
        <v>15</v>
      </c>
      <c r="O1212">
        <v>178.22640000000001</v>
      </c>
      <c r="P1212">
        <v>70.03</v>
      </c>
      <c r="Q1212">
        <v>4</v>
      </c>
      <c r="R1212">
        <v>0.03</v>
      </c>
      <c r="S1212">
        <f>sales_tab[[#This Row],[Unit Price]]*sales_tab[[#This Row],[Quantity]]</f>
        <v>280.12</v>
      </c>
      <c r="T1212">
        <f>sales_tab[[#This Row],[Sales Amount]]-sales_tab[[#This Row],[Cost Price]]</f>
        <v>101.89359999999999</v>
      </c>
    </row>
    <row r="1213" spans="1:20" x14ac:dyDescent="0.45">
      <c r="A1213">
        <v>549351</v>
      </c>
      <c r="B1213">
        <v>315970</v>
      </c>
      <c r="C1213" t="str">
        <f>VLOOKUP(sales_tab[[#This Row],[Customer ID]],customer_tab[],2,FALSE)</f>
        <v>Kiara Lopez</v>
      </c>
      <c r="D1213" t="str">
        <f>VLOOKUP(sales_tab[[#This Row],[Customer ID]],customer_tab[],9,FALSE)</f>
        <v>Male</v>
      </c>
      <c r="E1213" t="str">
        <f>VLOOKUP(sales_tab[[#This Row],[Customer ID]],customer_tab[],5,FALSE)</f>
        <v>New Hampshire</v>
      </c>
      <c r="F1213" t="str">
        <f>VLOOKUP(sales_tab[[#This Row],[Customer ID]],customer_tab[],6,FALSE)</f>
        <v>East</v>
      </c>
      <c r="G1213" t="str">
        <f>VLOOKUP(sales_tab[[#This Row],[Customer ID]],customer_tab[],7,FALSE)</f>
        <v>Married</v>
      </c>
      <c r="H1213" s="1">
        <v>45222</v>
      </c>
      <c r="I1213" s="1" t="str">
        <f>TEXT(sales_tab[[#This Row],[Order Date]],"YYYY")</f>
        <v>2023</v>
      </c>
      <c r="J1213" s="1" t="str">
        <f>TEXT(sales_tab[[#This Row],[Order Date]],"MMM")</f>
        <v>Oct</v>
      </c>
      <c r="K1213">
        <v>5039</v>
      </c>
      <c r="L1213" t="str">
        <f>VLOOKUP(sales_tab[[#This Row],[Product ID]],product_tab[],2,FALSE)</f>
        <v>Jeans</v>
      </c>
      <c r="M1213" t="str">
        <f>VLOOKUP(sales_tab[[#This Row],[Product ID]],product_tab[],4,FALSE)</f>
        <v>Sanchez, Medina and Golden</v>
      </c>
      <c r="N1213" t="s">
        <v>15</v>
      </c>
      <c r="O1213">
        <v>88.514600000000016</v>
      </c>
      <c r="P1213">
        <v>70.03</v>
      </c>
      <c r="Q1213">
        <v>2</v>
      </c>
      <c r="R1213">
        <v>0.09</v>
      </c>
      <c r="S1213">
        <f>sales_tab[[#This Row],[Unit Price]]*sales_tab[[#This Row],[Quantity]]</f>
        <v>140.06</v>
      </c>
      <c r="T1213">
        <f>sales_tab[[#This Row],[Sales Amount]]-sales_tab[[#This Row],[Cost Price]]</f>
        <v>51.545399999999987</v>
      </c>
    </row>
    <row r="1214" spans="1:20" x14ac:dyDescent="0.45">
      <c r="A1214">
        <v>104796</v>
      </c>
      <c r="B1214">
        <v>902879</v>
      </c>
      <c r="C1214" t="str">
        <f>VLOOKUP(sales_tab[[#This Row],[Customer ID]],customer_tab[],2,FALSE)</f>
        <v>Matthew Gregory</v>
      </c>
      <c r="D1214" t="str">
        <f>VLOOKUP(sales_tab[[#This Row],[Customer ID]],customer_tab[],9,FALSE)</f>
        <v>Male</v>
      </c>
      <c r="E1214" t="str">
        <f>VLOOKUP(sales_tab[[#This Row],[Customer ID]],customer_tab[],5,FALSE)</f>
        <v>New York</v>
      </c>
      <c r="F1214" t="str">
        <f>VLOOKUP(sales_tab[[#This Row],[Customer ID]],customer_tab[],6,FALSE)</f>
        <v>East</v>
      </c>
      <c r="G1214" t="str">
        <f>VLOOKUP(sales_tab[[#This Row],[Customer ID]],customer_tab[],7,FALSE)</f>
        <v>Widowed</v>
      </c>
      <c r="H1214" s="1">
        <v>45205</v>
      </c>
      <c r="I1214" s="1" t="str">
        <f>TEXT(sales_tab[[#This Row],[Order Date]],"YYYY")</f>
        <v>2023</v>
      </c>
      <c r="J1214" s="1" t="str">
        <f>TEXT(sales_tab[[#This Row],[Order Date]],"MMM")</f>
        <v>Oct</v>
      </c>
      <c r="K1214">
        <v>2034</v>
      </c>
      <c r="L1214" t="str">
        <f>VLOOKUP(sales_tab[[#This Row],[Product ID]],product_tab[],2,FALSE)</f>
        <v>Camera</v>
      </c>
      <c r="M1214" t="str">
        <f>VLOOKUP(sales_tab[[#This Row],[Product ID]],product_tab[],4,FALSE)</f>
        <v>Johns and Sons</v>
      </c>
      <c r="N1214" t="s">
        <v>19</v>
      </c>
      <c r="O1214">
        <v>36.192999999999991</v>
      </c>
      <c r="P1214">
        <v>70.849999999999994</v>
      </c>
      <c r="Q1214">
        <v>1</v>
      </c>
      <c r="R1214">
        <v>0.02</v>
      </c>
      <c r="S1214">
        <f>sales_tab[[#This Row],[Unit Price]]*sales_tab[[#This Row],[Quantity]]</f>
        <v>70.849999999999994</v>
      </c>
      <c r="T1214">
        <f>sales_tab[[#This Row],[Sales Amount]]-sales_tab[[#This Row],[Cost Price]]</f>
        <v>34.657000000000004</v>
      </c>
    </row>
    <row r="1215" spans="1:20" x14ac:dyDescent="0.45">
      <c r="A1215">
        <v>510074</v>
      </c>
      <c r="B1215">
        <v>576738</v>
      </c>
      <c r="C1215" t="str">
        <f>VLOOKUP(sales_tab[[#This Row],[Customer ID]],customer_tab[],2,FALSE)</f>
        <v>Chad Caldwell</v>
      </c>
      <c r="D1215" t="str">
        <f>VLOOKUP(sales_tab[[#This Row],[Customer ID]],customer_tab[],9,FALSE)</f>
        <v>Non-Binary</v>
      </c>
      <c r="E1215" t="str">
        <f>VLOOKUP(sales_tab[[#This Row],[Customer ID]],customer_tab[],5,FALSE)</f>
        <v>Oregon</v>
      </c>
      <c r="F1215" t="str">
        <f>VLOOKUP(sales_tab[[#This Row],[Customer ID]],customer_tab[],6,FALSE)</f>
        <v>West</v>
      </c>
      <c r="G1215" t="str">
        <f>VLOOKUP(sales_tab[[#This Row],[Customer ID]],customer_tab[],7,FALSE)</f>
        <v>Single</v>
      </c>
      <c r="H1215" s="1">
        <v>45225</v>
      </c>
      <c r="I1215" s="1" t="str">
        <f>TEXT(sales_tab[[#This Row],[Order Date]],"YYYY")</f>
        <v>2023</v>
      </c>
      <c r="J1215" s="1" t="str">
        <f>TEXT(sales_tab[[#This Row],[Order Date]],"MMM")</f>
        <v>Oct</v>
      </c>
      <c r="K1215">
        <v>2117</v>
      </c>
      <c r="L1215" t="str">
        <f>VLOOKUP(sales_tab[[#This Row],[Product ID]],product_tab[],2,FALSE)</f>
        <v>Sofa</v>
      </c>
      <c r="M1215" t="str">
        <f>VLOOKUP(sales_tab[[#This Row],[Product ID]],product_tab[],4,FALSE)</f>
        <v>Holden Inc</v>
      </c>
      <c r="N1215" t="s">
        <v>11</v>
      </c>
      <c r="O1215">
        <v>23.504099999999994</v>
      </c>
      <c r="P1215">
        <v>13.79</v>
      </c>
      <c r="Q1215">
        <v>3</v>
      </c>
      <c r="R1215">
        <v>7.0000000000000007E-2</v>
      </c>
      <c r="S1215">
        <f>sales_tab[[#This Row],[Unit Price]]*sales_tab[[#This Row],[Quantity]]</f>
        <v>41.37</v>
      </c>
      <c r="T1215">
        <f>sales_tab[[#This Row],[Sales Amount]]-sales_tab[[#This Row],[Cost Price]]</f>
        <v>17.865900000000003</v>
      </c>
    </row>
    <row r="1216" spans="1:20" x14ac:dyDescent="0.45">
      <c r="A1216">
        <v>424045</v>
      </c>
      <c r="B1216">
        <v>598146</v>
      </c>
      <c r="C1216" t="str">
        <f>VLOOKUP(sales_tab[[#This Row],[Customer ID]],customer_tab[],2,FALSE)</f>
        <v>David Matthews</v>
      </c>
      <c r="D1216" t="str">
        <f>VLOOKUP(sales_tab[[#This Row],[Customer ID]],customer_tab[],9,FALSE)</f>
        <v>Non-Binary</v>
      </c>
      <c r="E1216" t="str">
        <f>VLOOKUP(sales_tab[[#This Row],[Customer ID]],customer_tab[],5,FALSE)</f>
        <v>New Jersey</v>
      </c>
      <c r="F1216" t="str">
        <f>VLOOKUP(sales_tab[[#This Row],[Customer ID]],customer_tab[],6,FALSE)</f>
        <v>East</v>
      </c>
      <c r="G1216" t="str">
        <f>VLOOKUP(sales_tab[[#This Row],[Customer ID]],customer_tab[],7,FALSE)</f>
        <v>Married</v>
      </c>
      <c r="H1216" s="1">
        <v>45307</v>
      </c>
      <c r="I1216" s="1" t="str">
        <f>TEXT(sales_tab[[#This Row],[Order Date]],"YYYY")</f>
        <v>2024</v>
      </c>
      <c r="J1216" s="1" t="str">
        <f>TEXT(sales_tab[[#This Row],[Order Date]],"MMM")</f>
        <v>Jan</v>
      </c>
      <c r="K1216">
        <v>4889</v>
      </c>
      <c r="L1216" t="str">
        <f>VLOOKUP(sales_tab[[#This Row],[Product ID]],product_tab[],2,FALSE)</f>
        <v>T-shirt</v>
      </c>
      <c r="M1216" t="str">
        <f>VLOOKUP(sales_tab[[#This Row],[Product ID]],product_tab[],4,FALSE)</f>
        <v>Davis Group</v>
      </c>
      <c r="N1216" t="s">
        <v>15</v>
      </c>
      <c r="O1216">
        <v>350.85999999999996</v>
      </c>
      <c r="P1216">
        <v>165.76</v>
      </c>
      <c r="Q1216">
        <v>5</v>
      </c>
      <c r="R1216">
        <v>0.2</v>
      </c>
      <c r="S1216">
        <f>sales_tab[[#This Row],[Unit Price]]*sales_tab[[#This Row],[Quantity]]</f>
        <v>828.8</v>
      </c>
      <c r="T1216">
        <f>sales_tab[[#This Row],[Sales Amount]]-sales_tab[[#This Row],[Cost Price]]</f>
        <v>477.94</v>
      </c>
    </row>
    <row r="1217" spans="1:20" x14ac:dyDescent="0.45">
      <c r="A1217">
        <v>570402</v>
      </c>
      <c r="B1217">
        <v>301752</v>
      </c>
      <c r="C1217" t="str">
        <f>VLOOKUP(sales_tab[[#This Row],[Customer ID]],customer_tab[],2,FALSE)</f>
        <v>Kathleen White</v>
      </c>
      <c r="D1217" t="str">
        <f>VLOOKUP(sales_tab[[#This Row],[Customer ID]],customer_tab[],9,FALSE)</f>
        <v>Male</v>
      </c>
      <c r="E1217" t="str">
        <f>VLOOKUP(sales_tab[[#This Row],[Customer ID]],customer_tab[],5,FALSE)</f>
        <v>Pennsylvania</v>
      </c>
      <c r="F1217" t="str">
        <f>VLOOKUP(sales_tab[[#This Row],[Customer ID]],customer_tab[],6,FALSE)</f>
        <v>East</v>
      </c>
      <c r="G1217" t="str">
        <f>VLOOKUP(sales_tab[[#This Row],[Customer ID]],customer_tab[],7,FALSE)</f>
        <v>Single</v>
      </c>
      <c r="H1217" s="1">
        <v>45280</v>
      </c>
      <c r="I1217" s="1" t="str">
        <f>TEXT(sales_tab[[#This Row],[Order Date]],"YYYY")</f>
        <v>2023</v>
      </c>
      <c r="J1217" s="1" t="str">
        <f>TEXT(sales_tab[[#This Row],[Order Date]],"MMM")</f>
        <v>Dec</v>
      </c>
      <c r="K1217">
        <v>9614</v>
      </c>
      <c r="L1217" t="str">
        <f>VLOOKUP(sales_tab[[#This Row],[Product ID]],product_tab[],2,FALSE)</f>
        <v>Table</v>
      </c>
      <c r="M1217" t="str">
        <f>VLOOKUP(sales_tab[[#This Row],[Product ID]],product_tab[],4,FALSE)</f>
        <v>Peters Ltd</v>
      </c>
      <c r="N1217" t="s">
        <v>11</v>
      </c>
      <c r="O1217">
        <v>61.492400000000011</v>
      </c>
      <c r="P1217">
        <v>129.47</v>
      </c>
      <c r="Q1217">
        <v>1</v>
      </c>
      <c r="R1217">
        <v>0.08</v>
      </c>
      <c r="S1217">
        <f>sales_tab[[#This Row],[Unit Price]]*sales_tab[[#This Row],[Quantity]]</f>
        <v>129.47</v>
      </c>
      <c r="T1217">
        <f>sales_tab[[#This Row],[Sales Amount]]-sales_tab[[#This Row],[Cost Price]]</f>
        <v>67.977599999999995</v>
      </c>
    </row>
    <row r="1218" spans="1:20" x14ac:dyDescent="0.45">
      <c r="A1218">
        <v>158088</v>
      </c>
      <c r="B1218">
        <v>114432</v>
      </c>
      <c r="C1218" t="str">
        <f>VLOOKUP(sales_tab[[#This Row],[Customer ID]],customer_tab[],2,FALSE)</f>
        <v>Steven Freeman</v>
      </c>
      <c r="D1218" t="str">
        <f>VLOOKUP(sales_tab[[#This Row],[Customer ID]],customer_tab[],9,FALSE)</f>
        <v>Female</v>
      </c>
      <c r="E1218" t="str">
        <f>VLOOKUP(sales_tab[[#This Row],[Customer ID]],customer_tab[],5,FALSE)</f>
        <v>Pennsylvania</v>
      </c>
      <c r="F1218" t="str">
        <f>VLOOKUP(sales_tab[[#This Row],[Customer ID]],customer_tab[],6,FALSE)</f>
        <v>East</v>
      </c>
      <c r="G1218" t="str">
        <f>VLOOKUP(sales_tab[[#This Row],[Customer ID]],customer_tab[],7,FALSE)</f>
        <v>Single</v>
      </c>
      <c r="H1218" s="1">
        <v>45228</v>
      </c>
      <c r="I1218" s="1" t="str">
        <f>TEXT(sales_tab[[#This Row],[Order Date]],"YYYY")</f>
        <v>2023</v>
      </c>
      <c r="J1218" s="1" t="str">
        <f>TEXT(sales_tab[[#This Row],[Order Date]],"MMM")</f>
        <v>Oct</v>
      </c>
      <c r="K1218">
        <v>6681</v>
      </c>
      <c r="L1218" t="str">
        <f>VLOOKUP(sales_tab[[#This Row],[Product ID]],product_tab[],2,FALSE)</f>
        <v>Desk</v>
      </c>
      <c r="M1218" t="str">
        <f>VLOOKUP(sales_tab[[#This Row],[Product ID]],product_tab[],4,FALSE)</f>
        <v>Fernandez, Willis and Potter</v>
      </c>
      <c r="N1218" t="s">
        <v>11</v>
      </c>
      <c r="O1218">
        <v>357.42449999999991</v>
      </c>
      <c r="P1218">
        <v>204.63</v>
      </c>
      <c r="Q1218">
        <v>5</v>
      </c>
      <c r="R1218">
        <v>0.17</v>
      </c>
      <c r="S1218">
        <f>sales_tab[[#This Row],[Unit Price]]*sales_tab[[#This Row],[Quantity]]</f>
        <v>1023.15</v>
      </c>
      <c r="T1218">
        <f>sales_tab[[#This Row],[Sales Amount]]-sales_tab[[#This Row],[Cost Price]]</f>
        <v>665.72550000000001</v>
      </c>
    </row>
    <row r="1219" spans="1:20" x14ac:dyDescent="0.45">
      <c r="A1219">
        <v>680676</v>
      </c>
      <c r="B1219">
        <v>425327</v>
      </c>
      <c r="C1219" t="str">
        <f>VLOOKUP(sales_tab[[#This Row],[Customer ID]],customer_tab[],2,FALSE)</f>
        <v>Carlos Lynn</v>
      </c>
      <c r="D1219" t="str">
        <f>VLOOKUP(sales_tab[[#This Row],[Customer ID]],customer_tab[],9,FALSE)</f>
        <v>Male</v>
      </c>
      <c r="E1219" t="str">
        <f>VLOOKUP(sales_tab[[#This Row],[Customer ID]],customer_tab[],5,FALSE)</f>
        <v>Oregon</v>
      </c>
      <c r="F1219" t="str">
        <f>VLOOKUP(sales_tab[[#This Row],[Customer ID]],customer_tab[],6,FALSE)</f>
        <v>West</v>
      </c>
      <c r="G1219" t="str">
        <f>VLOOKUP(sales_tab[[#This Row],[Customer ID]],customer_tab[],7,FALSE)</f>
        <v>Married</v>
      </c>
      <c r="H1219" s="1">
        <v>45176</v>
      </c>
      <c r="I1219" s="1" t="str">
        <f>TEXT(sales_tab[[#This Row],[Order Date]],"YYYY")</f>
        <v>2023</v>
      </c>
      <c r="J1219" s="1" t="str">
        <f>TEXT(sales_tab[[#This Row],[Order Date]],"MMM")</f>
        <v>Sep</v>
      </c>
      <c r="K1219">
        <v>5035</v>
      </c>
      <c r="L1219" t="str">
        <f>VLOOKUP(sales_tab[[#This Row],[Product ID]],product_tab[],2,FALSE)</f>
        <v>Paper</v>
      </c>
      <c r="M1219" t="str">
        <f>VLOOKUP(sales_tab[[#This Row],[Product ID]],product_tab[],4,FALSE)</f>
        <v>Clayton, Robertson and Wolfe</v>
      </c>
      <c r="N1219" t="s">
        <v>17</v>
      </c>
      <c r="O1219">
        <v>156.17359999999999</v>
      </c>
      <c r="P1219">
        <v>196.72</v>
      </c>
      <c r="Q1219">
        <v>1</v>
      </c>
      <c r="R1219">
        <v>0.12</v>
      </c>
      <c r="S1219">
        <f>sales_tab[[#This Row],[Unit Price]]*sales_tab[[#This Row],[Quantity]]</f>
        <v>196.72</v>
      </c>
      <c r="T1219">
        <f>sales_tab[[#This Row],[Sales Amount]]-sales_tab[[#This Row],[Cost Price]]</f>
        <v>40.546400000000006</v>
      </c>
    </row>
    <row r="1220" spans="1:20" x14ac:dyDescent="0.45">
      <c r="A1220">
        <v>101193</v>
      </c>
      <c r="B1220">
        <v>837685</v>
      </c>
      <c r="C1220" t="str">
        <f>VLOOKUP(sales_tab[[#This Row],[Customer ID]],customer_tab[],2,FALSE)</f>
        <v>Charlene Wilson</v>
      </c>
      <c r="D1220" t="str">
        <f>VLOOKUP(sales_tab[[#This Row],[Customer ID]],customer_tab[],9,FALSE)</f>
        <v>Non-Binary</v>
      </c>
      <c r="E1220" t="str">
        <f>VLOOKUP(sales_tab[[#This Row],[Customer ID]],customer_tab[],5,FALSE)</f>
        <v>Florida</v>
      </c>
      <c r="F1220" t="str">
        <f>VLOOKUP(sales_tab[[#This Row],[Customer ID]],customer_tab[],6,FALSE)</f>
        <v>South</v>
      </c>
      <c r="G1220" t="str">
        <f>VLOOKUP(sales_tab[[#This Row],[Customer ID]],customer_tab[],7,FALSE)</f>
        <v>Widowed</v>
      </c>
      <c r="H1220" s="1">
        <v>45480</v>
      </c>
      <c r="I1220" s="1" t="str">
        <f>TEXT(sales_tab[[#This Row],[Order Date]],"YYYY")</f>
        <v>2024</v>
      </c>
      <c r="J1220" s="1" t="str">
        <f>TEXT(sales_tab[[#This Row],[Order Date]],"MMM")</f>
        <v>Jul</v>
      </c>
      <c r="K1220">
        <v>1440</v>
      </c>
      <c r="L1220" t="str">
        <f>VLOOKUP(sales_tab[[#This Row],[Product ID]],product_tab[],2,FALSE)</f>
        <v>Action Figure</v>
      </c>
      <c r="M1220" t="str">
        <f>VLOOKUP(sales_tab[[#This Row],[Product ID]],product_tab[],4,FALSE)</f>
        <v>Barker-Baker</v>
      </c>
      <c r="N1220" t="s">
        <v>13</v>
      </c>
      <c r="O1220">
        <v>562.77759999999989</v>
      </c>
      <c r="P1220">
        <v>242.72</v>
      </c>
      <c r="Q1220">
        <v>3</v>
      </c>
      <c r="R1220">
        <v>0.14000000000000001</v>
      </c>
      <c r="S1220">
        <f>sales_tab[[#This Row],[Unit Price]]*sales_tab[[#This Row],[Quantity]]</f>
        <v>728.16</v>
      </c>
      <c r="T1220">
        <f>sales_tab[[#This Row],[Sales Amount]]-sales_tab[[#This Row],[Cost Price]]</f>
        <v>165.38240000000008</v>
      </c>
    </row>
    <row r="1221" spans="1:20" x14ac:dyDescent="0.45">
      <c r="A1221">
        <v>834025</v>
      </c>
      <c r="B1221">
        <v>528737</v>
      </c>
      <c r="C1221" t="str">
        <f>VLOOKUP(sales_tab[[#This Row],[Customer ID]],customer_tab[],2,FALSE)</f>
        <v>Maria Brown</v>
      </c>
      <c r="D1221" t="str">
        <f>VLOOKUP(sales_tab[[#This Row],[Customer ID]],customer_tab[],9,FALSE)</f>
        <v>Female</v>
      </c>
      <c r="E1221" t="str">
        <f>VLOOKUP(sales_tab[[#This Row],[Customer ID]],customer_tab[],5,FALSE)</f>
        <v>Texas</v>
      </c>
      <c r="F1221" t="str">
        <f>VLOOKUP(sales_tab[[#This Row],[Customer ID]],customer_tab[],6,FALSE)</f>
        <v>Central</v>
      </c>
      <c r="G1221" t="str">
        <f>VLOOKUP(sales_tab[[#This Row],[Customer ID]],customer_tab[],7,FALSE)</f>
        <v>Divorced</v>
      </c>
      <c r="H1221" s="1">
        <v>45192</v>
      </c>
      <c r="I1221" s="1" t="str">
        <f>TEXT(sales_tab[[#This Row],[Order Date]],"YYYY")</f>
        <v>2023</v>
      </c>
      <c r="J1221" s="1" t="str">
        <f>TEXT(sales_tab[[#This Row],[Order Date]],"MMM")</f>
        <v>Sep</v>
      </c>
      <c r="K1221">
        <v>4541</v>
      </c>
      <c r="L1221" t="str">
        <f>VLOOKUP(sales_tab[[#This Row],[Product ID]],product_tab[],2,FALSE)</f>
        <v>Pen</v>
      </c>
      <c r="M1221" t="str">
        <f>VLOOKUP(sales_tab[[#This Row],[Product ID]],product_tab[],4,FALSE)</f>
        <v>Mccall Inc</v>
      </c>
      <c r="N1221" t="s">
        <v>17</v>
      </c>
      <c r="O1221">
        <v>94.9</v>
      </c>
      <c r="P1221">
        <v>69.5</v>
      </c>
      <c r="Q1221">
        <v>2</v>
      </c>
      <c r="R1221">
        <v>0.08</v>
      </c>
      <c r="S1221">
        <f>sales_tab[[#This Row],[Unit Price]]*sales_tab[[#This Row],[Quantity]]</f>
        <v>139</v>
      </c>
      <c r="T1221">
        <f>sales_tab[[#This Row],[Sales Amount]]-sales_tab[[#This Row],[Cost Price]]</f>
        <v>44.099999999999994</v>
      </c>
    </row>
    <row r="1222" spans="1:20" x14ac:dyDescent="0.45">
      <c r="A1222">
        <v>540474</v>
      </c>
      <c r="B1222">
        <v>704271</v>
      </c>
      <c r="C1222" t="str">
        <f>VLOOKUP(sales_tab[[#This Row],[Customer ID]],customer_tab[],2,FALSE)</f>
        <v>Sharon Bowman</v>
      </c>
      <c r="D1222" t="str">
        <f>VLOOKUP(sales_tab[[#This Row],[Customer ID]],customer_tab[],9,FALSE)</f>
        <v>Female</v>
      </c>
      <c r="E1222" t="str">
        <f>VLOOKUP(sales_tab[[#This Row],[Customer ID]],customer_tab[],5,FALSE)</f>
        <v>Wisconsin</v>
      </c>
      <c r="F1222" t="str">
        <f>VLOOKUP(sales_tab[[#This Row],[Customer ID]],customer_tab[],6,FALSE)</f>
        <v>Central</v>
      </c>
      <c r="G1222" t="str">
        <f>VLOOKUP(sales_tab[[#This Row],[Customer ID]],customer_tab[],7,FALSE)</f>
        <v>Divorced</v>
      </c>
      <c r="H1222" s="1">
        <v>45219</v>
      </c>
      <c r="I1222" s="1" t="str">
        <f>TEXT(sales_tab[[#This Row],[Order Date]],"YYYY")</f>
        <v>2023</v>
      </c>
      <c r="J1222" s="1" t="str">
        <f>TEXT(sales_tab[[#This Row],[Order Date]],"MMM")</f>
        <v>Oct</v>
      </c>
      <c r="K1222">
        <v>2034</v>
      </c>
      <c r="L1222" t="str">
        <f>VLOOKUP(sales_tab[[#This Row],[Product ID]],product_tab[],2,FALSE)</f>
        <v>Camera</v>
      </c>
      <c r="M1222" t="str">
        <f>VLOOKUP(sales_tab[[#This Row],[Product ID]],product_tab[],4,FALSE)</f>
        <v>Johns and Sons</v>
      </c>
      <c r="N1222" t="s">
        <v>19</v>
      </c>
      <c r="O1222">
        <v>104.914</v>
      </c>
      <c r="P1222">
        <v>70.849999999999994</v>
      </c>
      <c r="Q1222">
        <v>4</v>
      </c>
      <c r="R1222">
        <v>0.19</v>
      </c>
      <c r="S1222">
        <f>sales_tab[[#This Row],[Unit Price]]*sales_tab[[#This Row],[Quantity]]</f>
        <v>283.39999999999998</v>
      </c>
      <c r="T1222">
        <f>sales_tab[[#This Row],[Sales Amount]]-sales_tab[[#This Row],[Cost Price]]</f>
        <v>178.48599999999999</v>
      </c>
    </row>
    <row r="1223" spans="1:20" x14ac:dyDescent="0.45">
      <c r="A1223">
        <v>402621</v>
      </c>
      <c r="B1223">
        <v>914736</v>
      </c>
      <c r="C1223" t="str">
        <f>VLOOKUP(sales_tab[[#This Row],[Customer ID]],customer_tab[],2,FALSE)</f>
        <v>William Foster</v>
      </c>
      <c r="D1223" t="str">
        <f>VLOOKUP(sales_tab[[#This Row],[Customer ID]],customer_tab[],9,FALSE)</f>
        <v>Non-Binary</v>
      </c>
      <c r="E1223" t="str">
        <f>VLOOKUP(sales_tab[[#This Row],[Customer ID]],customer_tab[],5,FALSE)</f>
        <v>Louisiana</v>
      </c>
      <c r="F1223" t="str">
        <f>VLOOKUP(sales_tab[[#This Row],[Customer ID]],customer_tab[],6,FALSE)</f>
        <v>South</v>
      </c>
      <c r="G1223" t="str">
        <f>VLOOKUP(sales_tab[[#This Row],[Customer ID]],customer_tab[],7,FALSE)</f>
        <v>Widowed</v>
      </c>
      <c r="H1223" s="1">
        <v>45306</v>
      </c>
      <c r="I1223" s="1" t="str">
        <f>TEXT(sales_tab[[#This Row],[Order Date]],"YYYY")</f>
        <v>2024</v>
      </c>
      <c r="J1223" s="1" t="str">
        <f>TEXT(sales_tab[[#This Row],[Order Date]],"MMM")</f>
        <v>Jan</v>
      </c>
      <c r="K1223">
        <v>4541</v>
      </c>
      <c r="L1223" t="str">
        <f>VLOOKUP(sales_tab[[#This Row],[Product ID]],product_tab[],2,FALSE)</f>
        <v>Pen</v>
      </c>
      <c r="M1223" t="str">
        <f>VLOOKUP(sales_tab[[#This Row],[Product ID]],product_tab[],4,FALSE)</f>
        <v>Mccall Inc</v>
      </c>
      <c r="N1223" t="s">
        <v>17</v>
      </c>
      <c r="O1223">
        <v>82.710000000000008</v>
      </c>
      <c r="P1223">
        <v>69.5</v>
      </c>
      <c r="Q1223">
        <v>2</v>
      </c>
      <c r="R1223">
        <v>0.19</v>
      </c>
      <c r="S1223">
        <f>sales_tab[[#This Row],[Unit Price]]*sales_tab[[#This Row],[Quantity]]</f>
        <v>139</v>
      </c>
      <c r="T1223">
        <f>sales_tab[[#This Row],[Sales Amount]]-sales_tab[[#This Row],[Cost Price]]</f>
        <v>56.289999999999992</v>
      </c>
    </row>
    <row r="1224" spans="1:20" x14ac:dyDescent="0.45">
      <c r="A1224">
        <v>604082</v>
      </c>
      <c r="B1224">
        <v>938452</v>
      </c>
      <c r="C1224" t="str">
        <f>VLOOKUP(sales_tab[[#This Row],[Customer ID]],customer_tab[],2,FALSE)</f>
        <v>Bobby Davis</v>
      </c>
      <c r="D1224" t="str">
        <f>VLOOKUP(sales_tab[[#This Row],[Customer ID]],customer_tab[],9,FALSE)</f>
        <v>Female</v>
      </c>
      <c r="E1224" t="str">
        <f>VLOOKUP(sales_tab[[#This Row],[Customer ID]],customer_tab[],5,FALSE)</f>
        <v>California</v>
      </c>
      <c r="F1224" t="str">
        <f>VLOOKUP(sales_tab[[#This Row],[Customer ID]],customer_tab[],6,FALSE)</f>
        <v>West</v>
      </c>
      <c r="G1224" t="str">
        <f>VLOOKUP(sales_tab[[#This Row],[Customer ID]],customer_tab[],7,FALSE)</f>
        <v>Divorced</v>
      </c>
      <c r="H1224" s="1">
        <v>45240</v>
      </c>
      <c r="I1224" s="1" t="str">
        <f>TEXT(sales_tab[[#This Row],[Order Date]],"YYYY")</f>
        <v>2023</v>
      </c>
      <c r="J1224" s="1" t="str">
        <f>TEXT(sales_tab[[#This Row],[Order Date]],"MMM")</f>
        <v>Nov</v>
      </c>
      <c r="K1224">
        <v>5942</v>
      </c>
      <c r="L1224" t="str">
        <f>VLOOKUP(sales_tab[[#This Row],[Product ID]],product_tab[],2,FALSE)</f>
        <v>Stapler</v>
      </c>
      <c r="M1224" t="str">
        <f>VLOOKUP(sales_tab[[#This Row],[Product ID]],product_tab[],4,FALSE)</f>
        <v>Jones-Henderson</v>
      </c>
      <c r="N1224" t="s">
        <v>17</v>
      </c>
      <c r="O1224">
        <v>30.576100000000004</v>
      </c>
      <c r="P1224">
        <v>12.83</v>
      </c>
      <c r="Q1224">
        <v>3</v>
      </c>
      <c r="R1224">
        <v>0.11</v>
      </c>
      <c r="S1224">
        <f>sales_tab[[#This Row],[Unit Price]]*sales_tab[[#This Row],[Quantity]]</f>
        <v>38.49</v>
      </c>
      <c r="T1224">
        <f>sales_tab[[#This Row],[Sales Amount]]-sales_tab[[#This Row],[Cost Price]]</f>
        <v>7.9138999999999982</v>
      </c>
    </row>
    <row r="1225" spans="1:20" x14ac:dyDescent="0.45">
      <c r="A1225">
        <v>484047</v>
      </c>
      <c r="B1225">
        <v>789232</v>
      </c>
      <c r="C1225" t="str">
        <f>VLOOKUP(sales_tab[[#This Row],[Customer ID]],customer_tab[],2,FALSE)</f>
        <v>Steven Riggs</v>
      </c>
      <c r="D1225" t="str">
        <f>VLOOKUP(sales_tab[[#This Row],[Customer ID]],customer_tab[],9,FALSE)</f>
        <v>Non-Binary</v>
      </c>
      <c r="E1225" t="str">
        <f>VLOOKUP(sales_tab[[#This Row],[Customer ID]],customer_tab[],5,FALSE)</f>
        <v>Michigan</v>
      </c>
      <c r="F1225" t="str">
        <f>VLOOKUP(sales_tab[[#This Row],[Customer ID]],customer_tab[],6,FALSE)</f>
        <v>Central</v>
      </c>
      <c r="G1225" t="str">
        <f>VLOOKUP(sales_tab[[#This Row],[Customer ID]],customer_tab[],7,FALSE)</f>
        <v>Married</v>
      </c>
      <c r="H1225" s="1">
        <v>45214</v>
      </c>
      <c r="I1225" s="1" t="str">
        <f>TEXT(sales_tab[[#This Row],[Order Date]],"YYYY")</f>
        <v>2023</v>
      </c>
      <c r="J1225" s="1" t="str">
        <f>TEXT(sales_tab[[#This Row],[Order Date]],"MMM")</f>
        <v>Oct</v>
      </c>
      <c r="K1225">
        <v>2034</v>
      </c>
      <c r="L1225" t="str">
        <f>VLOOKUP(sales_tab[[#This Row],[Product ID]],product_tab[],2,FALSE)</f>
        <v>Camera</v>
      </c>
      <c r="M1225" t="str">
        <f>VLOOKUP(sales_tab[[#This Row],[Product ID]],product_tab[],4,FALSE)</f>
        <v>Johns and Sons</v>
      </c>
      <c r="N1225" t="s">
        <v>19</v>
      </c>
      <c r="O1225">
        <v>132.70399999999998</v>
      </c>
      <c r="P1225">
        <v>70.849999999999994</v>
      </c>
      <c r="Q1225">
        <v>3</v>
      </c>
      <c r="R1225">
        <v>0.12</v>
      </c>
      <c r="S1225">
        <f>sales_tab[[#This Row],[Unit Price]]*sales_tab[[#This Row],[Quantity]]</f>
        <v>212.54999999999998</v>
      </c>
      <c r="T1225">
        <f>sales_tab[[#This Row],[Sales Amount]]-sales_tab[[#This Row],[Cost Price]]</f>
        <v>79.846000000000004</v>
      </c>
    </row>
    <row r="1226" spans="1:20" x14ac:dyDescent="0.45">
      <c r="A1226">
        <v>308314</v>
      </c>
      <c r="B1226">
        <v>747364</v>
      </c>
      <c r="C1226" t="str">
        <f>VLOOKUP(sales_tab[[#This Row],[Customer ID]],customer_tab[],2,FALSE)</f>
        <v>Kevin Lee</v>
      </c>
      <c r="D1226" t="str">
        <f>VLOOKUP(sales_tab[[#This Row],[Customer ID]],customer_tab[],9,FALSE)</f>
        <v>Male</v>
      </c>
      <c r="E1226" t="str">
        <f>VLOOKUP(sales_tab[[#This Row],[Customer ID]],customer_tab[],5,FALSE)</f>
        <v>Texas</v>
      </c>
      <c r="F1226" t="str">
        <f>VLOOKUP(sales_tab[[#This Row],[Customer ID]],customer_tab[],6,FALSE)</f>
        <v>Central</v>
      </c>
      <c r="G1226" t="str">
        <f>VLOOKUP(sales_tab[[#This Row],[Customer ID]],customer_tab[],7,FALSE)</f>
        <v>Single</v>
      </c>
      <c r="H1226" s="1">
        <v>45351</v>
      </c>
      <c r="I1226" s="1" t="str">
        <f>TEXT(sales_tab[[#This Row],[Order Date]],"YYYY")</f>
        <v>2024</v>
      </c>
      <c r="J1226" s="1" t="str">
        <f>TEXT(sales_tab[[#This Row],[Order Date]],"MMM")</f>
        <v>Feb</v>
      </c>
      <c r="K1226">
        <v>1794</v>
      </c>
      <c r="L1226" t="str">
        <f>VLOOKUP(sales_tab[[#This Row],[Product ID]],product_tab[],2,FALSE)</f>
        <v>Board Game</v>
      </c>
      <c r="M1226" t="str">
        <f>VLOOKUP(sales_tab[[#This Row],[Product ID]],product_tab[],4,FALSE)</f>
        <v>Reese LLC</v>
      </c>
      <c r="N1226" t="s">
        <v>13</v>
      </c>
      <c r="O1226">
        <v>103.37649999999999</v>
      </c>
      <c r="P1226">
        <v>210.95</v>
      </c>
      <c r="Q1226">
        <v>1</v>
      </c>
      <c r="R1226">
        <v>0.13</v>
      </c>
      <c r="S1226">
        <f>sales_tab[[#This Row],[Unit Price]]*sales_tab[[#This Row],[Quantity]]</f>
        <v>210.95</v>
      </c>
      <c r="T1226">
        <f>sales_tab[[#This Row],[Sales Amount]]-sales_tab[[#This Row],[Cost Price]]</f>
        <v>107.5735</v>
      </c>
    </row>
    <row r="1227" spans="1:20" x14ac:dyDescent="0.45">
      <c r="A1227">
        <v>692892</v>
      </c>
      <c r="B1227">
        <v>204203</v>
      </c>
      <c r="C1227" t="str">
        <f>VLOOKUP(sales_tab[[#This Row],[Customer ID]],customer_tab[],2,FALSE)</f>
        <v>Susan Davies</v>
      </c>
      <c r="D1227" t="str">
        <f>VLOOKUP(sales_tab[[#This Row],[Customer ID]],customer_tab[],9,FALSE)</f>
        <v>Male</v>
      </c>
      <c r="E1227" t="str">
        <f>VLOOKUP(sales_tab[[#This Row],[Customer ID]],customer_tab[],5,FALSE)</f>
        <v>Texas</v>
      </c>
      <c r="F1227" t="str">
        <f>VLOOKUP(sales_tab[[#This Row],[Customer ID]],customer_tab[],6,FALSE)</f>
        <v>Central</v>
      </c>
      <c r="G1227" t="str">
        <f>VLOOKUP(sales_tab[[#This Row],[Customer ID]],customer_tab[],7,FALSE)</f>
        <v>Married</v>
      </c>
      <c r="H1227" s="1">
        <v>45520</v>
      </c>
      <c r="I1227" s="1" t="str">
        <f>TEXT(sales_tab[[#This Row],[Order Date]],"YYYY")</f>
        <v>2024</v>
      </c>
      <c r="J1227" s="1" t="str">
        <f>TEXT(sales_tab[[#This Row],[Order Date]],"MMM")</f>
        <v>Aug</v>
      </c>
      <c r="K1227">
        <v>4889</v>
      </c>
      <c r="L1227" t="str">
        <f>VLOOKUP(sales_tab[[#This Row],[Product ID]],product_tab[],2,FALSE)</f>
        <v>T-shirt</v>
      </c>
      <c r="M1227" t="str">
        <f>VLOOKUP(sales_tab[[#This Row],[Product ID]],product_tab[],4,FALSE)</f>
        <v>Davis Group</v>
      </c>
      <c r="N1227" t="s">
        <v>15</v>
      </c>
      <c r="O1227">
        <v>292.79480000000001</v>
      </c>
      <c r="P1227">
        <v>165.76</v>
      </c>
      <c r="Q1227">
        <v>3</v>
      </c>
      <c r="R1227">
        <v>0.09</v>
      </c>
      <c r="S1227">
        <f>sales_tab[[#This Row],[Unit Price]]*sales_tab[[#This Row],[Quantity]]</f>
        <v>497.28</v>
      </c>
      <c r="T1227">
        <f>sales_tab[[#This Row],[Sales Amount]]-sales_tab[[#This Row],[Cost Price]]</f>
        <v>204.48519999999996</v>
      </c>
    </row>
    <row r="1228" spans="1:20" x14ac:dyDescent="0.45">
      <c r="A1228">
        <v>696324</v>
      </c>
      <c r="B1228">
        <v>208342</v>
      </c>
      <c r="C1228" t="str">
        <f>VLOOKUP(sales_tab[[#This Row],[Customer ID]],customer_tab[],2,FALSE)</f>
        <v>Anthony Robinson</v>
      </c>
      <c r="D1228" t="str">
        <f>VLOOKUP(sales_tab[[#This Row],[Customer ID]],customer_tab[],9,FALSE)</f>
        <v>Male</v>
      </c>
      <c r="E1228" t="str">
        <f>VLOOKUP(sales_tab[[#This Row],[Customer ID]],customer_tab[],5,FALSE)</f>
        <v>Massachusetts</v>
      </c>
      <c r="F1228" t="str">
        <f>VLOOKUP(sales_tab[[#This Row],[Customer ID]],customer_tab[],6,FALSE)</f>
        <v>East</v>
      </c>
      <c r="G1228" t="str">
        <f>VLOOKUP(sales_tab[[#This Row],[Customer ID]],customer_tab[],7,FALSE)</f>
        <v>Widowed</v>
      </c>
      <c r="H1228" s="1">
        <v>45513</v>
      </c>
      <c r="I1228" s="1" t="str">
        <f>TEXT(sales_tab[[#This Row],[Order Date]],"YYYY")</f>
        <v>2024</v>
      </c>
      <c r="J1228" s="1" t="str">
        <f>TEXT(sales_tab[[#This Row],[Order Date]],"MMM")</f>
        <v>Aug</v>
      </c>
      <c r="K1228">
        <v>5842</v>
      </c>
      <c r="L1228" t="str">
        <f>VLOOKUP(sales_tab[[#This Row],[Product ID]],product_tab[],2,FALSE)</f>
        <v>Chair</v>
      </c>
      <c r="M1228" t="str">
        <f>VLOOKUP(sales_tab[[#This Row],[Product ID]],product_tab[],4,FALSE)</f>
        <v>Cook, Hall and Miller</v>
      </c>
      <c r="N1228" t="s">
        <v>11</v>
      </c>
      <c r="O1228">
        <v>183.8982</v>
      </c>
      <c r="P1228">
        <v>268.19</v>
      </c>
      <c r="Q1228">
        <v>1</v>
      </c>
      <c r="R1228">
        <v>0.22</v>
      </c>
      <c r="S1228">
        <f>sales_tab[[#This Row],[Unit Price]]*sales_tab[[#This Row],[Quantity]]</f>
        <v>268.19</v>
      </c>
      <c r="T1228">
        <f>sales_tab[[#This Row],[Sales Amount]]-sales_tab[[#This Row],[Cost Price]]</f>
        <v>84.291799999999995</v>
      </c>
    </row>
    <row r="1229" spans="1:20" x14ac:dyDescent="0.45">
      <c r="A1229">
        <v>264282</v>
      </c>
      <c r="B1229">
        <v>759650</v>
      </c>
      <c r="C1229" t="str">
        <f>VLOOKUP(sales_tab[[#This Row],[Customer ID]],customer_tab[],2,FALSE)</f>
        <v>Patricia Johnson</v>
      </c>
      <c r="D1229" t="str">
        <f>VLOOKUP(sales_tab[[#This Row],[Customer ID]],customer_tab[],9,FALSE)</f>
        <v>Non-Binary</v>
      </c>
      <c r="E1229" t="str">
        <f>VLOOKUP(sales_tab[[#This Row],[Customer ID]],customer_tab[],5,FALSE)</f>
        <v>Kentucky</v>
      </c>
      <c r="F1229" t="str">
        <f>VLOOKUP(sales_tab[[#This Row],[Customer ID]],customer_tab[],6,FALSE)</f>
        <v>South</v>
      </c>
      <c r="G1229" t="str">
        <f>VLOOKUP(sales_tab[[#This Row],[Customer ID]],customer_tab[],7,FALSE)</f>
        <v>Widowed</v>
      </c>
      <c r="H1229" s="1">
        <v>45301</v>
      </c>
      <c r="I1229" s="1" t="str">
        <f>TEXT(sales_tab[[#This Row],[Order Date]],"YYYY")</f>
        <v>2024</v>
      </c>
      <c r="J1229" s="1" t="str">
        <f>TEXT(sales_tab[[#This Row],[Order Date]],"MMM")</f>
        <v>Jan</v>
      </c>
      <c r="K1229">
        <v>6233</v>
      </c>
      <c r="L1229" t="str">
        <f>VLOOKUP(sales_tab[[#This Row],[Product ID]],product_tab[],2,FALSE)</f>
        <v>Smartphone</v>
      </c>
      <c r="M1229" t="str">
        <f>VLOOKUP(sales_tab[[#This Row],[Product ID]],product_tab[],4,FALSE)</f>
        <v>Hensley-Pratt</v>
      </c>
      <c r="N1229" t="s">
        <v>19</v>
      </c>
      <c r="O1229">
        <v>21.153600000000004</v>
      </c>
      <c r="P1229">
        <v>12.38</v>
      </c>
      <c r="Q1229">
        <v>4</v>
      </c>
      <c r="R1229">
        <v>7.0000000000000007E-2</v>
      </c>
      <c r="S1229">
        <f>sales_tab[[#This Row],[Unit Price]]*sales_tab[[#This Row],[Quantity]]</f>
        <v>49.52</v>
      </c>
      <c r="T1229">
        <f>sales_tab[[#This Row],[Sales Amount]]-sales_tab[[#This Row],[Cost Price]]</f>
        <v>28.366399999999999</v>
      </c>
    </row>
    <row r="1230" spans="1:20" x14ac:dyDescent="0.45">
      <c r="A1230">
        <v>723116</v>
      </c>
      <c r="B1230">
        <v>414923</v>
      </c>
      <c r="C1230" t="str">
        <f>VLOOKUP(sales_tab[[#This Row],[Customer ID]],customer_tab[],2,FALSE)</f>
        <v>Allison Love</v>
      </c>
      <c r="D1230" t="str">
        <f>VLOOKUP(sales_tab[[#This Row],[Customer ID]],customer_tab[],9,FALSE)</f>
        <v>Non-Binary</v>
      </c>
      <c r="E1230" t="str">
        <f>VLOOKUP(sales_tab[[#This Row],[Customer ID]],customer_tab[],5,FALSE)</f>
        <v>California</v>
      </c>
      <c r="F1230" t="str">
        <f>VLOOKUP(sales_tab[[#This Row],[Customer ID]],customer_tab[],6,FALSE)</f>
        <v>West</v>
      </c>
      <c r="G1230" t="str">
        <f>VLOOKUP(sales_tab[[#This Row],[Customer ID]],customer_tab[],7,FALSE)</f>
        <v>Divorced</v>
      </c>
      <c r="H1230" s="1">
        <v>45532</v>
      </c>
      <c r="I1230" s="1" t="str">
        <f>TEXT(sales_tab[[#This Row],[Order Date]],"YYYY")</f>
        <v>2024</v>
      </c>
      <c r="J1230" s="1" t="str">
        <f>TEXT(sales_tab[[#This Row],[Order Date]],"MMM")</f>
        <v>Aug</v>
      </c>
      <c r="K1230">
        <v>2834</v>
      </c>
      <c r="L1230" t="str">
        <f>VLOOKUP(sales_tab[[#This Row],[Product ID]],product_tab[],2,FALSE)</f>
        <v>Tablet</v>
      </c>
      <c r="M1230" t="str">
        <f>VLOOKUP(sales_tab[[#This Row],[Product ID]],product_tab[],4,FALSE)</f>
        <v>Anderson-Jackson</v>
      </c>
      <c r="N1230" t="s">
        <v>19</v>
      </c>
      <c r="O1230">
        <v>190.48219999999998</v>
      </c>
      <c r="P1230">
        <v>222.26</v>
      </c>
      <c r="Q1230">
        <v>1</v>
      </c>
      <c r="R1230">
        <v>0.03</v>
      </c>
      <c r="S1230">
        <f>sales_tab[[#This Row],[Unit Price]]*sales_tab[[#This Row],[Quantity]]</f>
        <v>222.26</v>
      </c>
      <c r="T1230">
        <f>sales_tab[[#This Row],[Sales Amount]]-sales_tab[[#This Row],[Cost Price]]</f>
        <v>31.777800000000013</v>
      </c>
    </row>
    <row r="1231" spans="1:20" x14ac:dyDescent="0.45">
      <c r="A1231">
        <v>719708</v>
      </c>
      <c r="B1231">
        <v>155470</v>
      </c>
      <c r="C1231" t="str">
        <f>VLOOKUP(sales_tab[[#This Row],[Customer ID]],customer_tab[],2,FALSE)</f>
        <v>Austin Frazier</v>
      </c>
      <c r="D1231" t="str">
        <f>VLOOKUP(sales_tab[[#This Row],[Customer ID]],customer_tab[],9,FALSE)</f>
        <v>Female</v>
      </c>
      <c r="E1231" t="str">
        <f>VLOOKUP(sales_tab[[#This Row],[Customer ID]],customer_tab[],5,FALSE)</f>
        <v>Pennsylvania</v>
      </c>
      <c r="F1231" t="str">
        <f>VLOOKUP(sales_tab[[#This Row],[Customer ID]],customer_tab[],6,FALSE)</f>
        <v>East</v>
      </c>
      <c r="G1231" t="str">
        <f>VLOOKUP(sales_tab[[#This Row],[Customer ID]],customer_tab[],7,FALSE)</f>
        <v>Single</v>
      </c>
      <c r="H1231" s="1">
        <v>45234</v>
      </c>
      <c r="I1231" s="1" t="str">
        <f>TEXT(sales_tab[[#This Row],[Order Date]],"YYYY")</f>
        <v>2023</v>
      </c>
      <c r="J1231" s="1" t="str">
        <f>TEXT(sales_tab[[#This Row],[Order Date]],"MMM")</f>
        <v>Nov</v>
      </c>
      <c r="K1231">
        <v>1440</v>
      </c>
      <c r="L1231" t="str">
        <f>VLOOKUP(sales_tab[[#This Row],[Product ID]],product_tab[],2,FALSE)</f>
        <v>Action Figure</v>
      </c>
      <c r="M1231" t="str">
        <f>VLOOKUP(sales_tab[[#This Row],[Product ID]],product_tab[],4,FALSE)</f>
        <v>Barker-Baker</v>
      </c>
      <c r="N1231" t="s">
        <v>13</v>
      </c>
      <c r="O1231">
        <v>249.14280000000002</v>
      </c>
      <c r="P1231">
        <v>242.72</v>
      </c>
      <c r="Q1231">
        <v>2</v>
      </c>
      <c r="R1231">
        <v>0.13</v>
      </c>
      <c r="S1231">
        <f>sales_tab[[#This Row],[Unit Price]]*sales_tab[[#This Row],[Quantity]]</f>
        <v>485.44</v>
      </c>
      <c r="T1231">
        <f>sales_tab[[#This Row],[Sales Amount]]-sales_tab[[#This Row],[Cost Price]]</f>
        <v>236.29719999999998</v>
      </c>
    </row>
    <row r="1232" spans="1:20" x14ac:dyDescent="0.45">
      <c r="A1232">
        <v>429095</v>
      </c>
      <c r="B1232">
        <v>425327</v>
      </c>
      <c r="C1232" t="str">
        <f>VLOOKUP(sales_tab[[#This Row],[Customer ID]],customer_tab[],2,FALSE)</f>
        <v>Carlos Lynn</v>
      </c>
      <c r="D1232" t="str">
        <f>VLOOKUP(sales_tab[[#This Row],[Customer ID]],customer_tab[],9,FALSE)</f>
        <v>Male</v>
      </c>
      <c r="E1232" t="str">
        <f>VLOOKUP(sales_tab[[#This Row],[Customer ID]],customer_tab[],5,FALSE)</f>
        <v>Oregon</v>
      </c>
      <c r="F1232" t="str">
        <f>VLOOKUP(sales_tab[[#This Row],[Customer ID]],customer_tab[],6,FALSE)</f>
        <v>West</v>
      </c>
      <c r="G1232" t="str">
        <f>VLOOKUP(sales_tab[[#This Row],[Customer ID]],customer_tab[],7,FALSE)</f>
        <v>Married</v>
      </c>
      <c r="H1232" s="1">
        <v>45294</v>
      </c>
      <c r="I1232" s="1" t="str">
        <f>TEXT(sales_tab[[#This Row],[Order Date]],"YYYY")</f>
        <v>2024</v>
      </c>
      <c r="J1232" s="1" t="str">
        <f>TEXT(sales_tab[[#This Row],[Order Date]],"MMM")</f>
        <v>Jan</v>
      </c>
      <c r="K1232">
        <v>2834</v>
      </c>
      <c r="L1232" t="str">
        <f>VLOOKUP(sales_tab[[#This Row],[Product ID]],product_tab[],2,FALSE)</f>
        <v>Tablet</v>
      </c>
      <c r="M1232" t="str">
        <f>VLOOKUP(sales_tab[[#This Row],[Product ID]],product_tab[],4,FALSE)</f>
        <v>Anderson-Jackson</v>
      </c>
      <c r="N1232" t="s">
        <v>19</v>
      </c>
      <c r="O1232">
        <v>279.89739999999995</v>
      </c>
      <c r="P1232">
        <v>222.26</v>
      </c>
      <c r="Q1232">
        <v>3</v>
      </c>
      <c r="R1232">
        <v>0.17</v>
      </c>
      <c r="S1232">
        <f>sales_tab[[#This Row],[Unit Price]]*sales_tab[[#This Row],[Quantity]]</f>
        <v>666.78</v>
      </c>
      <c r="T1232">
        <f>sales_tab[[#This Row],[Sales Amount]]-sales_tab[[#This Row],[Cost Price]]</f>
        <v>386.88260000000002</v>
      </c>
    </row>
    <row r="1233" spans="1:20" x14ac:dyDescent="0.45">
      <c r="A1233">
        <v>185894</v>
      </c>
      <c r="B1233">
        <v>344700</v>
      </c>
      <c r="C1233" t="str">
        <f>VLOOKUP(sales_tab[[#This Row],[Customer ID]],customer_tab[],2,FALSE)</f>
        <v>Andre Carter</v>
      </c>
      <c r="D1233" t="str">
        <f>VLOOKUP(sales_tab[[#This Row],[Customer ID]],customer_tab[],9,FALSE)</f>
        <v>Female</v>
      </c>
      <c r="E1233" t="str">
        <f>VLOOKUP(sales_tab[[#This Row],[Customer ID]],customer_tab[],5,FALSE)</f>
        <v>Florida</v>
      </c>
      <c r="F1233" t="str">
        <f>VLOOKUP(sales_tab[[#This Row],[Customer ID]],customer_tab[],6,FALSE)</f>
        <v>South</v>
      </c>
      <c r="G1233" t="str">
        <f>VLOOKUP(sales_tab[[#This Row],[Customer ID]],customer_tab[],7,FALSE)</f>
        <v>Single</v>
      </c>
      <c r="H1233" s="1">
        <v>45516</v>
      </c>
      <c r="I1233" s="1" t="str">
        <f>TEXT(sales_tab[[#This Row],[Order Date]],"YYYY")</f>
        <v>2024</v>
      </c>
      <c r="J1233" s="1" t="str">
        <f>TEXT(sales_tab[[#This Row],[Order Date]],"MMM")</f>
        <v>Aug</v>
      </c>
      <c r="K1233">
        <v>9251</v>
      </c>
      <c r="L1233" t="str">
        <f>VLOOKUP(sales_tab[[#This Row],[Product ID]],product_tab[],2,FALSE)</f>
        <v>Headphones</v>
      </c>
      <c r="M1233" t="str">
        <f>VLOOKUP(sales_tab[[#This Row],[Product ID]],product_tab[],4,FALSE)</f>
        <v>Yates Group</v>
      </c>
      <c r="N1233" t="s">
        <v>19</v>
      </c>
      <c r="O1233">
        <v>204.18279999999999</v>
      </c>
      <c r="P1233">
        <v>86.13</v>
      </c>
      <c r="Q1233">
        <v>4</v>
      </c>
      <c r="R1233">
        <v>0.11</v>
      </c>
      <c r="S1233">
        <f>sales_tab[[#This Row],[Unit Price]]*sales_tab[[#This Row],[Quantity]]</f>
        <v>344.52</v>
      </c>
      <c r="T1233">
        <f>sales_tab[[#This Row],[Sales Amount]]-sales_tab[[#This Row],[Cost Price]]</f>
        <v>140.3372</v>
      </c>
    </row>
    <row r="1234" spans="1:20" x14ac:dyDescent="0.45">
      <c r="A1234">
        <v>639943</v>
      </c>
      <c r="B1234">
        <v>250782</v>
      </c>
      <c r="C1234" t="str">
        <f>VLOOKUP(sales_tab[[#This Row],[Customer ID]],customer_tab[],2,FALSE)</f>
        <v>Nathaniel Davis</v>
      </c>
      <c r="D1234" t="str">
        <f>VLOOKUP(sales_tab[[#This Row],[Customer ID]],customer_tab[],9,FALSE)</f>
        <v>Non-Binary</v>
      </c>
      <c r="E1234" t="str">
        <f>VLOOKUP(sales_tab[[#This Row],[Customer ID]],customer_tab[],5,FALSE)</f>
        <v>New York</v>
      </c>
      <c r="F1234" t="str">
        <f>VLOOKUP(sales_tab[[#This Row],[Customer ID]],customer_tab[],6,FALSE)</f>
        <v>East</v>
      </c>
      <c r="G1234" t="str">
        <f>VLOOKUP(sales_tab[[#This Row],[Customer ID]],customer_tab[],7,FALSE)</f>
        <v>Widowed</v>
      </c>
      <c r="H1234" s="1">
        <v>45514</v>
      </c>
      <c r="I1234" s="1" t="str">
        <f>TEXT(sales_tab[[#This Row],[Order Date]],"YYYY")</f>
        <v>2024</v>
      </c>
      <c r="J1234" s="1" t="str">
        <f>TEXT(sales_tab[[#This Row],[Order Date]],"MMM")</f>
        <v>Aug</v>
      </c>
      <c r="K1234">
        <v>2834</v>
      </c>
      <c r="L1234" t="str">
        <f>VLOOKUP(sales_tab[[#This Row],[Product ID]],product_tab[],2,FALSE)</f>
        <v>Tablet</v>
      </c>
      <c r="M1234" t="str">
        <f>VLOOKUP(sales_tab[[#This Row],[Product ID]],product_tab[],4,FALSE)</f>
        <v>Anderson-Jackson</v>
      </c>
      <c r="N1234" t="s">
        <v>19</v>
      </c>
      <c r="O1234">
        <v>440.73219999999992</v>
      </c>
      <c r="P1234">
        <v>222.26</v>
      </c>
      <c r="Q1234">
        <v>3</v>
      </c>
      <c r="R1234">
        <v>0.01</v>
      </c>
      <c r="S1234">
        <f>sales_tab[[#This Row],[Unit Price]]*sales_tab[[#This Row],[Quantity]]</f>
        <v>666.78</v>
      </c>
      <c r="T1234">
        <f>sales_tab[[#This Row],[Sales Amount]]-sales_tab[[#This Row],[Cost Price]]</f>
        <v>226.04780000000005</v>
      </c>
    </row>
    <row r="1235" spans="1:20" x14ac:dyDescent="0.45">
      <c r="A1235">
        <v>272840</v>
      </c>
      <c r="B1235">
        <v>433884</v>
      </c>
      <c r="C1235" t="str">
        <f>VLOOKUP(sales_tab[[#This Row],[Customer ID]],customer_tab[],2,FALSE)</f>
        <v>Lisa Nichols</v>
      </c>
      <c r="D1235" t="str">
        <f>VLOOKUP(sales_tab[[#This Row],[Customer ID]],customer_tab[],9,FALSE)</f>
        <v>Female</v>
      </c>
      <c r="E1235" t="str">
        <f>VLOOKUP(sales_tab[[#This Row],[Customer ID]],customer_tab[],5,FALSE)</f>
        <v>Colorado</v>
      </c>
      <c r="F1235" t="str">
        <f>VLOOKUP(sales_tab[[#This Row],[Customer ID]],customer_tab[],6,FALSE)</f>
        <v>West</v>
      </c>
      <c r="G1235" t="str">
        <f>VLOOKUP(sales_tab[[#This Row],[Customer ID]],customer_tab[],7,FALSE)</f>
        <v>Widowed</v>
      </c>
      <c r="H1235" s="1">
        <v>45207</v>
      </c>
      <c r="I1235" s="1" t="str">
        <f>TEXT(sales_tab[[#This Row],[Order Date]],"YYYY")</f>
        <v>2023</v>
      </c>
      <c r="J1235" s="1" t="str">
        <f>TEXT(sales_tab[[#This Row],[Order Date]],"MMM")</f>
        <v>Oct</v>
      </c>
      <c r="K1235">
        <v>9614</v>
      </c>
      <c r="L1235" t="str">
        <f>VLOOKUP(sales_tab[[#This Row],[Product ID]],product_tab[],2,FALSE)</f>
        <v>Table</v>
      </c>
      <c r="M1235" t="str">
        <f>VLOOKUP(sales_tab[[#This Row],[Product ID]],product_tab[],4,FALSE)</f>
        <v>Peters Ltd</v>
      </c>
      <c r="N1235" t="s">
        <v>11</v>
      </c>
      <c r="O1235">
        <v>443.22500000000002</v>
      </c>
      <c r="P1235">
        <v>129.47</v>
      </c>
      <c r="Q1235">
        <v>5</v>
      </c>
      <c r="R1235">
        <v>0.1</v>
      </c>
      <c r="S1235">
        <f>sales_tab[[#This Row],[Unit Price]]*sales_tab[[#This Row],[Quantity]]</f>
        <v>647.35</v>
      </c>
      <c r="T1235">
        <f>sales_tab[[#This Row],[Sales Amount]]-sales_tab[[#This Row],[Cost Price]]</f>
        <v>204.125</v>
      </c>
    </row>
    <row r="1236" spans="1:20" x14ac:dyDescent="0.45">
      <c r="A1236">
        <v>343510</v>
      </c>
      <c r="B1236">
        <v>459954</v>
      </c>
      <c r="C1236" t="str">
        <f>VLOOKUP(sales_tab[[#This Row],[Customer ID]],customer_tab[],2,FALSE)</f>
        <v>Christine Larsen</v>
      </c>
      <c r="D1236" t="str">
        <f>VLOOKUP(sales_tab[[#This Row],[Customer ID]],customer_tab[],9,FALSE)</f>
        <v>Male</v>
      </c>
      <c r="E1236" t="str">
        <f>VLOOKUP(sales_tab[[#This Row],[Customer ID]],customer_tab[],5,FALSE)</f>
        <v>Florida</v>
      </c>
      <c r="F1236" t="str">
        <f>VLOOKUP(sales_tab[[#This Row],[Customer ID]],customer_tab[],6,FALSE)</f>
        <v>South</v>
      </c>
      <c r="G1236" t="str">
        <f>VLOOKUP(sales_tab[[#This Row],[Customer ID]],customer_tab[],7,FALSE)</f>
        <v>Divorced</v>
      </c>
      <c r="H1236" s="1">
        <v>45503</v>
      </c>
      <c r="I1236" s="1" t="str">
        <f>TEXT(sales_tab[[#This Row],[Order Date]],"YYYY")</f>
        <v>2024</v>
      </c>
      <c r="J1236" s="1" t="str">
        <f>TEXT(sales_tab[[#This Row],[Order Date]],"MMM")</f>
        <v>Jul</v>
      </c>
      <c r="K1236">
        <v>4889</v>
      </c>
      <c r="L1236" t="str">
        <f>VLOOKUP(sales_tab[[#This Row],[Product ID]],product_tab[],2,FALSE)</f>
        <v>T-shirt</v>
      </c>
      <c r="M1236" t="str">
        <f>VLOOKUP(sales_tab[[#This Row],[Product ID]],product_tab[],4,FALSE)</f>
        <v>Davis Group</v>
      </c>
      <c r="N1236" t="s">
        <v>15</v>
      </c>
      <c r="O1236">
        <v>277.33240000000001</v>
      </c>
      <c r="P1236">
        <v>165.76</v>
      </c>
      <c r="Q1236">
        <v>3</v>
      </c>
      <c r="R1236">
        <v>0.17</v>
      </c>
      <c r="S1236">
        <f>sales_tab[[#This Row],[Unit Price]]*sales_tab[[#This Row],[Quantity]]</f>
        <v>497.28</v>
      </c>
      <c r="T1236">
        <f>sales_tab[[#This Row],[Sales Amount]]-sales_tab[[#This Row],[Cost Price]]</f>
        <v>219.94759999999997</v>
      </c>
    </row>
    <row r="1237" spans="1:20" x14ac:dyDescent="0.45">
      <c r="A1237">
        <v>265407</v>
      </c>
      <c r="B1237">
        <v>673037</v>
      </c>
      <c r="C1237" t="str">
        <f>VLOOKUP(sales_tab[[#This Row],[Customer ID]],customer_tab[],2,FALSE)</f>
        <v>Mrs. Amy Lawrence</v>
      </c>
      <c r="D1237" t="str">
        <f>VLOOKUP(sales_tab[[#This Row],[Customer ID]],customer_tab[],9,FALSE)</f>
        <v>Non-Binary</v>
      </c>
      <c r="E1237" t="str">
        <f>VLOOKUP(sales_tab[[#This Row],[Customer ID]],customer_tab[],5,FALSE)</f>
        <v>Texas</v>
      </c>
      <c r="F1237" t="str">
        <f>VLOOKUP(sales_tab[[#This Row],[Customer ID]],customer_tab[],6,FALSE)</f>
        <v>Central</v>
      </c>
      <c r="G1237" t="str">
        <f>VLOOKUP(sales_tab[[#This Row],[Customer ID]],customer_tab[],7,FALSE)</f>
        <v>Widowed</v>
      </c>
      <c r="H1237" s="1">
        <v>45310</v>
      </c>
      <c r="I1237" s="1" t="str">
        <f>TEXT(sales_tab[[#This Row],[Order Date]],"YYYY")</f>
        <v>2024</v>
      </c>
      <c r="J1237" s="1" t="str">
        <f>TEXT(sales_tab[[#This Row],[Order Date]],"MMM")</f>
        <v>Jan</v>
      </c>
      <c r="K1237">
        <v>9251</v>
      </c>
      <c r="L1237" t="str">
        <f>VLOOKUP(sales_tab[[#This Row],[Product ID]],product_tab[],2,FALSE)</f>
        <v>Headphones</v>
      </c>
      <c r="M1237" t="str">
        <f>VLOOKUP(sales_tab[[#This Row],[Product ID]],product_tab[],4,FALSE)</f>
        <v>Yates Group</v>
      </c>
      <c r="N1237" t="s">
        <v>19</v>
      </c>
      <c r="O1237">
        <v>343.76799999999997</v>
      </c>
      <c r="P1237">
        <v>86.13</v>
      </c>
      <c r="Q1237">
        <v>5</v>
      </c>
      <c r="R1237">
        <v>0.08</v>
      </c>
      <c r="S1237">
        <f>sales_tab[[#This Row],[Unit Price]]*sales_tab[[#This Row],[Quantity]]</f>
        <v>430.65</v>
      </c>
      <c r="T1237">
        <f>sales_tab[[#This Row],[Sales Amount]]-sales_tab[[#This Row],[Cost Price]]</f>
        <v>86.882000000000005</v>
      </c>
    </row>
    <row r="1238" spans="1:20" x14ac:dyDescent="0.45">
      <c r="A1238">
        <v>257709</v>
      </c>
      <c r="B1238">
        <v>899014</v>
      </c>
      <c r="C1238" t="str">
        <f>VLOOKUP(sales_tab[[#This Row],[Customer ID]],customer_tab[],2,FALSE)</f>
        <v>Darren Cruz</v>
      </c>
      <c r="D1238" t="str">
        <f>VLOOKUP(sales_tab[[#This Row],[Customer ID]],customer_tab[],9,FALSE)</f>
        <v>Non-Binary</v>
      </c>
      <c r="E1238" t="str">
        <f>VLOOKUP(sales_tab[[#This Row],[Customer ID]],customer_tab[],5,FALSE)</f>
        <v>Illinois</v>
      </c>
      <c r="F1238" t="str">
        <f>VLOOKUP(sales_tab[[#This Row],[Customer ID]],customer_tab[],6,FALSE)</f>
        <v>Central</v>
      </c>
      <c r="G1238" t="str">
        <f>VLOOKUP(sales_tab[[#This Row],[Customer ID]],customer_tab[],7,FALSE)</f>
        <v>Widowed</v>
      </c>
      <c r="H1238" s="1">
        <v>45365</v>
      </c>
      <c r="I1238" s="1" t="str">
        <f>TEXT(sales_tab[[#This Row],[Order Date]],"YYYY")</f>
        <v>2024</v>
      </c>
      <c r="J1238" s="1" t="str">
        <f>TEXT(sales_tab[[#This Row],[Order Date]],"MMM")</f>
        <v>Mar</v>
      </c>
      <c r="K1238">
        <v>2034</v>
      </c>
      <c r="L1238" t="str">
        <f>VLOOKUP(sales_tab[[#This Row],[Product ID]],product_tab[],2,FALSE)</f>
        <v>Camera</v>
      </c>
      <c r="M1238" t="str">
        <f>VLOOKUP(sales_tab[[#This Row],[Product ID]],product_tab[],4,FALSE)</f>
        <v>Johns and Sons</v>
      </c>
      <c r="N1238" t="s">
        <v>19</v>
      </c>
      <c r="O1238">
        <v>150.29149999999998</v>
      </c>
      <c r="P1238">
        <v>70.849999999999994</v>
      </c>
      <c r="Q1238">
        <v>3</v>
      </c>
      <c r="R1238">
        <v>7.0000000000000007E-2</v>
      </c>
      <c r="S1238">
        <f>sales_tab[[#This Row],[Unit Price]]*sales_tab[[#This Row],[Quantity]]</f>
        <v>212.54999999999998</v>
      </c>
      <c r="T1238">
        <f>sales_tab[[#This Row],[Sales Amount]]-sales_tab[[#This Row],[Cost Price]]</f>
        <v>62.258499999999998</v>
      </c>
    </row>
    <row r="1239" spans="1:20" x14ac:dyDescent="0.45">
      <c r="A1239">
        <v>331349</v>
      </c>
      <c r="B1239">
        <v>371560</v>
      </c>
      <c r="C1239" t="str">
        <f>VLOOKUP(sales_tab[[#This Row],[Customer ID]],customer_tab[],2,FALSE)</f>
        <v>Morgan Manning</v>
      </c>
      <c r="D1239" t="str">
        <f>VLOOKUP(sales_tab[[#This Row],[Customer ID]],customer_tab[],9,FALSE)</f>
        <v>Non-Binary</v>
      </c>
      <c r="E1239" t="str">
        <f>VLOOKUP(sales_tab[[#This Row],[Customer ID]],customer_tab[],5,FALSE)</f>
        <v>Arizona</v>
      </c>
      <c r="F1239" t="str">
        <f>VLOOKUP(sales_tab[[#This Row],[Customer ID]],customer_tab[],6,FALSE)</f>
        <v>West</v>
      </c>
      <c r="G1239" t="str">
        <f>VLOOKUP(sales_tab[[#This Row],[Customer ID]],customer_tab[],7,FALSE)</f>
        <v>Widowed</v>
      </c>
      <c r="H1239" s="1">
        <v>45504</v>
      </c>
      <c r="I1239" s="1" t="str">
        <f>TEXT(sales_tab[[#This Row],[Order Date]],"YYYY")</f>
        <v>2024</v>
      </c>
      <c r="J1239" s="1" t="str">
        <f>TEXT(sales_tab[[#This Row],[Order Date]],"MMM")</f>
        <v>Jul</v>
      </c>
      <c r="K1239">
        <v>5842</v>
      </c>
      <c r="L1239" t="str">
        <f>VLOOKUP(sales_tab[[#This Row],[Product ID]],product_tab[],2,FALSE)</f>
        <v>Chair</v>
      </c>
      <c r="M1239" t="str">
        <f>VLOOKUP(sales_tab[[#This Row],[Product ID]],product_tab[],4,FALSE)</f>
        <v>Cook, Hall and Miller</v>
      </c>
      <c r="N1239" t="s">
        <v>11</v>
      </c>
      <c r="O1239">
        <v>611.63429999999994</v>
      </c>
      <c r="P1239">
        <v>268.19</v>
      </c>
      <c r="Q1239">
        <v>3</v>
      </c>
      <c r="R1239">
        <v>0.01</v>
      </c>
      <c r="S1239">
        <f>sales_tab[[#This Row],[Unit Price]]*sales_tab[[#This Row],[Quantity]]</f>
        <v>804.56999999999994</v>
      </c>
      <c r="T1239">
        <f>sales_tab[[#This Row],[Sales Amount]]-sales_tab[[#This Row],[Cost Price]]</f>
        <v>192.9357</v>
      </c>
    </row>
    <row r="1240" spans="1:20" x14ac:dyDescent="0.45">
      <c r="A1240">
        <v>156401</v>
      </c>
      <c r="B1240">
        <v>880120</v>
      </c>
      <c r="C1240" t="str">
        <f>VLOOKUP(sales_tab[[#This Row],[Customer ID]],customer_tab[],2,FALSE)</f>
        <v>Michelle Robinson</v>
      </c>
      <c r="D1240" t="str">
        <f>VLOOKUP(sales_tab[[#This Row],[Customer ID]],customer_tab[],9,FALSE)</f>
        <v>Male</v>
      </c>
      <c r="E1240" t="str">
        <f>VLOOKUP(sales_tab[[#This Row],[Customer ID]],customer_tab[],5,FALSE)</f>
        <v>California</v>
      </c>
      <c r="F1240" t="str">
        <f>VLOOKUP(sales_tab[[#This Row],[Customer ID]],customer_tab[],6,FALSE)</f>
        <v>West</v>
      </c>
      <c r="G1240" t="str">
        <f>VLOOKUP(sales_tab[[#This Row],[Customer ID]],customer_tab[],7,FALSE)</f>
        <v>Divorced</v>
      </c>
      <c r="H1240" s="1">
        <v>45287</v>
      </c>
      <c r="I1240" s="1" t="str">
        <f>TEXT(sales_tab[[#This Row],[Order Date]],"YYYY")</f>
        <v>2023</v>
      </c>
      <c r="J1240" s="1" t="str">
        <f>TEXT(sales_tab[[#This Row],[Order Date]],"MMM")</f>
        <v>Dec</v>
      </c>
      <c r="K1240">
        <v>5942</v>
      </c>
      <c r="L1240" t="str">
        <f>VLOOKUP(sales_tab[[#This Row],[Product ID]],product_tab[],2,FALSE)</f>
        <v>Stapler</v>
      </c>
      <c r="M1240" t="str">
        <f>VLOOKUP(sales_tab[[#This Row],[Product ID]],product_tab[],4,FALSE)</f>
        <v>Jones-Henderson</v>
      </c>
      <c r="N1240" t="s">
        <v>17</v>
      </c>
      <c r="O1240">
        <v>35.411999999999999</v>
      </c>
      <c r="P1240">
        <v>12.83</v>
      </c>
      <c r="Q1240">
        <v>4</v>
      </c>
      <c r="R1240">
        <v>0.15</v>
      </c>
      <c r="S1240">
        <f>sales_tab[[#This Row],[Unit Price]]*sales_tab[[#This Row],[Quantity]]</f>
        <v>51.32</v>
      </c>
      <c r="T1240">
        <f>sales_tab[[#This Row],[Sales Amount]]-sales_tab[[#This Row],[Cost Price]]</f>
        <v>15.908000000000001</v>
      </c>
    </row>
    <row r="1241" spans="1:20" x14ac:dyDescent="0.45">
      <c r="A1241">
        <v>799856</v>
      </c>
      <c r="B1241">
        <v>812154</v>
      </c>
      <c r="C1241" t="str">
        <f>VLOOKUP(sales_tab[[#This Row],[Customer ID]],customer_tab[],2,FALSE)</f>
        <v>Ronald Murphy</v>
      </c>
      <c r="D1241" t="str">
        <f>VLOOKUP(sales_tab[[#This Row],[Customer ID]],customer_tab[],9,FALSE)</f>
        <v>Male</v>
      </c>
      <c r="E1241" t="str">
        <f>VLOOKUP(sales_tab[[#This Row],[Customer ID]],customer_tab[],5,FALSE)</f>
        <v>Minnesota</v>
      </c>
      <c r="F1241" t="str">
        <f>VLOOKUP(sales_tab[[#This Row],[Customer ID]],customer_tab[],6,FALSE)</f>
        <v>Central</v>
      </c>
      <c r="G1241" t="str">
        <f>VLOOKUP(sales_tab[[#This Row],[Customer ID]],customer_tab[],7,FALSE)</f>
        <v>Divorced</v>
      </c>
      <c r="H1241" s="1">
        <v>45371</v>
      </c>
      <c r="I1241" s="1" t="str">
        <f>TEXT(sales_tab[[#This Row],[Order Date]],"YYYY")</f>
        <v>2024</v>
      </c>
      <c r="J1241" s="1" t="str">
        <f>TEXT(sales_tab[[#This Row],[Order Date]],"MMM")</f>
        <v>Mar</v>
      </c>
      <c r="K1241">
        <v>7085</v>
      </c>
      <c r="L1241" t="str">
        <f>VLOOKUP(sales_tab[[#This Row],[Product ID]],product_tab[],2,FALSE)</f>
        <v>Jacket</v>
      </c>
      <c r="M1241" t="str">
        <f>VLOOKUP(sales_tab[[#This Row],[Product ID]],product_tab[],4,FALSE)</f>
        <v>Myers-Barber</v>
      </c>
      <c r="N1241" t="s">
        <v>15</v>
      </c>
      <c r="O1241">
        <v>360.99400000000009</v>
      </c>
      <c r="P1241">
        <v>178.83</v>
      </c>
      <c r="Q1241">
        <v>5</v>
      </c>
      <c r="R1241">
        <v>0.24</v>
      </c>
      <c r="S1241">
        <f>sales_tab[[#This Row],[Unit Price]]*sales_tab[[#This Row],[Quantity]]</f>
        <v>894.15000000000009</v>
      </c>
      <c r="T1241">
        <f>sales_tab[[#This Row],[Sales Amount]]-sales_tab[[#This Row],[Cost Price]]</f>
        <v>533.15599999999995</v>
      </c>
    </row>
    <row r="1242" spans="1:20" x14ac:dyDescent="0.45">
      <c r="A1242">
        <v>378715</v>
      </c>
      <c r="B1242">
        <v>275234</v>
      </c>
      <c r="C1242" t="str">
        <f>VLOOKUP(sales_tab[[#This Row],[Customer ID]],customer_tab[],2,FALSE)</f>
        <v>Nathan Aguilar</v>
      </c>
      <c r="D1242" t="str">
        <f>VLOOKUP(sales_tab[[#This Row],[Customer ID]],customer_tab[],9,FALSE)</f>
        <v>Non-Binary</v>
      </c>
      <c r="E1242" t="str">
        <f>VLOOKUP(sales_tab[[#This Row],[Customer ID]],customer_tab[],5,FALSE)</f>
        <v>Michigan</v>
      </c>
      <c r="F1242" t="str">
        <f>VLOOKUP(sales_tab[[#This Row],[Customer ID]],customer_tab[],6,FALSE)</f>
        <v>Central</v>
      </c>
      <c r="G1242" t="str">
        <f>VLOOKUP(sales_tab[[#This Row],[Customer ID]],customer_tab[],7,FALSE)</f>
        <v>Married</v>
      </c>
      <c r="H1242" s="1">
        <v>45488</v>
      </c>
      <c r="I1242" s="1" t="str">
        <f>TEXT(sales_tab[[#This Row],[Order Date]],"YYYY")</f>
        <v>2024</v>
      </c>
      <c r="J1242" s="1" t="str">
        <f>TEXT(sales_tab[[#This Row],[Order Date]],"MMM")</f>
        <v>Jul</v>
      </c>
      <c r="K1242">
        <v>9504</v>
      </c>
      <c r="L1242" t="str">
        <f>VLOOKUP(sales_tab[[#This Row],[Product ID]],product_tab[],2,FALSE)</f>
        <v>Puzzle</v>
      </c>
      <c r="M1242" t="str">
        <f>VLOOKUP(sales_tab[[#This Row],[Product ID]],product_tab[],4,FALSE)</f>
        <v>Bailey, Fowler and Butler</v>
      </c>
      <c r="N1242" t="s">
        <v>13</v>
      </c>
      <c r="O1242">
        <v>59.317799999999998</v>
      </c>
      <c r="P1242">
        <v>50.87</v>
      </c>
      <c r="Q1242">
        <v>2</v>
      </c>
      <c r="R1242">
        <v>0.03</v>
      </c>
      <c r="S1242">
        <f>sales_tab[[#This Row],[Unit Price]]*sales_tab[[#This Row],[Quantity]]</f>
        <v>101.74</v>
      </c>
      <c r="T1242">
        <f>sales_tab[[#This Row],[Sales Amount]]-sales_tab[[#This Row],[Cost Price]]</f>
        <v>42.422199999999997</v>
      </c>
    </row>
    <row r="1243" spans="1:20" x14ac:dyDescent="0.45">
      <c r="A1243">
        <v>150595</v>
      </c>
      <c r="B1243">
        <v>155191</v>
      </c>
      <c r="C1243" t="str">
        <f>VLOOKUP(sales_tab[[#This Row],[Customer ID]],customer_tab[],2,FALSE)</f>
        <v>David Williams</v>
      </c>
      <c r="D1243" t="str">
        <f>VLOOKUP(sales_tab[[#This Row],[Customer ID]],customer_tab[],9,FALSE)</f>
        <v>Non-Binary</v>
      </c>
      <c r="E1243" t="str">
        <f>VLOOKUP(sales_tab[[#This Row],[Customer ID]],customer_tab[],5,FALSE)</f>
        <v>California</v>
      </c>
      <c r="F1243" t="str">
        <f>VLOOKUP(sales_tab[[#This Row],[Customer ID]],customer_tab[],6,FALSE)</f>
        <v>West</v>
      </c>
      <c r="G1243" t="str">
        <f>VLOOKUP(sales_tab[[#This Row],[Customer ID]],customer_tab[],7,FALSE)</f>
        <v>Widowed</v>
      </c>
      <c r="H1243" s="1">
        <v>45501</v>
      </c>
      <c r="I1243" s="1" t="str">
        <f>TEXT(sales_tab[[#This Row],[Order Date]],"YYYY")</f>
        <v>2024</v>
      </c>
      <c r="J1243" s="1" t="str">
        <f>TEXT(sales_tab[[#This Row],[Order Date]],"MMM")</f>
        <v>Jul</v>
      </c>
      <c r="K1243">
        <v>8348</v>
      </c>
      <c r="L1243" t="str">
        <f>VLOOKUP(sales_tab[[#This Row],[Product ID]],product_tab[],2,FALSE)</f>
        <v>Laptop</v>
      </c>
      <c r="M1243" t="str">
        <f>VLOOKUP(sales_tab[[#This Row],[Product ID]],product_tab[],4,FALSE)</f>
        <v>Jackson, Stewart and Jenkins</v>
      </c>
      <c r="N1243" t="s">
        <v>19</v>
      </c>
      <c r="O1243">
        <v>781.63949999999988</v>
      </c>
      <c r="P1243">
        <v>193.63</v>
      </c>
      <c r="Q1243">
        <v>5</v>
      </c>
      <c r="R1243">
        <v>7.0000000000000007E-2</v>
      </c>
      <c r="S1243">
        <f>sales_tab[[#This Row],[Unit Price]]*sales_tab[[#This Row],[Quantity]]</f>
        <v>968.15</v>
      </c>
      <c r="T1243">
        <f>sales_tab[[#This Row],[Sales Amount]]-sales_tab[[#This Row],[Cost Price]]</f>
        <v>186.51050000000009</v>
      </c>
    </row>
    <row r="1244" spans="1:20" x14ac:dyDescent="0.45">
      <c r="A1244">
        <v>390957</v>
      </c>
      <c r="B1244">
        <v>608568</v>
      </c>
      <c r="C1244" t="str">
        <f>VLOOKUP(sales_tab[[#This Row],[Customer ID]],customer_tab[],2,FALSE)</f>
        <v>Meagan Wang DDS</v>
      </c>
      <c r="D1244" t="str">
        <f>VLOOKUP(sales_tab[[#This Row],[Customer ID]],customer_tab[],9,FALSE)</f>
        <v>Non-Binary</v>
      </c>
      <c r="E1244" t="str">
        <f>VLOOKUP(sales_tab[[#This Row],[Customer ID]],customer_tab[],5,FALSE)</f>
        <v>Nebraska</v>
      </c>
      <c r="F1244" t="str">
        <f>VLOOKUP(sales_tab[[#This Row],[Customer ID]],customer_tab[],6,FALSE)</f>
        <v>Central</v>
      </c>
      <c r="G1244" t="str">
        <f>VLOOKUP(sales_tab[[#This Row],[Customer ID]],customer_tab[],7,FALSE)</f>
        <v>Single</v>
      </c>
      <c r="H1244" s="1">
        <v>45175</v>
      </c>
      <c r="I1244" s="1" t="str">
        <f>TEXT(sales_tab[[#This Row],[Order Date]],"YYYY")</f>
        <v>2023</v>
      </c>
      <c r="J1244" s="1" t="str">
        <f>TEXT(sales_tab[[#This Row],[Order Date]],"MMM")</f>
        <v>Sep</v>
      </c>
      <c r="K1244">
        <v>8348</v>
      </c>
      <c r="L1244" t="str">
        <f>VLOOKUP(sales_tab[[#This Row],[Product ID]],product_tab[],2,FALSE)</f>
        <v>Laptop</v>
      </c>
      <c r="M1244" t="str">
        <f>VLOOKUP(sales_tab[[#This Row],[Product ID]],product_tab[],4,FALSE)</f>
        <v>Jackson, Stewart and Jenkins</v>
      </c>
      <c r="N1244" t="s">
        <v>19</v>
      </c>
      <c r="O1244">
        <v>340.44449999999995</v>
      </c>
      <c r="P1244">
        <v>193.63</v>
      </c>
      <c r="Q1244">
        <v>5</v>
      </c>
      <c r="R1244">
        <v>0.17</v>
      </c>
      <c r="S1244">
        <f>sales_tab[[#This Row],[Unit Price]]*sales_tab[[#This Row],[Quantity]]</f>
        <v>968.15</v>
      </c>
      <c r="T1244">
        <f>sales_tab[[#This Row],[Sales Amount]]-sales_tab[[#This Row],[Cost Price]]</f>
        <v>627.70550000000003</v>
      </c>
    </row>
    <row r="1245" spans="1:20" x14ac:dyDescent="0.45">
      <c r="A1245">
        <v>703134</v>
      </c>
      <c r="B1245">
        <v>649727</v>
      </c>
      <c r="C1245" t="str">
        <f>VLOOKUP(sales_tab[[#This Row],[Customer ID]],customer_tab[],2,FALSE)</f>
        <v>Jeff Kennedy</v>
      </c>
      <c r="D1245" t="str">
        <f>VLOOKUP(sales_tab[[#This Row],[Customer ID]],customer_tab[],9,FALSE)</f>
        <v>Non-Binary</v>
      </c>
      <c r="E1245" t="str">
        <f>VLOOKUP(sales_tab[[#This Row],[Customer ID]],customer_tab[],5,FALSE)</f>
        <v>Pennsylvania</v>
      </c>
      <c r="F1245" t="str">
        <f>VLOOKUP(sales_tab[[#This Row],[Customer ID]],customer_tab[],6,FALSE)</f>
        <v>East</v>
      </c>
      <c r="G1245" t="str">
        <f>VLOOKUP(sales_tab[[#This Row],[Customer ID]],customer_tab[],7,FALSE)</f>
        <v>Married</v>
      </c>
      <c r="H1245" s="1">
        <v>45248</v>
      </c>
      <c r="I1245" s="1" t="str">
        <f>TEXT(sales_tab[[#This Row],[Order Date]],"YYYY")</f>
        <v>2023</v>
      </c>
      <c r="J1245" s="1" t="str">
        <f>TEXT(sales_tab[[#This Row],[Order Date]],"MMM")</f>
        <v>Nov</v>
      </c>
      <c r="K1245">
        <v>3312</v>
      </c>
      <c r="L1245" t="str">
        <f>VLOOKUP(sales_tab[[#This Row],[Product ID]],product_tab[],2,FALSE)</f>
        <v>Toy Car</v>
      </c>
      <c r="M1245" t="str">
        <f>VLOOKUP(sales_tab[[#This Row],[Product ID]],product_tab[],4,FALSE)</f>
        <v>West LLC</v>
      </c>
      <c r="N1245" t="s">
        <v>13</v>
      </c>
      <c r="O1245">
        <v>425.8612</v>
      </c>
      <c r="P1245">
        <v>287.38</v>
      </c>
      <c r="Q1245">
        <v>2</v>
      </c>
      <c r="R1245">
        <v>0.13</v>
      </c>
      <c r="S1245">
        <f>sales_tab[[#This Row],[Unit Price]]*sales_tab[[#This Row],[Quantity]]</f>
        <v>574.76</v>
      </c>
      <c r="T1245">
        <f>sales_tab[[#This Row],[Sales Amount]]-sales_tab[[#This Row],[Cost Price]]</f>
        <v>148.89879999999999</v>
      </c>
    </row>
    <row r="1246" spans="1:20" x14ac:dyDescent="0.45">
      <c r="A1246">
        <v>964442</v>
      </c>
      <c r="B1246">
        <v>621370</v>
      </c>
      <c r="C1246" t="str">
        <f>VLOOKUP(sales_tab[[#This Row],[Customer ID]],customer_tab[],2,FALSE)</f>
        <v>Mrs. Danielle Skinner</v>
      </c>
      <c r="D1246" t="str">
        <f>VLOOKUP(sales_tab[[#This Row],[Customer ID]],customer_tab[],9,FALSE)</f>
        <v>Male</v>
      </c>
      <c r="E1246" t="str">
        <f>VLOOKUP(sales_tab[[#This Row],[Customer ID]],customer_tab[],5,FALSE)</f>
        <v>California</v>
      </c>
      <c r="F1246" t="str">
        <f>VLOOKUP(sales_tab[[#This Row],[Customer ID]],customer_tab[],6,FALSE)</f>
        <v>West</v>
      </c>
      <c r="G1246" t="str">
        <f>VLOOKUP(sales_tab[[#This Row],[Customer ID]],customer_tab[],7,FALSE)</f>
        <v>Divorced</v>
      </c>
      <c r="H1246" s="1">
        <v>45181</v>
      </c>
      <c r="I1246" s="1" t="str">
        <f>TEXT(sales_tab[[#This Row],[Order Date]],"YYYY")</f>
        <v>2023</v>
      </c>
      <c r="J1246" s="1" t="str">
        <f>TEXT(sales_tab[[#This Row],[Order Date]],"MMM")</f>
        <v>Sep</v>
      </c>
      <c r="K1246">
        <v>3312</v>
      </c>
      <c r="L1246" t="str">
        <f>VLOOKUP(sales_tab[[#This Row],[Product ID]],product_tab[],2,FALSE)</f>
        <v>Toy Car</v>
      </c>
      <c r="M1246" t="str">
        <f>VLOOKUP(sales_tab[[#This Row],[Product ID]],product_tab[],4,FALSE)</f>
        <v>West LLC</v>
      </c>
      <c r="N1246" t="s">
        <v>13</v>
      </c>
      <c r="O1246">
        <v>543.20859999999993</v>
      </c>
      <c r="P1246">
        <v>287.38</v>
      </c>
      <c r="Q1246">
        <v>3</v>
      </c>
      <c r="R1246">
        <v>0.01</v>
      </c>
      <c r="S1246">
        <f>sales_tab[[#This Row],[Unit Price]]*sales_tab[[#This Row],[Quantity]]</f>
        <v>862.14</v>
      </c>
      <c r="T1246">
        <f>sales_tab[[#This Row],[Sales Amount]]-sales_tab[[#This Row],[Cost Price]]</f>
        <v>318.93140000000005</v>
      </c>
    </row>
    <row r="1247" spans="1:20" x14ac:dyDescent="0.45">
      <c r="A1247">
        <v>106314</v>
      </c>
      <c r="B1247">
        <v>155470</v>
      </c>
      <c r="C1247" t="str">
        <f>VLOOKUP(sales_tab[[#This Row],[Customer ID]],customer_tab[],2,FALSE)</f>
        <v>Austin Frazier</v>
      </c>
      <c r="D1247" t="str">
        <f>VLOOKUP(sales_tab[[#This Row],[Customer ID]],customer_tab[],9,FALSE)</f>
        <v>Female</v>
      </c>
      <c r="E1247" t="str">
        <f>VLOOKUP(sales_tab[[#This Row],[Customer ID]],customer_tab[],5,FALSE)</f>
        <v>Pennsylvania</v>
      </c>
      <c r="F1247" t="str">
        <f>VLOOKUP(sales_tab[[#This Row],[Customer ID]],customer_tab[],6,FALSE)</f>
        <v>East</v>
      </c>
      <c r="G1247" t="str">
        <f>VLOOKUP(sales_tab[[#This Row],[Customer ID]],customer_tab[],7,FALSE)</f>
        <v>Single</v>
      </c>
      <c r="H1247" s="1">
        <v>45535</v>
      </c>
      <c r="I1247" s="1" t="str">
        <f>TEXT(sales_tab[[#This Row],[Order Date]],"YYYY")</f>
        <v>2024</v>
      </c>
      <c r="J1247" s="1" t="str">
        <f>TEXT(sales_tab[[#This Row],[Order Date]],"MMM")</f>
        <v>Aug</v>
      </c>
      <c r="K1247">
        <v>2834</v>
      </c>
      <c r="L1247" t="str">
        <f>VLOOKUP(sales_tab[[#This Row],[Product ID]],product_tab[],2,FALSE)</f>
        <v>Tablet</v>
      </c>
      <c r="M1247" t="str">
        <f>VLOOKUP(sales_tab[[#This Row],[Product ID]],product_tab[],4,FALSE)</f>
        <v>Anderson-Jackson</v>
      </c>
      <c r="N1247" t="s">
        <v>19</v>
      </c>
      <c r="O1247">
        <v>272.30039999999997</v>
      </c>
      <c r="P1247">
        <v>222.26</v>
      </c>
      <c r="Q1247">
        <v>2</v>
      </c>
      <c r="R1247">
        <v>0.23</v>
      </c>
      <c r="S1247">
        <f>sales_tab[[#This Row],[Unit Price]]*sales_tab[[#This Row],[Quantity]]</f>
        <v>444.52</v>
      </c>
      <c r="T1247">
        <f>sales_tab[[#This Row],[Sales Amount]]-sales_tab[[#This Row],[Cost Price]]</f>
        <v>172.21960000000001</v>
      </c>
    </row>
    <row r="1248" spans="1:20" x14ac:dyDescent="0.45">
      <c r="A1248">
        <v>299606</v>
      </c>
      <c r="B1248">
        <v>353405</v>
      </c>
      <c r="C1248" t="str">
        <f>VLOOKUP(sales_tab[[#This Row],[Customer ID]],customer_tab[],2,FALSE)</f>
        <v>Katrina Torres</v>
      </c>
      <c r="D1248" t="str">
        <f>VLOOKUP(sales_tab[[#This Row],[Customer ID]],customer_tab[],9,FALSE)</f>
        <v>Female</v>
      </c>
      <c r="E1248" t="str">
        <f>VLOOKUP(sales_tab[[#This Row],[Customer ID]],customer_tab[],5,FALSE)</f>
        <v>Alabama</v>
      </c>
      <c r="F1248" t="str">
        <f>VLOOKUP(sales_tab[[#This Row],[Customer ID]],customer_tab[],6,FALSE)</f>
        <v>South</v>
      </c>
      <c r="G1248" t="str">
        <f>VLOOKUP(sales_tab[[#This Row],[Customer ID]],customer_tab[],7,FALSE)</f>
        <v>Divorced</v>
      </c>
      <c r="H1248" s="1">
        <v>45253</v>
      </c>
      <c r="I1248" s="1" t="str">
        <f>TEXT(sales_tab[[#This Row],[Order Date]],"YYYY")</f>
        <v>2023</v>
      </c>
      <c r="J1248" s="1" t="str">
        <f>TEXT(sales_tab[[#This Row],[Order Date]],"MMM")</f>
        <v>Nov</v>
      </c>
      <c r="K1248">
        <v>2117</v>
      </c>
      <c r="L1248" t="str">
        <f>VLOOKUP(sales_tab[[#This Row],[Product ID]],product_tab[],2,FALSE)</f>
        <v>Sofa</v>
      </c>
      <c r="M1248" t="str">
        <f>VLOOKUP(sales_tab[[#This Row],[Product ID]],product_tab[],4,FALSE)</f>
        <v>Holden Inc</v>
      </c>
      <c r="N1248" t="s">
        <v>11</v>
      </c>
      <c r="O1248">
        <v>35.563999999999993</v>
      </c>
      <c r="P1248">
        <v>13.79</v>
      </c>
      <c r="Q1248">
        <v>5</v>
      </c>
      <c r="R1248">
        <v>0.08</v>
      </c>
      <c r="S1248">
        <f>sales_tab[[#This Row],[Unit Price]]*sales_tab[[#This Row],[Quantity]]</f>
        <v>68.949999999999989</v>
      </c>
      <c r="T1248">
        <f>sales_tab[[#This Row],[Sales Amount]]-sales_tab[[#This Row],[Cost Price]]</f>
        <v>33.385999999999996</v>
      </c>
    </row>
    <row r="1249" spans="1:20" x14ac:dyDescent="0.45">
      <c r="A1249">
        <v>880114</v>
      </c>
      <c r="B1249">
        <v>600916</v>
      </c>
      <c r="C1249" t="str">
        <f>VLOOKUP(sales_tab[[#This Row],[Customer ID]],customer_tab[],2,FALSE)</f>
        <v>Joe Rodriguez</v>
      </c>
      <c r="D1249" t="str">
        <f>VLOOKUP(sales_tab[[#This Row],[Customer ID]],customer_tab[],9,FALSE)</f>
        <v>Male</v>
      </c>
      <c r="E1249" t="str">
        <f>VLOOKUP(sales_tab[[#This Row],[Customer ID]],customer_tab[],5,FALSE)</f>
        <v>New York</v>
      </c>
      <c r="F1249" t="str">
        <f>VLOOKUP(sales_tab[[#This Row],[Customer ID]],customer_tab[],6,FALSE)</f>
        <v>East</v>
      </c>
      <c r="G1249" t="str">
        <f>VLOOKUP(sales_tab[[#This Row],[Customer ID]],customer_tab[],7,FALSE)</f>
        <v>Divorced</v>
      </c>
      <c r="H1249" s="1">
        <v>45475</v>
      </c>
      <c r="I1249" s="1" t="str">
        <f>TEXT(sales_tab[[#This Row],[Order Date]],"YYYY")</f>
        <v>2024</v>
      </c>
      <c r="J1249" s="1" t="str">
        <f>TEXT(sales_tab[[#This Row],[Order Date]],"MMM")</f>
        <v>Jul</v>
      </c>
      <c r="K1249">
        <v>9614</v>
      </c>
      <c r="L1249" t="str">
        <f>VLOOKUP(sales_tab[[#This Row],[Product ID]],product_tab[],2,FALSE)</f>
        <v>Table</v>
      </c>
      <c r="M1249" t="str">
        <f>VLOOKUP(sales_tab[[#This Row],[Product ID]],product_tab[],4,FALSE)</f>
        <v>Peters Ltd</v>
      </c>
      <c r="N1249" t="s">
        <v>11</v>
      </c>
      <c r="O1249">
        <v>178.93879999999999</v>
      </c>
      <c r="P1249">
        <v>129.47</v>
      </c>
      <c r="Q1249">
        <v>4</v>
      </c>
      <c r="R1249">
        <v>0.24</v>
      </c>
      <c r="S1249">
        <f>sales_tab[[#This Row],[Unit Price]]*sales_tab[[#This Row],[Quantity]]</f>
        <v>517.88</v>
      </c>
      <c r="T1249">
        <f>sales_tab[[#This Row],[Sales Amount]]-sales_tab[[#This Row],[Cost Price]]</f>
        <v>338.94119999999998</v>
      </c>
    </row>
    <row r="1250" spans="1:20" x14ac:dyDescent="0.45">
      <c r="A1250">
        <v>564640</v>
      </c>
      <c r="B1250">
        <v>924948</v>
      </c>
      <c r="C1250" t="str">
        <f>VLOOKUP(sales_tab[[#This Row],[Customer ID]],customer_tab[],2,FALSE)</f>
        <v>James Smith</v>
      </c>
      <c r="D1250" t="str">
        <f>VLOOKUP(sales_tab[[#This Row],[Customer ID]],customer_tab[],9,FALSE)</f>
        <v>Male</v>
      </c>
      <c r="E1250" t="str">
        <f>VLOOKUP(sales_tab[[#This Row],[Customer ID]],customer_tab[],5,FALSE)</f>
        <v>Michigan</v>
      </c>
      <c r="F1250" t="str">
        <f>VLOOKUP(sales_tab[[#This Row],[Customer ID]],customer_tab[],6,FALSE)</f>
        <v>Central</v>
      </c>
      <c r="G1250" t="str">
        <f>VLOOKUP(sales_tab[[#This Row],[Customer ID]],customer_tab[],7,FALSE)</f>
        <v>Widowed</v>
      </c>
      <c r="H1250" s="1">
        <v>45504</v>
      </c>
      <c r="I1250" s="1" t="str">
        <f>TEXT(sales_tab[[#This Row],[Order Date]],"YYYY")</f>
        <v>2024</v>
      </c>
      <c r="J1250" s="1" t="str">
        <f>TEXT(sales_tab[[#This Row],[Order Date]],"MMM")</f>
        <v>Jul</v>
      </c>
      <c r="K1250">
        <v>9240</v>
      </c>
      <c r="L1250" t="str">
        <f>VLOOKUP(sales_tab[[#This Row],[Product ID]],product_tab[],2,FALSE)</f>
        <v>Doll</v>
      </c>
      <c r="M1250" t="str">
        <f>VLOOKUP(sales_tab[[#This Row],[Product ID]],product_tab[],4,FALSE)</f>
        <v>Clark, Scott and Miller</v>
      </c>
      <c r="N1250" t="s">
        <v>13</v>
      </c>
      <c r="O1250">
        <v>225.78000000000003</v>
      </c>
      <c r="P1250">
        <v>105.37</v>
      </c>
      <c r="Q1250">
        <v>5</v>
      </c>
      <c r="R1250">
        <v>0.2</v>
      </c>
      <c r="S1250">
        <f>sales_tab[[#This Row],[Unit Price]]*sales_tab[[#This Row],[Quantity]]</f>
        <v>526.85</v>
      </c>
      <c r="T1250">
        <f>sales_tab[[#This Row],[Sales Amount]]-sales_tab[[#This Row],[Cost Price]]</f>
        <v>301.07</v>
      </c>
    </row>
    <row r="1251" spans="1:20" x14ac:dyDescent="0.45">
      <c r="A1251">
        <v>251014</v>
      </c>
      <c r="B1251">
        <v>314712</v>
      </c>
      <c r="C1251" t="str">
        <f>VLOOKUP(sales_tab[[#This Row],[Customer ID]],customer_tab[],2,FALSE)</f>
        <v>Alan Nicholson</v>
      </c>
      <c r="D1251" t="str">
        <f>VLOOKUP(sales_tab[[#This Row],[Customer ID]],customer_tab[],9,FALSE)</f>
        <v>Non-Binary</v>
      </c>
      <c r="E1251" t="str">
        <f>VLOOKUP(sales_tab[[#This Row],[Customer ID]],customer_tab[],5,FALSE)</f>
        <v>Colorado</v>
      </c>
      <c r="F1251" t="str">
        <f>VLOOKUP(sales_tab[[#This Row],[Customer ID]],customer_tab[],6,FALSE)</f>
        <v>West</v>
      </c>
      <c r="G1251" t="str">
        <f>VLOOKUP(sales_tab[[#This Row],[Customer ID]],customer_tab[],7,FALSE)</f>
        <v>Married</v>
      </c>
      <c r="H1251" s="1">
        <v>45394</v>
      </c>
      <c r="I1251" s="1" t="str">
        <f>TEXT(sales_tab[[#This Row],[Order Date]],"YYYY")</f>
        <v>2024</v>
      </c>
      <c r="J1251" s="1" t="str">
        <f>TEXT(sales_tab[[#This Row],[Order Date]],"MMM")</f>
        <v>Apr</v>
      </c>
      <c r="K1251">
        <v>6233</v>
      </c>
      <c r="L1251" t="str">
        <f>VLOOKUP(sales_tab[[#This Row],[Product ID]],product_tab[],2,FALSE)</f>
        <v>Smartphone</v>
      </c>
      <c r="M1251" t="str">
        <f>VLOOKUP(sales_tab[[#This Row],[Product ID]],product_tab[],4,FALSE)</f>
        <v>Hensley-Pratt</v>
      </c>
      <c r="N1251" t="s">
        <v>19</v>
      </c>
      <c r="O1251">
        <v>36.234400000000008</v>
      </c>
      <c r="P1251">
        <v>12.38</v>
      </c>
      <c r="Q1251">
        <v>4</v>
      </c>
      <c r="R1251">
        <v>0.03</v>
      </c>
      <c r="S1251">
        <f>sales_tab[[#This Row],[Unit Price]]*sales_tab[[#This Row],[Quantity]]</f>
        <v>49.52</v>
      </c>
      <c r="T1251">
        <f>sales_tab[[#This Row],[Sales Amount]]-sales_tab[[#This Row],[Cost Price]]</f>
        <v>13.285599999999995</v>
      </c>
    </row>
    <row r="1252" spans="1:20" x14ac:dyDescent="0.45">
      <c r="A1252">
        <v>827198</v>
      </c>
      <c r="B1252">
        <v>943098</v>
      </c>
      <c r="C1252" t="str">
        <f>VLOOKUP(sales_tab[[#This Row],[Customer ID]],customer_tab[],2,FALSE)</f>
        <v>Carrie Gray</v>
      </c>
      <c r="D1252" t="str">
        <f>VLOOKUP(sales_tab[[#This Row],[Customer ID]],customer_tab[],9,FALSE)</f>
        <v>Non-Binary</v>
      </c>
      <c r="E1252" t="str">
        <f>VLOOKUP(sales_tab[[#This Row],[Customer ID]],customer_tab[],5,FALSE)</f>
        <v>Ohio</v>
      </c>
      <c r="F1252" t="str">
        <f>VLOOKUP(sales_tab[[#This Row],[Customer ID]],customer_tab[],6,FALSE)</f>
        <v>East</v>
      </c>
      <c r="G1252" t="str">
        <f>VLOOKUP(sales_tab[[#This Row],[Customer ID]],customer_tab[],7,FALSE)</f>
        <v>Married</v>
      </c>
      <c r="H1252" s="1">
        <v>45524</v>
      </c>
      <c r="I1252" s="1" t="str">
        <f>TEXT(sales_tab[[#This Row],[Order Date]],"YYYY")</f>
        <v>2024</v>
      </c>
      <c r="J1252" s="1" t="str">
        <f>TEXT(sales_tab[[#This Row],[Order Date]],"MMM")</f>
        <v>Aug</v>
      </c>
      <c r="K1252">
        <v>5842</v>
      </c>
      <c r="L1252" t="str">
        <f>VLOOKUP(sales_tab[[#This Row],[Product ID]],product_tab[],2,FALSE)</f>
        <v>Chair</v>
      </c>
      <c r="M1252" t="str">
        <f>VLOOKUP(sales_tab[[#This Row],[Product ID]],product_tab[],4,FALSE)</f>
        <v>Cook, Hall and Miller</v>
      </c>
      <c r="N1252" t="s">
        <v>11</v>
      </c>
      <c r="O1252">
        <v>186.9134</v>
      </c>
      <c r="P1252">
        <v>268.19</v>
      </c>
      <c r="Q1252">
        <v>1</v>
      </c>
      <c r="R1252">
        <v>0.14000000000000001</v>
      </c>
      <c r="S1252">
        <f>sales_tab[[#This Row],[Unit Price]]*sales_tab[[#This Row],[Quantity]]</f>
        <v>268.19</v>
      </c>
      <c r="T1252">
        <f>sales_tab[[#This Row],[Sales Amount]]-sales_tab[[#This Row],[Cost Price]]</f>
        <v>81.276600000000002</v>
      </c>
    </row>
    <row r="1253" spans="1:20" x14ac:dyDescent="0.45">
      <c r="A1253">
        <v>391167</v>
      </c>
      <c r="B1253">
        <v>972854</v>
      </c>
      <c r="C1253" t="str">
        <f>VLOOKUP(sales_tab[[#This Row],[Customer ID]],customer_tab[],2,FALSE)</f>
        <v>Tina Fisher</v>
      </c>
      <c r="D1253" t="str">
        <f>VLOOKUP(sales_tab[[#This Row],[Customer ID]],customer_tab[],9,FALSE)</f>
        <v>Non-Binary</v>
      </c>
      <c r="E1253" t="str">
        <f>VLOOKUP(sales_tab[[#This Row],[Customer ID]],customer_tab[],5,FALSE)</f>
        <v>Delaware</v>
      </c>
      <c r="F1253" t="str">
        <f>VLOOKUP(sales_tab[[#This Row],[Customer ID]],customer_tab[],6,FALSE)</f>
        <v>East</v>
      </c>
      <c r="G1253" t="str">
        <f>VLOOKUP(sales_tab[[#This Row],[Customer ID]],customer_tab[],7,FALSE)</f>
        <v>Divorced</v>
      </c>
      <c r="H1253" s="1">
        <v>45525</v>
      </c>
      <c r="I1253" s="1" t="str">
        <f>TEXT(sales_tab[[#This Row],[Order Date]],"YYYY")</f>
        <v>2024</v>
      </c>
      <c r="J1253" s="1" t="str">
        <f>TEXT(sales_tab[[#This Row],[Order Date]],"MMM")</f>
        <v>Aug</v>
      </c>
      <c r="K1253">
        <v>9961</v>
      </c>
      <c r="L1253" t="str">
        <f>VLOOKUP(sales_tab[[#This Row],[Product ID]],product_tab[],2,FALSE)</f>
        <v>Cap</v>
      </c>
      <c r="M1253" t="str">
        <f>VLOOKUP(sales_tab[[#This Row],[Product ID]],product_tab[],4,FALSE)</f>
        <v>Rogers and Sons</v>
      </c>
      <c r="N1253" t="s">
        <v>15</v>
      </c>
      <c r="O1253">
        <v>19.959199999999999</v>
      </c>
      <c r="P1253">
        <v>6.92</v>
      </c>
      <c r="Q1253">
        <v>4</v>
      </c>
      <c r="R1253">
        <v>0.06</v>
      </c>
      <c r="S1253">
        <f>sales_tab[[#This Row],[Unit Price]]*sales_tab[[#This Row],[Quantity]]</f>
        <v>27.68</v>
      </c>
      <c r="T1253">
        <f>sales_tab[[#This Row],[Sales Amount]]-sales_tab[[#This Row],[Cost Price]]</f>
        <v>7.7208000000000006</v>
      </c>
    </row>
    <row r="1254" spans="1:20" x14ac:dyDescent="0.45">
      <c r="A1254">
        <v>945927</v>
      </c>
      <c r="B1254">
        <v>473027</v>
      </c>
      <c r="C1254" t="str">
        <f>VLOOKUP(sales_tab[[#This Row],[Customer ID]],customer_tab[],2,FALSE)</f>
        <v>Logan Vega</v>
      </c>
      <c r="D1254" t="str">
        <f>VLOOKUP(sales_tab[[#This Row],[Customer ID]],customer_tab[],9,FALSE)</f>
        <v>Female</v>
      </c>
      <c r="E1254" t="str">
        <f>VLOOKUP(sales_tab[[#This Row],[Customer ID]],customer_tab[],5,FALSE)</f>
        <v>New York</v>
      </c>
      <c r="F1254" t="str">
        <f>VLOOKUP(sales_tab[[#This Row],[Customer ID]],customer_tab[],6,FALSE)</f>
        <v>East</v>
      </c>
      <c r="G1254" t="str">
        <f>VLOOKUP(sales_tab[[#This Row],[Customer ID]],customer_tab[],7,FALSE)</f>
        <v>Married</v>
      </c>
      <c r="H1254" s="1">
        <v>45364</v>
      </c>
      <c r="I1254" s="1" t="str">
        <f>TEXT(sales_tab[[#This Row],[Order Date]],"YYYY")</f>
        <v>2024</v>
      </c>
      <c r="J1254" s="1" t="str">
        <f>TEXT(sales_tab[[#This Row],[Order Date]],"MMM")</f>
        <v>Mar</v>
      </c>
      <c r="K1254">
        <v>2117</v>
      </c>
      <c r="L1254" t="str">
        <f>VLOOKUP(sales_tab[[#This Row],[Product ID]],product_tab[],2,FALSE)</f>
        <v>Sofa</v>
      </c>
      <c r="M1254" t="str">
        <f>VLOOKUP(sales_tab[[#This Row],[Product ID]],product_tab[],4,FALSE)</f>
        <v>Holden Inc</v>
      </c>
      <c r="N1254" t="s">
        <v>11</v>
      </c>
      <c r="O1254">
        <v>24.760799999999996</v>
      </c>
      <c r="P1254">
        <v>13.79</v>
      </c>
      <c r="Q1254">
        <v>3</v>
      </c>
      <c r="R1254">
        <v>0.16</v>
      </c>
      <c r="S1254">
        <f>sales_tab[[#This Row],[Unit Price]]*sales_tab[[#This Row],[Quantity]]</f>
        <v>41.37</v>
      </c>
      <c r="T1254">
        <f>sales_tab[[#This Row],[Sales Amount]]-sales_tab[[#This Row],[Cost Price]]</f>
        <v>16.609200000000001</v>
      </c>
    </row>
    <row r="1255" spans="1:20" x14ac:dyDescent="0.45">
      <c r="A1255">
        <v>239784</v>
      </c>
      <c r="B1255">
        <v>793348</v>
      </c>
      <c r="C1255" t="str">
        <f>VLOOKUP(sales_tab[[#This Row],[Customer ID]],customer_tab[],2,FALSE)</f>
        <v>Jordan James</v>
      </c>
      <c r="D1255" t="str">
        <f>VLOOKUP(sales_tab[[#This Row],[Customer ID]],customer_tab[],9,FALSE)</f>
        <v>Male</v>
      </c>
      <c r="E1255" t="str">
        <f>VLOOKUP(sales_tab[[#This Row],[Customer ID]],customer_tab[],5,FALSE)</f>
        <v>Texas</v>
      </c>
      <c r="F1255" t="str">
        <f>VLOOKUP(sales_tab[[#This Row],[Customer ID]],customer_tab[],6,FALSE)</f>
        <v>Central</v>
      </c>
      <c r="G1255" t="str">
        <f>VLOOKUP(sales_tab[[#This Row],[Customer ID]],customer_tab[],7,FALSE)</f>
        <v>Single</v>
      </c>
      <c r="H1255" s="1">
        <v>45321</v>
      </c>
      <c r="I1255" s="1" t="str">
        <f>TEXT(sales_tab[[#This Row],[Order Date]],"YYYY")</f>
        <v>2024</v>
      </c>
      <c r="J1255" s="1" t="str">
        <f>TEXT(sales_tab[[#This Row],[Order Date]],"MMM")</f>
        <v>Jan</v>
      </c>
      <c r="K1255">
        <v>5942</v>
      </c>
      <c r="L1255" t="str">
        <f>VLOOKUP(sales_tab[[#This Row],[Product ID]],product_tab[],2,FALSE)</f>
        <v>Stapler</v>
      </c>
      <c r="M1255" t="str">
        <f>VLOOKUP(sales_tab[[#This Row],[Product ID]],product_tab[],4,FALSE)</f>
        <v>Jones-Henderson</v>
      </c>
      <c r="N1255" t="s">
        <v>17</v>
      </c>
      <c r="O1255">
        <v>16.544600000000003</v>
      </c>
      <c r="P1255">
        <v>12.83</v>
      </c>
      <c r="Q1255">
        <v>2</v>
      </c>
      <c r="R1255">
        <v>0.19</v>
      </c>
      <c r="S1255">
        <f>sales_tab[[#This Row],[Unit Price]]*sales_tab[[#This Row],[Quantity]]</f>
        <v>25.66</v>
      </c>
      <c r="T1255">
        <f>sales_tab[[#This Row],[Sales Amount]]-sales_tab[[#This Row],[Cost Price]]</f>
        <v>9.1153999999999975</v>
      </c>
    </row>
    <row r="1256" spans="1:20" x14ac:dyDescent="0.45">
      <c r="A1256">
        <v>117985</v>
      </c>
      <c r="B1256">
        <v>927410</v>
      </c>
      <c r="C1256" t="str">
        <f>VLOOKUP(sales_tab[[#This Row],[Customer ID]],customer_tab[],2,FALSE)</f>
        <v>Michael Miller</v>
      </c>
      <c r="D1256" t="str">
        <f>VLOOKUP(sales_tab[[#This Row],[Customer ID]],customer_tab[],9,FALSE)</f>
        <v>Non-Binary</v>
      </c>
      <c r="E1256" t="str">
        <f>VLOOKUP(sales_tab[[#This Row],[Customer ID]],customer_tab[],5,FALSE)</f>
        <v>Minnesota</v>
      </c>
      <c r="F1256" t="str">
        <f>VLOOKUP(sales_tab[[#This Row],[Customer ID]],customer_tab[],6,FALSE)</f>
        <v>Central</v>
      </c>
      <c r="G1256" t="str">
        <f>VLOOKUP(sales_tab[[#This Row],[Customer ID]],customer_tab[],7,FALSE)</f>
        <v>Single</v>
      </c>
      <c r="H1256" s="1">
        <v>45492</v>
      </c>
      <c r="I1256" s="1" t="str">
        <f>TEXT(sales_tab[[#This Row],[Order Date]],"YYYY")</f>
        <v>2024</v>
      </c>
      <c r="J1256" s="1" t="str">
        <f>TEXT(sales_tab[[#This Row],[Order Date]],"MMM")</f>
        <v>Jul</v>
      </c>
      <c r="K1256">
        <v>9251</v>
      </c>
      <c r="L1256" t="str">
        <f>VLOOKUP(sales_tab[[#This Row],[Product ID]],product_tab[],2,FALSE)</f>
        <v>Headphones</v>
      </c>
      <c r="M1256" t="str">
        <f>VLOOKUP(sales_tab[[#This Row],[Product ID]],product_tab[],4,FALSE)</f>
        <v>Yates Group</v>
      </c>
      <c r="N1256" t="s">
        <v>19</v>
      </c>
      <c r="O1256">
        <v>48.075699999999998</v>
      </c>
      <c r="P1256">
        <v>86.13</v>
      </c>
      <c r="Q1256">
        <v>1</v>
      </c>
      <c r="R1256">
        <v>0.11</v>
      </c>
      <c r="S1256">
        <f>sales_tab[[#This Row],[Unit Price]]*sales_tab[[#This Row],[Quantity]]</f>
        <v>86.13</v>
      </c>
      <c r="T1256">
        <f>sales_tab[[#This Row],[Sales Amount]]-sales_tab[[#This Row],[Cost Price]]</f>
        <v>38.054299999999998</v>
      </c>
    </row>
    <row r="1257" spans="1:20" x14ac:dyDescent="0.45">
      <c r="A1257">
        <v>460639</v>
      </c>
      <c r="B1257">
        <v>900488</v>
      </c>
      <c r="C1257" t="str">
        <f>VLOOKUP(sales_tab[[#This Row],[Customer ID]],customer_tab[],2,FALSE)</f>
        <v>Sheila Newton</v>
      </c>
      <c r="D1257" t="str">
        <f>VLOOKUP(sales_tab[[#This Row],[Customer ID]],customer_tab[],9,FALSE)</f>
        <v>Female</v>
      </c>
      <c r="E1257" t="str">
        <f>VLOOKUP(sales_tab[[#This Row],[Customer ID]],customer_tab[],5,FALSE)</f>
        <v>California</v>
      </c>
      <c r="F1257" t="str">
        <f>VLOOKUP(sales_tab[[#This Row],[Customer ID]],customer_tab[],6,FALSE)</f>
        <v>West</v>
      </c>
      <c r="G1257" t="str">
        <f>VLOOKUP(sales_tab[[#This Row],[Customer ID]],customer_tab[],7,FALSE)</f>
        <v>Widowed</v>
      </c>
      <c r="H1257" s="1">
        <v>45487</v>
      </c>
      <c r="I1257" s="1" t="str">
        <f>TEXT(sales_tab[[#This Row],[Order Date]],"YYYY")</f>
        <v>2024</v>
      </c>
      <c r="J1257" s="1" t="str">
        <f>TEXT(sales_tab[[#This Row],[Order Date]],"MMM")</f>
        <v>Jul</v>
      </c>
      <c r="K1257">
        <v>5942</v>
      </c>
      <c r="L1257" t="str">
        <f>VLOOKUP(sales_tab[[#This Row],[Product ID]],product_tab[],2,FALSE)</f>
        <v>Stapler</v>
      </c>
      <c r="M1257" t="str">
        <f>VLOOKUP(sales_tab[[#This Row],[Product ID]],product_tab[],4,FALSE)</f>
        <v>Jones-Henderson</v>
      </c>
      <c r="N1257" t="s">
        <v>17</v>
      </c>
      <c r="O1257">
        <v>7.5970000000000004</v>
      </c>
      <c r="P1257">
        <v>12.83</v>
      </c>
      <c r="Q1257">
        <v>1</v>
      </c>
      <c r="R1257">
        <v>0.1</v>
      </c>
      <c r="S1257">
        <f>sales_tab[[#This Row],[Unit Price]]*sales_tab[[#This Row],[Quantity]]</f>
        <v>12.83</v>
      </c>
      <c r="T1257">
        <f>sales_tab[[#This Row],[Sales Amount]]-sales_tab[[#This Row],[Cost Price]]</f>
        <v>5.2329999999999997</v>
      </c>
    </row>
    <row r="1258" spans="1:20" x14ac:dyDescent="0.45">
      <c r="A1258">
        <v>873667</v>
      </c>
      <c r="B1258">
        <v>415540</v>
      </c>
      <c r="C1258" t="str">
        <f>VLOOKUP(sales_tab[[#This Row],[Customer ID]],customer_tab[],2,FALSE)</f>
        <v>Joseph Baldwin</v>
      </c>
      <c r="D1258" t="str">
        <f>VLOOKUP(sales_tab[[#This Row],[Customer ID]],customer_tab[],9,FALSE)</f>
        <v>Male</v>
      </c>
      <c r="E1258" t="str">
        <f>VLOOKUP(sales_tab[[#This Row],[Customer ID]],customer_tab[],5,FALSE)</f>
        <v>Illinois</v>
      </c>
      <c r="F1258" t="str">
        <f>VLOOKUP(sales_tab[[#This Row],[Customer ID]],customer_tab[],6,FALSE)</f>
        <v>Central</v>
      </c>
      <c r="G1258" t="str">
        <f>VLOOKUP(sales_tab[[#This Row],[Customer ID]],customer_tab[],7,FALSE)</f>
        <v>Single</v>
      </c>
      <c r="H1258" s="1">
        <v>45185</v>
      </c>
      <c r="I1258" s="1" t="str">
        <f>TEXT(sales_tab[[#This Row],[Order Date]],"YYYY")</f>
        <v>2023</v>
      </c>
      <c r="J1258" s="1" t="str">
        <f>TEXT(sales_tab[[#This Row],[Order Date]],"MMM")</f>
        <v>Sep</v>
      </c>
      <c r="K1258">
        <v>9240</v>
      </c>
      <c r="L1258" t="str">
        <f>VLOOKUP(sales_tab[[#This Row],[Product ID]],product_tab[],2,FALSE)</f>
        <v>Doll</v>
      </c>
      <c r="M1258" t="str">
        <f>VLOOKUP(sales_tab[[#This Row],[Product ID]],product_tab[],4,FALSE)</f>
        <v>Clark, Scott and Miller</v>
      </c>
      <c r="N1258" t="s">
        <v>13</v>
      </c>
      <c r="O1258">
        <v>172.20600000000002</v>
      </c>
      <c r="P1258">
        <v>105.37</v>
      </c>
      <c r="Q1258">
        <v>5</v>
      </c>
      <c r="R1258">
        <v>0.24</v>
      </c>
      <c r="S1258">
        <f>sales_tab[[#This Row],[Unit Price]]*sales_tab[[#This Row],[Quantity]]</f>
        <v>526.85</v>
      </c>
      <c r="T1258">
        <f>sales_tab[[#This Row],[Sales Amount]]-sales_tab[[#This Row],[Cost Price]]</f>
        <v>354.64400000000001</v>
      </c>
    </row>
    <row r="1259" spans="1:20" x14ac:dyDescent="0.45">
      <c r="A1259">
        <v>784203</v>
      </c>
      <c r="B1259">
        <v>973891</v>
      </c>
      <c r="C1259" t="str">
        <f>VLOOKUP(sales_tab[[#This Row],[Customer ID]],customer_tab[],2,FALSE)</f>
        <v>Alex Parker</v>
      </c>
      <c r="D1259" t="str">
        <f>VLOOKUP(sales_tab[[#This Row],[Customer ID]],customer_tab[],9,FALSE)</f>
        <v>Female</v>
      </c>
      <c r="E1259" t="str">
        <f>VLOOKUP(sales_tab[[#This Row],[Customer ID]],customer_tab[],5,FALSE)</f>
        <v>California</v>
      </c>
      <c r="F1259" t="str">
        <f>VLOOKUP(sales_tab[[#This Row],[Customer ID]],customer_tab[],6,FALSE)</f>
        <v>West</v>
      </c>
      <c r="G1259" t="str">
        <f>VLOOKUP(sales_tab[[#This Row],[Customer ID]],customer_tab[],7,FALSE)</f>
        <v>Single</v>
      </c>
      <c r="H1259" s="1">
        <v>45387</v>
      </c>
      <c r="I1259" s="1" t="str">
        <f>TEXT(sales_tab[[#This Row],[Order Date]],"YYYY")</f>
        <v>2024</v>
      </c>
      <c r="J1259" s="1" t="str">
        <f>TEXT(sales_tab[[#This Row],[Order Date]],"MMM")</f>
        <v>Apr</v>
      </c>
      <c r="K1259">
        <v>3592</v>
      </c>
      <c r="L1259" t="str">
        <f>VLOOKUP(sales_tab[[#This Row],[Product ID]],product_tab[],2,FALSE)</f>
        <v>Shoes</v>
      </c>
      <c r="M1259" t="str">
        <f>VLOOKUP(sales_tab[[#This Row],[Product ID]],product_tab[],4,FALSE)</f>
        <v>Hamilton, Kirby and Taylor</v>
      </c>
      <c r="N1259" t="s">
        <v>15</v>
      </c>
      <c r="O1259">
        <v>434.61880000000008</v>
      </c>
      <c r="P1259">
        <v>243.78</v>
      </c>
      <c r="Q1259">
        <v>3</v>
      </c>
      <c r="R1259">
        <v>0.18</v>
      </c>
      <c r="S1259">
        <f>sales_tab[[#This Row],[Unit Price]]*sales_tab[[#This Row],[Quantity]]</f>
        <v>731.34</v>
      </c>
      <c r="T1259">
        <f>sales_tab[[#This Row],[Sales Amount]]-sales_tab[[#This Row],[Cost Price]]</f>
        <v>296.72119999999995</v>
      </c>
    </row>
    <row r="1260" spans="1:20" x14ac:dyDescent="0.45">
      <c r="A1260">
        <v>547548</v>
      </c>
      <c r="B1260">
        <v>193540</v>
      </c>
      <c r="C1260" t="str">
        <f>VLOOKUP(sales_tab[[#This Row],[Customer ID]],customer_tab[],2,FALSE)</f>
        <v>Cynthia Garcia</v>
      </c>
      <c r="D1260" t="str">
        <f>VLOOKUP(sales_tab[[#This Row],[Customer ID]],customer_tab[],9,FALSE)</f>
        <v>Non-Binary</v>
      </c>
      <c r="E1260" t="str">
        <f>VLOOKUP(sales_tab[[#This Row],[Customer ID]],customer_tab[],5,FALSE)</f>
        <v>California</v>
      </c>
      <c r="F1260" t="str">
        <f>VLOOKUP(sales_tab[[#This Row],[Customer ID]],customer_tab[],6,FALSE)</f>
        <v>West</v>
      </c>
      <c r="G1260" t="str">
        <f>VLOOKUP(sales_tab[[#This Row],[Customer ID]],customer_tab[],7,FALSE)</f>
        <v>Married</v>
      </c>
      <c r="H1260" s="1">
        <v>45511</v>
      </c>
      <c r="I1260" s="1" t="str">
        <f>TEXT(sales_tab[[#This Row],[Order Date]],"YYYY")</f>
        <v>2024</v>
      </c>
      <c r="J1260" s="1" t="str">
        <f>TEXT(sales_tab[[#This Row],[Order Date]],"MMM")</f>
        <v>Aug</v>
      </c>
      <c r="K1260">
        <v>1440</v>
      </c>
      <c r="L1260" t="str">
        <f>VLOOKUP(sales_tab[[#This Row],[Product ID]],product_tab[],2,FALSE)</f>
        <v>Action Figure</v>
      </c>
      <c r="M1260" t="str">
        <f>VLOOKUP(sales_tab[[#This Row],[Product ID]],product_tab[],4,FALSE)</f>
        <v>Barker-Baker</v>
      </c>
      <c r="N1260" t="s">
        <v>13</v>
      </c>
      <c r="O1260">
        <v>712.38839999999993</v>
      </c>
      <c r="P1260">
        <v>242.72</v>
      </c>
      <c r="Q1260">
        <v>4</v>
      </c>
      <c r="R1260">
        <v>7.0000000000000007E-2</v>
      </c>
      <c r="S1260">
        <f>sales_tab[[#This Row],[Unit Price]]*sales_tab[[#This Row],[Quantity]]</f>
        <v>970.88</v>
      </c>
      <c r="T1260">
        <f>sales_tab[[#This Row],[Sales Amount]]-sales_tab[[#This Row],[Cost Price]]</f>
        <v>258.49160000000006</v>
      </c>
    </row>
    <row r="1261" spans="1:20" x14ac:dyDescent="0.45">
      <c r="A1261">
        <v>714760</v>
      </c>
      <c r="B1261">
        <v>201149</v>
      </c>
      <c r="C1261" t="str">
        <f>VLOOKUP(sales_tab[[#This Row],[Customer ID]],customer_tab[],2,FALSE)</f>
        <v>Heather Poole</v>
      </c>
      <c r="D1261" t="str">
        <f>VLOOKUP(sales_tab[[#This Row],[Customer ID]],customer_tab[],9,FALSE)</f>
        <v>Male</v>
      </c>
      <c r="E1261" t="str">
        <f>VLOOKUP(sales_tab[[#This Row],[Customer ID]],customer_tab[],5,FALSE)</f>
        <v>New York</v>
      </c>
      <c r="F1261" t="str">
        <f>VLOOKUP(sales_tab[[#This Row],[Customer ID]],customer_tab[],6,FALSE)</f>
        <v>East</v>
      </c>
      <c r="G1261" t="str">
        <f>VLOOKUP(sales_tab[[#This Row],[Customer ID]],customer_tab[],7,FALSE)</f>
        <v>Married</v>
      </c>
      <c r="H1261" s="1">
        <v>45215</v>
      </c>
      <c r="I1261" s="1" t="str">
        <f>TEXT(sales_tab[[#This Row],[Order Date]],"YYYY")</f>
        <v>2023</v>
      </c>
      <c r="J1261" s="1" t="str">
        <f>TEXT(sales_tab[[#This Row],[Order Date]],"MMM")</f>
        <v>Oct</v>
      </c>
      <c r="K1261">
        <v>3592</v>
      </c>
      <c r="L1261" t="str">
        <f>VLOOKUP(sales_tab[[#This Row],[Product ID]],product_tab[],2,FALSE)</f>
        <v>Shoes</v>
      </c>
      <c r="M1261" t="str">
        <f>VLOOKUP(sales_tab[[#This Row],[Product ID]],product_tab[],4,FALSE)</f>
        <v>Hamilton, Kirby and Taylor</v>
      </c>
      <c r="N1261" t="s">
        <v>15</v>
      </c>
      <c r="O1261">
        <v>565.52760000000012</v>
      </c>
      <c r="P1261">
        <v>243.78</v>
      </c>
      <c r="Q1261">
        <v>4</v>
      </c>
      <c r="R1261">
        <v>0.02</v>
      </c>
      <c r="S1261">
        <f>sales_tab[[#This Row],[Unit Price]]*sales_tab[[#This Row],[Quantity]]</f>
        <v>975.12</v>
      </c>
      <c r="T1261">
        <f>sales_tab[[#This Row],[Sales Amount]]-sales_tab[[#This Row],[Cost Price]]</f>
        <v>409.59239999999988</v>
      </c>
    </row>
    <row r="1262" spans="1:20" x14ac:dyDescent="0.45">
      <c r="A1262">
        <v>683238</v>
      </c>
      <c r="B1262">
        <v>269795</v>
      </c>
      <c r="C1262" t="str">
        <f>VLOOKUP(sales_tab[[#This Row],[Customer ID]],customer_tab[],2,FALSE)</f>
        <v>Peter Brown</v>
      </c>
      <c r="D1262" t="str">
        <f>VLOOKUP(sales_tab[[#This Row],[Customer ID]],customer_tab[],9,FALSE)</f>
        <v>Non-Binary</v>
      </c>
      <c r="E1262" t="str">
        <f>VLOOKUP(sales_tab[[#This Row],[Customer ID]],customer_tab[],5,FALSE)</f>
        <v>Minnesota</v>
      </c>
      <c r="F1262" t="str">
        <f>VLOOKUP(sales_tab[[#This Row],[Customer ID]],customer_tab[],6,FALSE)</f>
        <v>Central</v>
      </c>
      <c r="G1262" t="str">
        <f>VLOOKUP(sales_tab[[#This Row],[Customer ID]],customer_tab[],7,FALSE)</f>
        <v>Married</v>
      </c>
      <c r="H1262" s="1">
        <v>45215</v>
      </c>
      <c r="I1262" s="1" t="str">
        <f>TEXT(sales_tab[[#This Row],[Order Date]],"YYYY")</f>
        <v>2023</v>
      </c>
      <c r="J1262" s="1" t="str">
        <f>TEXT(sales_tab[[#This Row],[Order Date]],"MMM")</f>
        <v>Oct</v>
      </c>
      <c r="K1262">
        <v>9240</v>
      </c>
      <c r="L1262" t="str">
        <f>VLOOKUP(sales_tab[[#This Row],[Product ID]],product_tab[],2,FALSE)</f>
        <v>Doll</v>
      </c>
      <c r="M1262" t="str">
        <f>VLOOKUP(sales_tab[[#This Row],[Product ID]],product_tab[],4,FALSE)</f>
        <v>Clark, Scott and Miller</v>
      </c>
      <c r="N1262" t="s">
        <v>13</v>
      </c>
      <c r="O1262">
        <v>267.97200000000004</v>
      </c>
      <c r="P1262">
        <v>105.37</v>
      </c>
      <c r="Q1262">
        <v>4</v>
      </c>
      <c r="R1262">
        <v>0.1</v>
      </c>
      <c r="S1262">
        <f>sales_tab[[#This Row],[Unit Price]]*sales_tab[[#This Row],[Quantity]]</f>
        <v>421.48</v>
      </c>
      <c r="T1262">
        <f>sales_tab[[#This Row],[Sales Amount]]-sales_tab[[#This Row],[Cost Price]]</f>
        <v>153.50799999999998</v>
      </c>
    </row>
    <row r="1263" spans="1:20" x14ac:dyDescent="0.45">
      <c r="A1263">
        <v>287614</v>
      </c>
      <c r="B1263">
        <v>443725</v>
      </c>
      <c r="C1263" t="str">
        <f>VLOOKUP(sales_tab[[#This Row],[Customer ID]],customer_tab[],2,FALSE)</f>
        <v>Seth Lewis</v>
      </c>
      <c r="D1263" t="str">
        <f>VLOOKUP(sales_tab[[#This Row],[Customer ID]],customer_tab[],9,FALSE)</f>
        <v>Male</v>
      </c>
      <c r="E1263" t="str">
        <f>VLOOKUP(sales_tab[[#This Row],[Customer ID]],customer_tab[],5,FALSE)</f>
        <v>North Carolina</v>
      </c>
      <c r="F1263" t="str">
        <f>VLOOKUP(sales_tab[[#This Row],[Customer ID]],customer_tab[],6,FALSE)</f>
        <v>South</v>
      </c>
      <c r="G1263" t="str">
        <f>VLOOKUP(sales_tab[[#This Row],[Customer ID]],customer_tab[],7,FALSE)</f>
        <v>Widowed</v>
      </c>
      <c r="H1263" s="1">
        <v>45477</v>
      </c>
      <c r="I1263" s="1" t="str">
        <f>TEXT(sales_tab[[#This Row],[Order Date]],"YYYY")</f>
        <v>2024</v>
      </c>
      <c r="J1263" s="1" t="str">
        <f>TEXT(sales_tab[[#This Row],[Order Date]],"MMM")</f>
        <v>Jul</v>
      </c>
      <c r="K1263">
        <v>2034</v>
      </c>
      <c r="L1263" t="str">
        <f>VLOOKUP(sales_tab[[#This Row],[Product ID]],product_tab[],2,FALSE)</f>
        <v>Camera</v>
      </c>
      <c r="M1263" t="str">
        <f>VLOOKUP(sales_tab[[#This Row],[Product ID]],product_tab[],4,FALSE)</f>
        <v>Johns and Sons</v>
      </c>
      <c r="N1263" t="s">
        <v>19</v>
      </c>
      <c r="O1263">
        <v>70.49199999999999</v>
      </c>
      <c r="P1263">
        <v>70.849999999999994</v>
      </c>
      <c r="Q1263">
        <v>2</v>
      </c>
      <c r="R1263">
        <v>0.24</v>
      </c>
      <c r="S1263">
        <f>sales_tab[[#This Row],[Unit Price]]*sales_tab[[#This Row],[Quantity]]</f>
        <v>141.69999999999999</v>
      </c>
      <c r="T1263">
        <f>sales_tab[[#This Row],[Sales Amount]]-sales_tab[[#This Row],[Cost Price]]</f>
        <v>71.207999999999998</v>
      </c>
    </row>
    <row r="1264" spans="1:20" x14ac:dyDescent="0.45">
      <c r="A1264">
        <v>588246</v>
      </c>
      <c r="B1264">
        <v>621370</v>
      </c>
      <c r="C1264" t="str">
        <f>VLOOKUP(sales_tab[[#This Row],[Customer ID]],customer_tab[],2,FALSE)</f>
        <v>Mrs. Danielle Skinner</v>
      </c>
      <c r="D1264" t="str">
        <f>VLOOKUP(sales_tab[[#This Row],[Customer ID]],customer_tab[],9,FALSE)</f>
        <v>Male</v>
      </c>
      <c r="E1264" t="str">
        <f>VLOOKUP(sales_tab[[#This Row],[Customer ID]],customer_tab[],5,FALSE)</f>
        <v>California</v>
      </c>
      <c r="F1264" t="str">
        <f>VLOOKUP(sales_tab[[#This Row],[Customer ID]],customer_tab[],6,FALSE)</f>
        <v>West</v>
      </c>
      <c r="G1264" t="str">
        <f>VLOOKUP(sales_tab[[#This Row],[Customer ID]],customer_tab[],7,FALSE)</f>
        <v>Divorced</v>
      </c>
      <c r="H1264" s="1">
        <v>45405</v>
      </c>
      <c r="I1264" s="1" t="str">
        <f>TEXT(sales_tab[[#This Row],[Order Date]],"YYYY")</f>
        <v>2024</v>
      </c>
      <c r="J1264" s="1" t="str">
        <f>TEXT(sales_tab[[#This Row],[Order Date]],"MMM")</f>
        <v>Apr</v>
      </c>
      <c r="K1264">
        <v>3592</v>
      </c>
      <c r="L1264" t="str">
        <f>VLOOKUP(sales_tab[[#This Row],[Product ID]],product_tab[],2,FALSE)</f>
        <v>Shoes</v>
      </c>
      <c r="M1264" t="str">
        <f>VLOOKUP(sales_tab[[#This Row],[Product ID]],product_tab[],4,FALSE)</f>
        <v>Hamilton, Kirby and Taylor</v>
      </c>
      <c r="N1264" t="s">
        <v>15</v>
      </c>
      <c r="O1264">
        <v>739.322</v>
      </c>
      <c r="P1264">
        <v>243.78</v>
      </c>
      <c r="Q1264">
        <v>4</v>
      </c>
      <c r="R1264">
        <v>0.15</v>
      </c>
      <c r="S1264">
        <f>sales_tab[[#This Row],[Unit Price]]*sales_tab[[#This Row],[Quantity]]</f>
        <v>975.12</v>
      </c>
      <c r="T1264">
        <f>sales_tab[[#This Row],[Sales Amount]]-sales_tab[[#This Row],[Cost Price]]</f>
        <v>235.798</v>
      </c>
    </row>
    <row r="1265" spans="1:20" x14ac:dyDescent="0.45">
      <c r="A1265">
        <v>358936</v>
      </c>
      <c r="B1265">
        <v>593866</v>
      </c>
      <c r="C1265" t="str">
        <f>VLOOKUP(sales_tab[[#This Row],[Customer ID]],customer_tab[],2,FALSE)</f>
        <v>Rebekah Haas</v>
      </c>
      <c r="D1265" t="str">
        <f>VLOOKUP(sales_tab[[#This Row],[Customer ID]],customer_tab[],9,FALSE)</f>
        <v>Non-Binary</v>
      </c>
      <c r="E1265" t="str">
        <f>VLOOKUP(sales_tab[[#This Row],[Customer ID]],customer_tab[],5,FALSE)</f>
        <v>Pennsylvania</v>
      </c>
      <c r="F1265" t="str">
        <f>VLOOKUP(sales_tab[[#This Row],[Customer ID]],customer_tab[],6,FALSE)</f>
        <v>East</v>
      </c>
      <c r="G1265" t="str">
        <f>VLOOKUP(sales_tab[[#This Row],[Customer ID]],customer_tab[],7,FALSE)</f>
        <v>Divorced</v>
      </c>
      <c r="H1265" s="1">
        <v>45244</v>
      </c>
      <c r="I1265" s="1" t="str">
        <f>TEXT(sales_tab[[#This Row],[Order Date]],"YYYY")</f>
        <v>2023</v>
      </c>
      <c r="J1265" s="1" t="str">
        <f>TEXT(sales_tab[[#This Row],[Order Date]],"MMM")</f>
        <v>Nov</v>
      </c>
      <c r="K1265">
        <v>2914</v>
      </c>
      <c r="L1265" t="str">
        <f>VLOOKUP(sales_tab[[#This Row],[Product ID]],product_tab[],2,FALSE)</f>
        <v>Bookshelf</v>
      </c>
      <c r="M1265" t="str">
        <f>VLOOKUP(sales_tab[[#This Row],[Product ID]],product_tab[],4,FALSE)</f>
        <v>Davis-Ramirez</v>
      </c>
      <c r="N1265" t="s">
        <v>11</v>
      </c>
      <c r="O1265">
        <v>30.614999999999995</v>
      </c>
      <c r="P1265">
        <v>30.65</v>
      </c>
      <c r="Q1265">
        <v>2</v>
      </c>
      <c r="R1265">
        <v>0.25</v>
      </c>
      <c r="S1265">
        <f>sales_tab[[#This Row],[Unit Price]]*sales_tab[[#This Row],[Quantity]]</f>
        <v>61.3</v>
      </c>
      <c r="T1265">
        <f>sales_tab[[#This Row],[Sales Amount]]-sales_tab[[#This Row],[Cost Price]]</f>
        <v>30.685000000000002</v>
      </c>
    </row>
    <row r="1266" spans="1:20" x14ac:dyDescent="0.45">
      <c r="A1266">
        <v>284314</v>
      </c>
      <c r="B1266">
        <v>893193</v>
      </c>
      <c r="C1266" t="str">
        <f>VLOOKUP(sales_tab[[#This Row],[Customer ID]],customer_tab[],2,FALSE)</f>
        <v>Daniel Shea</v>
      </c>
      <c r="D1266" t="str">
        <f>VLOOKUP(sales_tab[[#This Row],[Customer ID]],customer_tab[],9,FALSE)</f>
        <v>Female</v>
      </c>
      <c r="E1266" t="str">
        <f>VLOOKUP(sales_tab[[#This Row],[Customer ID]],customer_tab[],5,FALSE)</f>
        <v>California</v>
      </c>
      <c r="F1266" t="str">
        <f>VLOOKUP(sales_tab[[#This Row],[Customer ID]],customer_tab[],6,FALSE)</f>
        <v>West</v>
      </c>
      <c r="G1266" t="str">
        <f>VLOOKUP(sales_tab[[#This Row],[Customer ID]],customer_tab[],7,FALSE)</f>
        <v>Married</v>
      </c>
      <c r="H1266" s="1">
        <v>45269</v>
      </c>
      <c r="I1266" s="1" t="str">
        <f>TEXT(sales_tab[[#This Row],[Order Date]],"YYYY")</f>
        <v>2023</v>
      </c>
      <c r="J1266" s="1" t="str">
        <f>TEXT(sales_tab[[#This Row],[Order Date]],"MMM")</f>
        <v>Dec</v>
      </c>
      <c r="K1266">
        <v>9504</v>
      </c>
      <c r="L1266" t="str">
        <f>VLOOKUP(sales_tab[[#This Row],[Product ID]],product_tab[],2,FALSE)</f>
        <v>Puzzle</v>
      </c>
      <c r="M1266" t="str">
        <f>VLOOKUP(sales_tab[[#This Row],[Product ID]],product_tab[],4,FALSE)</f>
        <v>Bailey, Fowler and Butler</v>
      </c>
      <c r="N1266" t="s">
        <v>13</v>
      </c>
      <c r="O1266">
        <v>70.763599999999997</v>
      </c>
      <c r="P1266">
        <v>50.87</v>
      </c>
      <c r="Q1266">
        <v>3</v>
      </c>
      <c r="R1266">
        <v>0.24</v>
      </c>
      <c r="S1266">
        <f>sales_tab[[#This Row],[Unit Price]]*sales_tab[[#This Row],[Quantity]]</f>
        <v>152.60999999999999</v>
      </c>
      <c r="T1266">
        <f>sales_tab[[#This Row],[Sales Amount]]-sales_tab[[#This Row],[Cost Price]]</f>
        <v>81.846399999999988</v>
      </c>
    </row>
    <row r="1267" spans="1:20" x14ac:dyDescent="0.45">
      <c r="A1267">
        <v>942006</v>
      </c>
      <c r="B1267">
        <v>320929</v>
      </c>
      <c r="C1267" t="str">
        <f>VLOOKUP(sales_tab[[#This Row],[Customer ID]],customer_tab[],2,FALSE)</f>
        <v>Brooke Hunt</v>
      </c>
      <c r="D1267" t="str">
        <f>VLOOKUP(sales_tab[[#This Row],[Customer ID]],customer_tab[],9,FALSE)</f>
        <v>Male</v>
      </c>
      <c r="E1267" t="str">
        <f>VLOOKUP(sales_tab[[#This Row],[Customer ID]],customer_tab[],5,FALSE)</f>
        <v>New York</v>
      </c>
      <c r="F1267" t="str">
        <f>VLOOKUP(sales_tab[[#This Row],[Customer ID]],customer_tab[],6,FALSE)</f>
        <v>East</v>
      </c>
      <c r="G1267" t="str">
        <f>VLOOKUP(sales_tab[[#This Row],[Customer ID]],customer_tab[],7,FALSE)</f>
        <v>Single</v>
      </c>
      <c r="H1267" s="1">
        <v>45371</v>
      </c>
      <c r="I1267" s="1" t="str">
        <f>TEXT(sales_tab[[#This Row],[Order Date]],"YYYY")</f>
        <v>2024</v>
      </c>
      <c r="J1267" s="1" t="str">
        <f>TEXT(sales_tab[[#This Row],[Order Date]],"MMM")</f>
        <v>Mar</v>
      </c>
      <c r="K1267">
        <v>9614</v>
      </c>
      <c r="L1267" t="str">
        <f>VLOOKUP(sales_tab[[#This Row],[Product ID]],product_tab[],2,FALSE)</f>
        <v>Table</v>
      </c>
      <c r="M1267" t="str">
        <f>VLOOKUP(sales_tab[[#This Row],[Product ID]],product_tab[],4,FALSE)</f>
        <v>Peters Ltd</v>
      </c>
      <c r="N1267" t="s">
        <v>11</v>
      </c>
      <c r="O1267">
        <v>90.304799999999986</v>
      </c>
      <c r="P1267">
        <v>129.47</v>
      </c>
      <c r="Q1267">
        <v>1</v>
      </c>
      <c r="R1267">
        <v>0.16</v>
      </c>
      <c r="S1267">
        <f>sales_tab[[#This Row],[Unit Price]]*sales_tab[[#This Row],[Quantity]]</f>
        <v>129.47</v>
      </c>
      <c r="T1267">
        <f>sales_tab[[#This Row],[Sales Amount]]-sales_tab[[#This Row],[Cost Price]]</f>
        <v>39.165200000000013</v>
      </c>
    </row>
    <row r="1268" spans="1:20" x14ac:dyDescent="0.45">
      <c r="A1268">
        <v>816617</v>
      </c>
      <c r="B1268">
        <v>793348</v>
      </c>
      <c r="C1268" t="str">
        <f>VLOOKUP(sales_tab[[#This Row],[Customer ID]],customer_tab[],2,FALSE)</f>
        <v>Jordan James</v>
      </c>
      <c r="D1268" t="str">
        <f>VLOOKUP(sales_tab[[#This Row],[Customer ID]],customer_tab[],9,FALSE)</f>
        <v>Male</v>
      </c>
      <c r="E1268" t="str">
        <f>VLOOKUP(sales_tab[[#This Row],[Customer ID]],customer_tab[],5,FALSE)</f>
        <v>Texas</v>
      </c>
      <c r="F1268" t="str">
        <f>VLOOKUP(sales_tab[[#This Row],[Customer ID]],customer_tab[],6,FALSE)</f>
        <v>Central</v>
      </c>
      <c r="G1268" t="str">
        <f>VLOOKUP(sales_tab[[#This Row],[Customer ID]],customer_tab[],7,FALSE)</f>
        <v>Single</v>
      </c>
      <c r="H1268" s="1">
        <v>45449</v>
      </c>
      <c r="I1268" s="1" t="str">
        <f>TEXT(sales_tab[[#This Row],[Order Date]],"YYYY")</f>
        <v>2024</v>
      </c>
      <c r="J1268" s="1" t="str">
        <f>TEXT(sales_tab[[#This Row],[Order Date]],"MMM")</f>
        <v>Jun</v>
      </c>
      <c r="K1268">
        <v>5035</v>
      </c>
      <c r="L1268" t="str">
        <f>VLOOKUP(sales_tab[[#This Row],[Product ID]],product_tab[],2,FALSE)</f>
        <v>Paper</v>
      </c>
      <c r="M1268" t="str">
        <f>VLOOKUP(sales_tab[[#This Row],[Product ID]],product_tab[],4,FALSE)</f>
        <v>Clayton, Robertson and Wolfe</v>
      </c>
      <c r="N1268" t="s">
        <v>17</v>
      </c>
      <c r="O1268">
        <v>178.54080000000002</v>
      </c>
      <c r="P1268">
        <v>196.72</v>
      </c>
      <c r="Q1268">
        <v>2</v>
      </c>
      <c r="R1268">
        <v>0.18</v>
      </c>
      <c r="S1268">
        <f>sales_tab[[#This Row],[Unit Price]]*sales_tab[[#This Row],[Quantity]]</f>
        <v>393.44</v>
      </c>
      <c r="T1268">
        <f>sales_tab[[#This Row],[Sales Amount]]-sales_tab[[#This Row],[Cost Price]]</f>
        <v>214.89919999999998</v>
      </c>
    </row>
    <row r="1269" spans="1:20" x14ac:dyDescent="0.45">
      <c r="A1269">
        <v>348010</v>
      </c>
      <c r="B1269">
        <v>265706</v>
      </c>
      <c r="C1269" t="str">
        <f>VLOOKUP(sales_tab[[#This Row],[Customer ID]],customer_tab[],2,FALSE)</f>
        <v>Nicholas Frost</v>
      </c>
      <c r="D1269" t="str">
        <f>VLOOKUP(sales_tab[[#This Row],[Customer ID]],customer_tab[],9,FALSE)</f>
        <v>Non-Binary</v>
      </c>
      <c r="E1269" t="str">
        <f>VLOOKUP(sales_tab[[#This Row],[Customer ID]],customer_tab[],5,FALSE)</f>
        <v>Pennsylvania</v>
      </c>
      <c r="F1269" t="str">
        <f>VLOOKUP(sales_tab[[#This Row],[Customer ID]],customer_tab[],6,FALSE)</f>
        <v>East</v>
      </c>
      <c r="G1269" t="str">
        <f>VLOOKUP(sales_tab[[#This Row],[Customer ID]],customer_tab[],7,FALSE)</f>
        <v>Married</v>
      </c>
      <c r="H1269" s="1">
        <v>45521</v>
      </c>
      <c r="I1269" s="1" t="str">
        <f>TEXT(sales_tab[[#This Row],[Order Date]],"YYYY")</f>
        <v>2024</v>
      </c>
      <c r="J1269" s="1" t="str">
        <f>TEXT(sales_tab[[#This Row],[Order Date]],"MMM")</f>
        <v>Aug</v>
      </c>
      <c r="K1269">
        <v>2117</v>
      </c>
      <c r="L1269" t="str">
        <f>VLOOKUP(sales_tab[[#This Row],[Product ID]],product_tab[],2,FALSE)</f>
        <v>Sofa</v>
      </c>
      <c r="M1269" t="str">
        <f>VLOOKUP(sales_tab[[#This Row],[Product ID]],product_tab[],4,FALSE)</f>
        <v>Holden Inc</v>
      </c>
      <c r="N1269" t="s">
        <v>11</v>
      </c>
      <c r="O1269">
        <v>17.338200000000001</v>
      </c>
      <c r="P1269">
        <v>13.79</v>
      </c>
      <c r="Q1269">
        <v>2</v>
      </c>
      <c r="R1269">
        <v>0.21</v>
      </c>
      <c r="S1269">
        <f>sales_tab[[#This Row],[Unit Price]]*sales_tab[[#This Row],[Quantity]]</f>
        <v>27.58</v>
      </c>
      <c r="T1269">
        <f>sales_tab[[#This Row],[Sales Amount]]-sales_tab[[#This Row],[Cost Price]]</f>
        <v>10.241799999999998</v>
      </c>
    </row>
    <row r="1270" spans="1:20" x14ac:dyDescent="0.45">
      <c r="A1270">
        <v>609238</v>
      </c>
      <c r="B1270">
        <v>590702</v>
      </c>
      <c r="C1270" t="str">
        <f>VLOOKUP(sales_tab[[#This Row],[Customer ID]],customer_tab[],2,FALSE)</f>
        <v>Brett Schroeder</v>
      </c>
      <c r="D1270" t="str">
        <f>VLOOKUP(sales_tab[[#This Row],[Customer ID]],customer_tab[],9,FALSE)</f>
        <v>Female</v>
      </c>
      <c r="E1270" t="str">
        <f>VLOOKUP(sales_tab[[#This Row],[Customer ID]],customer_tab[],5,FALSE)</f>
        <v>California</v>
      </c>
      <c r="F1270" t="str">
        <f>VLOOKUP(sales_tab[[#This Row],[Customer ID]],customer_tab[],6,FALSE)</f>
        <v>West</v>
      </c>
      <c r="G1270" t="str">
        <f>VLOOKUP(sales_tab[[#This Row],[Customer ID]],customer_tab[],7,FALSE)</f>
        <v>Married</v>
      </c>
      <c r="H1270" s="1">
        <v>45529</v>
      </c>
      <c r="I1270" s="1" t="str">
        <f>TEXT(sales_tab[[#This Row],[Order Date]],"YYYY")</f>
        <v>2024</v>
      </c>
      <c r="J1270" s="1" t="str">
        <f>TEXT(sales_tab[[#This Row],[Order Date]],"MMM")</f>
        <v>Aug</v>
      </c>
      <c r="K1270">
        <v>3312</v>
      </c>
      <c r="L1270" t="str">
        <f>VLOOKUP(sales_tab[[#This Row],[Product ID]],product_tab[],2,FALSE)</f>
        <v>Toy Car</v>
      </c>
      <c r="M1270" t="str">
        <f>VLOOKUP(sales_tab[[#This Row],[Product ID]],product_tab[],4,FALSE)</f>
        <v>West LLC</v>
      </c>
      <c r="N1270" t="s">
        <v>13</v>
      </c>
      <c r="O1270">
        <v>543.80079999999998</v>
      </c>
      <c r="P1270">
        <v>287.38</v>
      </c>
      <c r="Q1270">
        <v>4</v>
      </c>
      <c r="R1270">
        <v>0.21</v>
      </c>
      <c r="S1270">
        <f>sales_tab[[#This Row],[Unit Price]]*sales_tab[[#This Row],[Quantity]]</f>
        <v>1149.52</v>
      </c>
      <c r="T1270">
        <f>sales_tab[[#This Row],[Sales Amount]]-sales_tab[[#This Row],[Cost Price]]</f>
        <v>605.7192</v>
      </c>
    </row>
    <row r="1271" spans="1:20" x14ac:dyDescent="0.45">
      <c r="A1271">
        <v>148813</v>
      </c>
      <c r="B1271">
        <v>598599</v>
      </c>
      <c r="C1271" t="str">
        <f>VLOOKUP(sales_tab[[#This Row],[Customer ID]],customer_tab[],2,FALSE)</f>
        <v>Justin Gordon</v>
      </c>
      <c r="D1271" t="str">
        <f>VLOOKUP(sales_tab[[#This Row],[Customer ID]],customer_tab[],9,FALSE)</f>
        <v>Female</v>
      </c>
      <c r="E1271" t="str">
        <f>VLOOKUP(sales_tab[[#This Row],[Customer ID]],customer_tab[],5,FALSE)</f>
        <v>California</v>
      </c>
      <c r="F1271" t="str">
        <f>VLOOKUP(sales_tab[[#This Row],[Customer ID]],customer_tab[],6,FALSE)</f>
        <v>West</v>
      </c>
      <c r="G1271" t="str">
        <f>VLOOKUP(sales_tab[[#This Row],[Customer ID]],customer_tab[],7,FALSE)</f>
        <v>Single</v>
      </c>
      <c r="H1271" s="1">
        <v>45219</v>
      </c>
      <c r="I1271" s="1" t="str">
        <f>TEXT(sales_tab[[#This Row],[Order Date]],"YYYY")</f>
        <v>2023</v>
      </c>
      <c r="J1271" s="1" t="str">
        <f>TEXT(sales_tab[[#This Row],[Order Date]],"MMM")</f>
        <v>Oct</v>
      </c>
      <c r="K1271">
        <v>2914</v>
      </c>
      <c r="L1271" t="str">
        <f>VLOOKUP(sales_tab[[#This Row],[Product ID]],product_tab[],2,FALSE)</f>
        <v>Bookshelf</v>
      </c>
      <c r="M1271" t="str">
        <f>VLOOKUP(sales_tab[[#This Row],[Product ID]],product_tab[],4,FALSE)</f>
        <v>Davis-Ramirez</v>
      </c>
      <c r="N1271" t="s">
        <v>11</v>
      </c>
      <c r="O1271">
        <v>60.798999999999999</v>
      </c>
      <c r="P1271">
        <v>30.65</v>
      </c>
      <c r="Q1271">
        <v>3</v>
      </c>
      <c r="R1271">
        <v>0.18</v>
      </c>
      <c r="S1271">
        <f>sales_tab[[#This Row],[Unit Price]]*sales_tab[[#This Row],[Quantity]]</f>
        <v>91.949999999999989</v>
      </c>
      <c r="T1271">
        <f>sales_tab[[#This Row],[Sales Amount]]-sales_tab[[#This Row],[Cost Price]]</f>
        <v>31.150999999999989</v>
      </c>
    </row>
    <row r="1272" spans="1:20" x14ac:dyDescent="0.45">
      <c r="A1272">
        <v>683761</v>
      </c>
      <c r="B1272">
        <v>167737</v>
      </c>
      <c r="C1272" t="str">
        <f>VLOOKUP(sales_tab[[#This Row],[Customer ID]],customer_tab[],2,FALSE)</f>
        <v>Meagan Lee</v>
      </c>
      <c r="D1272" t="str">
        <f>VLOOKUP(sales_tab[[#This Row],[Customer ID]],customer_tab[],9,FALSE)</f>
        <v>Female</v>
      </c>
      <c r="E1272" t="str">
        <f>VLOOKUP(sales_tab[[#This Row],[Customer ID]],customer_tab[],5,FALSE)</f>
        <v>California</v>
      </c>
      <c r="F1272" t="str">
        <f>VLOOKUP(sales_tab[[#This Row],[Customer ID]],customer_tab[],6,FALSE)</f>
        <v>West</v>
      </c>
      <c r="G1272" t="str">
        <f>VLOOKUP(sales_tab[[#This Row],[Customer ID]],customer_tab[],7,FALSE)</f>
        <v>Single</v>
      </c>
      <c r="H1272" s="1">
        <v>45341</v>
      </c>
      <c r="I1272" s="1" t="str">
        <f>TEXT(sales_tab[[#This Row],[Order Date]],"YYYY")</f>
        <v>2024</v>
      </c>
      <c r="J1272" s="1" t="str">
        <f>TEXT(sales_tab[[#This Row],[Order Date]],"MMM")</f>
        <v>Feb</v>
      </c>
      <c r="K1272">
        <v>9240</v>
      </c>
      <c r="L1272" t="str">
        <f>VLOOKUP(sales_tab[[#This Row],[Product ID]],product_tab[],2,FALSE)</f>
        <v>Doll</v>
      </c>
      <c r="M1272" t="str">
        <f>VLOOKUP(sales_tab[[#This Row],[Product ID]],product_tab[],4,FALSE)</f>
        <v>Clark, Scott and Miller</v>
      </c>
      <c r="N1272" t="s">
        <v>13</v>
      </c>
      <c r="O1272">
        <v>68.320400000000006</v>
      </c>
      <c r="P1272">
        <v>105.37</v>
      </c>
      <c r="Q1272">
        <v>1</v>
      </c>
      <c r="R1272">
        <v>0.08</v>
      </c>
      <c r="S1272">
        <f>sales_tab[[#This Row],[Unit Price]]*sales_tab[[#This Row],[Quantity]]</f>
        <v>105.37</v>
      </c>
      <c r="T1272">
        <f>sales_tab[[#This Row],[Sales Amount]]-sales_tab[[#This Row],[Cost Price]]</f>
        <v>37.049599999999998</v>
      </c>
    </row>
    <row r="1273" spans="1:20" x14ac:dyDescent="0.45">
      <c r="A1273">
        <v>556675</v>
      </c>
      <c r="B1273">
        <v>270239</v>
      </c>
      <c r="C1273" t="str">
        <f>VLOOKUP(sales_tab[[#This Row],[Customer ID]],customer_tab[],2,FALSE)</f>
        <v>Russell Wagner</v>
      </c>
      <c r="D1273" t="str">
        <f>VLOOKUP(sales_tab[[#This Row],[Customer ID]],customer_tab[],9,FALSE)</f>
        <v>Male</v>
      </c>
      <c r="E1273" t="str">
        <f>VLOOKUP(sales_tab[[#This Row],[Customer ID]],customer_tab[],5,FALSE)</f>
        <v>North Carolina</v>
      </c>
      <c r="F1273" t="str">
        <f>VLOOKUP(sales_tab[[#This Row],[Customer ID]],customer_tab[],6,FALSE)</f>
        <v>South</v>
      </c>
      <c r="G1273" t="str">
        <f>VLOOKUP(sales_tab[[#This Row],[Customer ID]],customer_tab[],7,FALSE)</f>
        <v>Widowed</v>
      </c>
      <c r="H1273" s="1">
        <v>45233</v>
      </c>
      <c r="I1273" s="1" t="str">
        <f>TEXT(sales_tab[[#This Row],[Order Date]],"YYYY")</f>
        <v>2023</v>
      </c>
      <c r="J1273" s="1" t="str">
        <f>TEXT(sales_tab[[#This Row],[Order Date]],"MMM")</f>
        <v>Nov</v>
      </c>
      <c r="K1273">
        <v>1794</v>
      </c>
      <c r="L1273" t="str">
        <f>VLOOKUP(sales_tab[[#This Row],[Product ID]],product_tab[],2,FALSE)</f>
        <v>Board Game</v>
      </c>
      <c r="M1273" t="str">
        <f>VLOOKUP(sales_tab[[#This Row],[Product ID]],product_tab[],4,FALSE)</f>
        <v>Reese LLC</v>
      </c>
      <c r="N1273" t="s">
        <v>13</v>
      </c>
      <c r="O1273">
        <v>569.23399999999992</v>
      </c>
      <c r="P1273">
        <v>210.95</v>
      </c>
      <c r="Q1273">
        <v>4</v>
      </c>
      <c r="R1273">
        <v>0.17</v>
      </c>
      <c r="S1273">
        <f>sales_tab[[#This Row],[Unit Price]]*sales_tab[[#This Row],[Quantity]]</f>
        <v>843.8</v>
      </c>
      <c r="T1273">
        <f>sales_tab[[#This Row],[Sales Amount]]-sales_tab[[#This Row],[Cost Price]]</f>
        <v>274.56600000000003</v>
      </c>
    </row>
    <row r="1274" spans="1:20" x14ac:dyDescent="0.45">
      <c r="A1274">
        <v>183668</v>
      </c>
      <c r="B1274">
        <v>358093</v>
      </c>
      <c r="C1274" t="str">
        <f>VLOOKUP(sales_tab[[#This Row],[Customer ID]],customer_tab[],2,FALSE)</f>
        <v>Tiffany Moon</v>
      </c>
      <c r="D1274" t="str">
        <f>VLOOKUP(sales_tab[[#This Row],[Customer ID]],customer_tab[],9,FALSE)</f>
        <v>Male</v>
      </c>
      <c r="E1274" t="str">
        <f>VLOOKUP(sales_tab[[#This Row],[Customer ID]],customer_tab[],5,FALSE)</f>
        <v>Florida</v>
      </c>
      <c r="F1274" t="str">
        <f>VLOOKUP(sales_tab[[#This Row],[Customer ID]],customer_tab[],6,FALSE)</f>
        <v>South</v>
      </c>
      <c r="G1274" t="str">
        <f>VLOOKUP(sales_tab[[#This Row],[Customer ID]],customer_tab[],7,FALSE)</f>
        <v>Divorced</v>
      </c>
      <c r="H1274" s="1">
        <v>45242</v>
      </c>
      <c r="I1274" s="1" t="str">
        <f>TEXT(sales_tab[[#This Row],[Order Date]],"YYYY")</f>
        <v>2023</v>
      </c>
      <c r="J1274" s="1" t="str">
        <f>TEXT(sales_tab[[#This Row],[Order Date]],"MMM")</f>
        <v>Nov</v>
      </c>
      <c r="K1274">
        <v>9961</v>
      </c>
      <c r="L1274" t="str">
        <f>VLOOKUP(sales_tab[[#This Row],[Product ID]],product_tab[],2,FALSE)</f>
        <v>Cap</v>
      </c>
      <c r="M1274" t="str">
        <f>VLOOKUP(sales_tab[[#This Row],[Product ID]],product_tab[],4,FALSE)</f>
        <v>Rogers and Sons</v>
      </c>
      <c r="N1274" t="s">
        <v>15</v>
      </c>
      <c r="O1274">
        <v>9.1872000000000007</v>
      </c>
      <c r="P1274">
        <v>6.92</v>
      </c>
      <c r="Q1274">
        <v>2</v>
      </c>
      <c r="R1274">
        <v>0.17</v>
      </c>
      <c r="S1274">
        <f>sales_tab[[#This Row],[Unit Price]]*sales_tab[[#This Row],[Quantity]]</f>
        <v>13.84</v>
      </c>
      <c r="T1274">
        <f>sales_tab[[#This Row],[Sales Amount]]-sales_tab[[#This Row],[Cost Price]]</f>
        <v>4.6527999999999992</v>
      </c>
    </row>
    <row r="1275" spans="1:20" x14ac:dyDescent="0.45">
      <c r="A1275">
        <v>651509</v>
      </c>
      <c r="B1275">
        <v>996016</v>
      </c>
      <c r="C1275" t="str">
        <f>VLOOKUP(sales_tab[[#This Row],[Customer ID]],customer_tab[],2,FALSE)</f>
        <v>Alex Gonzalez</v>
      </c>
      <c r="D1275" t="str">
        <f>VLOOKUP(sales_tab[[#This Row],[Customer ID]],customer_tab[],9,FALSE)</f>
        <v>Non-Binary</v>
      </c>
      <c r="E1275" t="str">
        <f>VLOOKUP(sales_tab[[#This Row],[Customer ID]],customer_tab[],5,FALSE)</f>
        <v>New York</v>
      </c>
      <c r="F1275" t="str">
        <f>VLOOKUP(sales_tab[[#This Row],[Customer ID]],customer_tab[],6,FALSE)</f>
        <v>East</v>
      </c>
      <c r="G1275" t="str">
        <f>VLOOKUP(sales_tab[[#This Row],[Customer ID]],customer_tab[],7,FALSE)</f>
        <v>Divorced</v>
      </c>
      <c r="H1275" s="1">
        <v>45331</v>
      </c>
      <c r="I1275" s="1" t="str">
        <f>TEXT(sales_tab[[#This Row],[Order Date]],"YYYY")</f>
        <v>2024</v>
      </c>
      <c r="J1275" s="1" t="str">
        <f>TEXT(sales_tab[[#This Row],[Order Date]],"MMM")</f>
        <v>Feb</v>
      </c>
      <c r="K1275">
        <v>5039</v>
      </c>
      <c r="L1275" t="str">
        <f>VLOOKUP(sales_tab[[#This Row],[Product ID]],product_tab[],2,FALSE)</f>
        <v>Jeans</v>
      </c>
      <c r="M1275" t="str">
        <f>VLOOKUP(sales_tab[[#This Row],[Product ID]],product_tab[],4,FALSE)</f>
        <v>Sanchez, Medina and Golden</v>
      </c>
      <c r="N1275" t="s">
        <v>15</v>
      </c>
      <c r="O1275">
        <v>27.626400000000004</v>
      </c>
      <c r="P1275">
        <v>70.03</v>
      </c>
      <c r="Q1275">
        <v>1</v>
      </c>
      <c r="R1275">
        <v>0.12</v>
      </c>
      <c r="S1275">
        <f>sales_tab[[#This Row],[Unit Price]]*sales_tab[[#This Row],[Quantity]]</f>
        <v>70.03</v>
      </c>
      <c r="T1275">
        <f>sales_tab[[#This Row],[Sales Amount]]-sales_tab[[#This Row],[Cost Price]]</f>
        <v>42.403599999999997</v>
      </c>
    </row>
    <row r="1276" spans="1:20" x14ac:dyDescent="0.45">
      <c r="A1276">
        <v>429308</v>
      </c>
      <c r="B1276">
        <v>684431</v>
      </c>
      <c r="C1276" t="str">
        <f>VLOOKUP(sales_tab[[#This Row],[Customer ID]],customer_tab[],2,FALSE)</f>
        <v>Mackenzie Gonzalez</v>
      </c>
      <c r="D1276" t="str">
        <f>VLOOKUP(sales_tab[[#This Row],[Customer ID]],customer_tab[],9,FALSE)</f>
        <v>Female</v>
      </c>
      <c r="E1276" t="str">
        <f>VLOOKUP(sales_tab[[#This Row],[Customer ID]],customer_tab[],5,FALSE)</f>
        <v>Texas</v>
      </c>
      <c r="F1276" t="str">
        <f>VLOOKUP(sales_tab[[#This Row],[Customer ID]],customer_tab[],6,FALSE)</f>
        <v>Central</v>
      </c>
      <c r="G1276" t="str">
        <f>VLOOKUP(sales_tab[[#This Row],[Customer ID]],customer_tab[],7,FALSE)</f>
        <v>Widowed</v>
      </c>
      <c r="H1276" s="1">
        <v>45482</v>
      </c>
      <c r="I1276" s="1" t="str">
        <f>TEXT(sales_tab[[#This Row],[Order Date]],"YYYY")</f>
        <v>2024</v>
      </c>
      <c r="J1276" s="1" t="str">
        <f>TEXT(sales_tab[[#This Row],[Order Date]],"MMM")</f>
        <v>Jul</v>
      </c>
      <c r="K1276">
        <v>8522</v>
      </c>
      <c r="L1276" t="str">
        <f>VLOOKUP(sales_tab[[#This Row],[Product ID]],product_tab[],2,FALSE)</f>
        <v>Notebook</v>
      </c>
      <c r="M1276" t="str">
        <f>VLOOKUP(sales_tab[[#This Row],[Product ID]],product_tab[],4,FALSE)</f>
        <v>Estrada LLC</v>
      </c>
      <c r="N1276" t="s">
        <v>17</v>
      </c>
      <c r="O1276">
        <v>411.94000000000005</v>
      </c>
      <c r="P1276">
        <v>154.08000000000001</v>
      </c>
      <c r="Q1276">
        <v>5</v>
      </c>
      <c r="R1276">
        <v>0.15</v>
      </c>
      <c r="S1276">
        <f>sales_tab[[#This Row],[Unit Price]]*sales_tab[[#This Row],[Quantity]]</f>
        <v>770.40000000000009</v>
      </c>
      <c r="T1276">
        <f>sales_tab[[#This Row],[Sales Amount]]-sales_tab[[#This Row],[Cost Price]]</f>
        <v>358.46000000000004</v>
      </c>
    </row>
    <row r="1277" spans="1:20" x14ac:dyDescent="0.45">
      <c r="A1277">
        <v>651866</v>
      </c>
      <c r="B1277">
        <v>858692</v>
      </c>
      <c r="C1277" t="str">
        <f>VLOOKUP(sales_tab[[#This Row],[Customer ID]],customer_tab[],2,FALSE)</f>
        <v>Edward Anderson</v>
      </c>
      <c r="D1277" t="str">
        <f>VLOOKUP(sales_tab[[#This Row],[Customer ID]],customer_tab[],9,FALSE)</f>
        <v>Male</v>
      </c>
      <c r="E1277" t="str">
        <f>VLOOKUP(sales_tab[[#This Row],[Customer ID]],customer_tab[],5,FALSE)</f>
        <v>California</v>
      </c>
      <c r="F1277" t="str">
        <f>VLOOKUP(sales_tab[[#This Row],[Customer ID]],customer_tab[],6,FALSE)</f>
        <v>West</v>
      </c>
      <c r="G1277" t="str">
        <f>VLOOKUP(sales_tab[[#This Row],[Customer ID]],customer_tab[],7,FALSE)</f>
        <v>Single</v>
      </c>
      <c r="H1277" s="1">
        <v>45219</v>
      </c>
      <c r="I1277" s="1" t="str">
        <f>TEXT(sales_tab[[#This Row],[Order Date]],"YYYY")</f>
        <v>2023</v>
      </c>
      <c r="J1277" s="1" t="str">
        <f>TEXT(sales_tab[[#This Row],[Order Date]],"MMM")</f>
        <v>Oct</v>
      </c>
      <c r="K1277">
        <v>6233</v>
      </c>
      <c r="L1277" t="str">
        <f>VLOOKUP(sales_tab[[#This Row],[Product ID]],product_tab[],2,FALSE)</f>
        <v>Smartphone</v>
      </c>
      <c r="M1277" t="str">
        <f>VLOOKUP(sales_tab[[#This Row],[Product ID]],product_tab[],4,FALSE)</f>
        <v>Hensley-Pratt</v>
      </c>
      <c r="N1277" t="s">
        <v>19</v>
      </c>
      <c r="O1277">
        <v>19.5932</v>
      </c>
      <c r="P1277">
        <v>12.38</v>
      </c>
      <c r="Q1277">
        <v>3</v>
      </c>
      <c r="R1277">
        <v>0.12</v>
      </c>
      <c r="S1277">
        <f>sales_tab[[#This Row],[Unit Price]]*sales_tab[[#This Row],[Quantity]]</f>
        <v>37.14</v>
      </c>
      <c r="T1277">
        <f>sales_tab[[#This Row],[Sales Amount]]-sales_tab[[#This Row],[Cost Price]]</f>
        <v>17.546800000000001</v>
      </c>
    </row>
    <row r="1278" spans="1:20" x14ac:dyDescent="0.45">
      <c r="A1278">
        <v>747070</v>
      </c>
      <c r="B1278">
        <v>710462</v>
      </c>
      <c r="C1278" t="str">
        <f>VLOOKUP(sales_tab[[#This Row],[Customer ID]],customer_tab[],2,FALSE)</f>
        <v>Amanda Sanchez</v>
      </c>
      <c r="D1278" t="str">
        <f>VLOOKUP(sales_tab[[#This Row],[Customer ID]],customer_tab[],9,FALSE)</f>
        <v>Non-Binary</v>
      </c>
      <c r="E1278" t="str">
        <f>VLOOKUP(sales_tab[[#This Row],[Customer ID]],customer_tab[],5,FALSE)</f>
        <v>California</v>
      </c>
      <c r="F1278" t="str">
        <f>VLOOKUP(sales_tab[[#This Row],[Customer ID]],customer_tab[],6,FALSE)</f>
        <v>West</v>
      </c>
      <c r="G1278" t="str">
        <f>VLOOKUP(sales_tab[[#This Row],[Customer ID]],customer_tab[],7,FALSE)</f>
        <v>Married</v>
      </c>
      <c r="H1278" s="1">
        <v>45458</v>
      </c>
      <c r="I1278" s="1" t="str">
        <f>TEXT(sales_tab[[#This Row],[Order Date]],"YYYY")</f>
        <v>2024</v>
      </c>
      <c r="J1278" s="1" t="str">
        <f>TEXT(sales_tab[[#This Row],[Order Date]],"MMM")</f>
        <v>Jun</v>
      </c>
      <c r="K1278">
        <v>9504</v>
      </c>
      <c r="L1278" t="str">
        <f>VLOOKUP(sales_tab[[#This Row],[Product ID]],product_tab[],2,FALSE)</f>
        <v>Puzzle</v>
      </c>
      <c r="M1278" t="str">
        <f>VLOOKUP(sales_tab[[#This Row],[Product ID]],product_tab[],4,FALSE)</f>
        <v>Bailey, Fowler and Butler</v>
      </c>
      <c r="N1278" t="s">
        <v>13</v>
      </c>
      <c r="O1278">
        <v>37.773400000000002</v>
      </c>
      <c r="P1278">
        <v>50.87</v>
      </c>
      <c r="Q1278">
        <v>1</v>
      </c>
      <c r="R1278">
        <v>0.18</v>
      </c>
      <c r="S1278">
        <f>sales_tab[[#This Row],[Unit Price]]*sales_tab[[#This Row],[Quantity]]</f>
        <v>50.87</v>
      </c>
      <c r="T1278">
        <f>sales_tab[[#This Row],[Sales Amount]]-sales_tab[[#This Row],[Cost Price]]</f>
        <v>13.096599999999995</v>
      </c>
    </row>
    <row r="1279" spans="1:20" x14ac:dyDescent="0.45">
      <c r="A1279">
        <v>119021</v>
      </c>
      <c r="B1279">
        <v>744887</v>
      </c>
      <c r="C1279" t="str">
        <f>VLOOKUP(sales_tab[[#This Row],[Customer ID]],customer_tab[],2,FALSE)</f>
        <v>Laura Bell</v>
      </c>
      <c r="D1279" t="str">
        <f>VLOOKUP(sales_tab[[#This Row],[Customer ID]],customer_tab[],9,FALSE)</f>
        <v>Female</v>
      </c>
      <c r="E1279" t="str">
        <f>VLOOKUP(sales_tab[[#This Row],[Customer ID]],customer_tab[],5,FALSE)</f>
        <v>California</v>
      </c>
      <c r="F1279" t="str">
        <f>VLOOKUP(sales_tab[[#This Row],[Customer ID]],customer_tab[],6,FALSE)</f>
        <v>West</v>
      </c>
      <c r="G1279" t="str">
        <f>VLOOKUP(sales_tab[[#This Row],[Customer ID]],customer_tab[],7,FALSE)</f>
        <v>Divorced</v>
      </c>
      <c r="H1279" s="1">
        <v>45253</v>
      </c>
      <c r="I1279" s="1" t="str">
        <f>TEXT(sales_tab[[#This Row],[Order Date]],"YYYY")</f>
        <v>2023</v>
      </c>
      <c r="J1279" s="1" t="str">
        <f>TEXT(sales_tab[[#This Row],[Order Date]],"MMM")</f>
        <v>Nov</v>
      </c>
      <c r="K1279">
        <v>4889</v>
      </c>
      <c r="L1279" t="str">
        <f>VLOOKUP(sales_tab[[#This Row],[Product ID]],product_tab[],2,FALSE)</f>
        <v>T-shirt</v>
      </c>
      <c r="M1279" t="str">
        <f>VLOOKUP(sales_tab[[#This Row],[Product ID]],product_tab[],4,FALSE)</f>
        <v>Davis Group</v>
      </c>
      <c r="N1279" t="s">
        <v>15</v>
      </c>
      <c r="O1279">
        <v>408.46719999999993</v>
      </c>
      <c r="P1279">
        <v>165.76</v>
      </c>
      <c r="Q1279">
        <v>3</v>
      </c>
      <c r="R1279">
        <v>0.01</v>
      </c>
      <c r="S1279">
        <f>sales_tab[[#This Row],[Unit Price]]*sales_tab[[#This Row],[Quantity]]</f>
        <v>497.28</v>
      </c>
      <c r="T1279">
        <f>sales_tab[[#This Row],[Sales Amount]]-sales_tab[[#This Row],[Cost Price]]</f>
        <v>88.812800000000038</v>
      </c>
    </row>
    <row r="1280" spans="1:20" x14ac:dyDescent="0.45">
      <c r="A1280">
        <v>672531</v>
      </c>
      <c r="B1280">
        <v>789461</v>
      </c>
      <c r="C1280" t="str">
        <f>VLOOKUP(sales_tab[[#This Row],[Customer ID]],customer_tab[],2,FALSE)</f>
        <v>Steven Boyer</v>
      </c>
      <c r="D1280" t="str">
        <f>VLOOKUP(sales_tab[[#This Row],[Customer ID]],customer_tab[],9,FALSE)</f>
        <v>Male</v>
      </c>
      <c r="E1280" t="str">
        <f>VLOOKUP(sales_tab[[#This Row],[Customer ID]],customer_tab[],5,FALSE)</f>
        <v>Arizona</v>
      </c>
      <c r="F1280" t="str">
        <f>VLOOKUP(sales_tab[[#This Row],[Customer ID]],customer_tab[],6,FALSE)</f>
        <v>West</v>
      </c>
      <c r="G1280" t="str">
        <f>VLOOKUP(sales_tab[[#This Row],[Customer ID]],customer_tab[],7,FALSE)</f>
        <v>Single</v>
      </c>
      <c r="H1280" s="1">
        <v>45269</v>
      </c>
      <c r="I1280" s="1" t="str">
        <f>TEXT(sales_tab[[#This Row],[Order Date]],"YYYY")</f>
        <v>2023</v>
      </c>
      <c r="J1280" s="1" t="str">
        <f>TEXT(sales_tab[[#This Row],[Order Date]],"MMM")</f>
        <v>Dec</v>
      </c>
      <c r="K1280">
        <v>9961</v>
      </c>
      <c r="L1280" t="str">
        <f>VLOOKUP(sales_tab[[#This Row],[Product ID]],product_tab[],2,FALSE)</f>
        <v>Cap</v>
      </c>
      <c r="M1280" t="str">
        <f>VLOOKUP(sales_tab[[#This Row],[Product ID]],product_tab[],4,FALSE)</f>
        <v>Rogers and Sons</v>
      </c>
      <c r="N1280" t="s">
        <v>15</v>
      </c>
      <c r="O1280">
        <v>10.951599999999999</v>
      </c>
      <c r="P1280">
        <v>6.92</v>
      </c>
      <c r="Q1280">
        <v>2</v>
      </c>
      <c r="R1280">
        <v>0.01</v>
      </c>
      <c r="S1280">
        <f>sales_tab[[#This Row],[Unit Price]]*sales_tab[[#This Row],[Quantity]]</f>
        <v>13.84</v>
      </c>
      <c r="T1280">
        <f>sales_tab[[#This Row],[Sales Amount]]-sales_tab[[#This Row],[Cost Price]]</f>
        <v>2.8884000000000007</v>
      </c>
    </row>
    <row r="1281" spans="1:20" x14ac:dyDescent="0.45">
      <c r="A1281">
        <v>271544</v>
      </c>
      <c r="B1281">
        <v>874059</v>
      </c>
      <c r="C1281" t="str">
        <f>VLOOKUP(sales_tab[[#This Row],[Customer ID]],customer_tab[],2,FALSE)</f>
        <v>Pamela Williams</v>
      </c>
      <c r="D1281" t="str">
        <f>VLOOKUP(sales_tab[[#This Row],[Customer ID]],customer_tab[],9,FALSE)</f>
        <v>Female</v>
      </c>
      <c r="E1281" t="str">
        <f>VLOOKUP(sales_tab[[#This Row],[Customer ID]],customer_tab[],5,FALSE)</f>
        <v>New York</v>
      </c>
      <c r="F1281" t="str">
        <f>VLOOKUP(sales_tab[[#This Row],[Customer ID]],customer_tab[],6,FALSE)</f>
        <v>East</v>
      </c>
      <c r="G1281" t="str">
        <f>VLOOKUP(sales_tab[[#This Row],[Customer ID]],customer_tab[],7,FALSE)</f>
        <v>Single</v>
      </c>
      <c r="H1281" s="1">
        <v>45410</v>
      </c>
      <c r="I1281" s="1" t="str">
        <f>TEXT(sales_tab[[#This Row],[Order Date]],"YYYY")</f>
        <v>2024</v>
      </c>
      <c r="J1281" s="1" t="str">
        <f>TEXT(sales_tab[[#This Row],[Order Date]],"MMM")</f>
        <v>Apr</v>
      </c>
      <c r="K1281">
        <v>9251</v>
      </c>
      <c r="L1281" t="str">
        <f>VLOOKUP(sales_tab[[#This Row],[Product ID]],product_tab[],2,FALSE)</f>
        <v>Headphones</v>
      </c>
      <c r="M1281" t="str">
        <f>VLOOKUP(sales_tab[[#This Row],[Product ID]],product_tab[],4,FALSE)</f>
        <v>Yates Group</v>
      </c>
      <c r="N1281" t="s">
        <v>19</v>
      </c>
      <c r="O1281">
        <v>173.68269999999995</v>
      </c>
      <c r="P1281">
        <v>86.13</v>
      </c>
      <c r="Q1281">
        <v>3</v>
      </c>
      <c r="R1281">
        <v>7.0000000000000007E-2</v>
      </c>
      <c r="S1281">
        <f>sales_tab[[#This Row],[Unit Price]]*sales_tab[[#This Row],[Quantity]]</f>
        <v>258.39</v>
      </c>
      <c r="T1281">
        <f>sales_tab[[#This Row],[Sales Amount]]-sales_tab[[#This Row],[Cost Price]]</f>
        <v>84.707300000000032</v>
      </c>
    </row>
    <row r="1282" spans="1:20" x14ac:dyDescent="0.45">
      <c r="A1282">
        <v>465045</v>
      </c>
      <c r="B1282">
        <v>520905</v>
      </c>
      <c r="C1282" t="str">
        <f>VLOOKUP(sales_tab[[#This Row],[Customer ID]],customer_tab[],2,FALSE)</f>
        <v>Jesse Wells</v>
      </c>
      <c r="D1282" t="str">
        <f>VLOOKUP(sales_tab[[#This Row],[Customer ID]],customer_tab[],9,FALSE)</f>
        <v>Non-Binary</v>
      </c>
      <c r="E1282" t="str">
        <f>VLOOKUP(sales_tab[[#This Row],[Customer ID]],customer_tab[],5,FALSE)</f>
        <v>Utah</v>
      </c>
      <c r="F1282" t="str">
        <f>VLOOKUP(sales_tab[[#This Row],[Customer ID]],customer_tab[],6,FALSE)</f>
        <v>West</v>
      </c>
      <c r="G1282" t="str">
        <f>VLOOKUP(sales_tab[[#This Row],[Customer ID]],customer_tab[],7,FALSE)</f>
        <v>Widowed</v>
      </c>
      <c r="H1282" s="1">
        <v>45464</v>
      </c>
      <c r="I1282" s="1" t="str">
        <f>TEXT(sales_tab[[#This Row],[Order Date]],"YYYY")</f>
        <v>2024</v>
      </c>
      <c r="J1282" s="1" t="str">
        <f>TEXT(sales_tab[[#This Row],[Order Date]],"MMM")</f>
        <v>Jun</v>
      </c>
      <c r="K1282">
        <v>9240</v>
      </c>
      <c r="L1282" t="str">
        <f>VLOOKUP(sales_tab[[#This Row],[Product ID]],product_tab[],2,FALSE)</f>
        <v>Doll</v>
      </c>
      <c r="M1282" t="str">
        <f>VLOOKUP(sales_tab[[#This Row],[Product ID]],product_tab[],4,FALSE)</f>
        <v>Clark, Scott and Miller</v>
      </c>
      <c r="N1282" t="s">
        <v>13</v>
      </c>
      <c r="O1282">
        <v>70.119700000000009</v>
      </c>
      <c r="P1282">
        <v>105.37</v>
      </c>
      <c r="Q1282">
        <v>1</v>
      </c>
      <c r="R1282">
        <v>0.19</v>
      </c>
      <c r="S1282">
        <f>sales_tab[[#This Row],[Unit Price]]*sales_tab[[#This Row],[Quantity]]</f>
        <v>105.37</v>
      </c>
      <c r="T1282">
        <f>sales_tab[[#This Row],[Sales Amount]]-sales_tab[[#This Row],[Cost Price]]</f>
        <v>35.250299999999996</v>
      </c>
    </row>
    <row r="1283" spans="1:20" x14ac:dyDescent="0.45">
      <c r="A1283">
        <v>592888</v>
      </c>
      <c r="B1283">
        <v>520664</v>
      </c>
      <c r="C1283" t="str">
        <f>VLOOKUP(sales_tab[[#This Row],[Customer ID]],customer_tab[],2,FALSE)</f>
        <v>Donna Obrien</v>
      </c>
      <c r="D1283" t="str">
        <f>VLOOKUP(sales_tab[[#This Row],[Customer ID]],customer_tab[],9,FALSE)</f>
        <v>Non-Binary</v>
      </c>
      <c r="E1283" t="str">
        <f>VLOOKUP(sales_tab[[#This Row],[Customer ID]],customer_tab[],5,FALSE)</f>
        <v>Minnesota</v>
      </c>
      <c r="F1283" t="str">
        <f>VLOOKUP(sales_tab[[#This Row],[Customer ID]],customer_tab[],6,FALSE)</f>
        <v>Central</v>
      </c>
      <c r="G1283" t="str">
        <f>VLOOKUP(sales_tab[[#This Row],[Customer ID]],customer_tab[],7,FALSE)</f>
        <v>Widowed</v>
      </c>
      <c r="H1283" s="1">
        <v>45444</v>
      </c>
      <c r="I1283" s="1" t="str">
        <f>TEXT(sales_tab[[#This Row],[Order Date]],"YYYY")</f>
        <v>2024</v>
      </c>
      <c r="J1283" s="1" t="str">
        <f>TEXT(sales_tab[[#This Row],[Order Date]],"MMM")</f>
        <v>Jun</v>
      </c>
      <c r="K1283">
        <v>1794</v>
      </c>
      <c r="L1283" t="str">
        <f>VLOOKUP(sales_tab[[#This Row],[Product ID]],product_tab[],2,FALSE)</f>
        <v>Board Game</v>
      </c>
      <c r="M1283" t="str">
        <f>VLOOKUP(sales_tab[[#This Row],[Product ID]],product_tab[],4,FALSE)</f>
        <v>Reese LLC</v>
      </c>
      <c r="N1283" t="s">
        <v>13</v>
      </c>
      <c r="O1283">
        <v>159.53199999999998</v>
      </c>
      <c r="P1283">
        <v>210.95</v>
      </c>
      <c r="Q1283">
        <v>1</v>
      </c>
      <c r="R1283">
        <v>0.04</v>
      </c>
      <c r="S1283">
        <f>sales_tab[[#This Row],[Unit Price]]*sales_tab[[#This Row],[Quantity]]</f>
        <v>210.95</v>
      </c>
      <c r="T1283">
        <f>sales_tab[[#This Row],[Sales Amount]]-sales_tab[[#This Row],[Cost Price]]</f>
        <v>51.418000000000006</v>
      </c>
    </row>
    <row r="1284" spans="1:20" x14ac:dyDescent="0.45">
      <c r="A1284">
        <v>795983</v>
      </c>
      <c r="B1284">
        <v>696956</v>
      </c>
      <c r="C1284" t="str">
        <f>VLOOKUP(sales_tab[[#This Row],[Customer ID]],customer_tab[],2,FALSE)</f>
        <v>Teresa Johnson</v>
      </c>
      <c r="D1284" t="str">
        <f>VLOOKUP(sales_tab[[#This Row],[Customer ID]],customer_tab[],9,FALSE)</f>
        <v>Male</v>
      </c>
      <c r="E1284" t="str">
        <f>VLOOKUP(sales_tab[[#This Row],[Customer ID]],customer_tab[],5,FALSE)</f>
        <v>Arizona</v>
      </c>
      <c r="F1284" t="str">
        <f>VLOOKUP(sales_tab[[#This Row],[Customer ID]],customer_tab[],6,FALSE)</f>
        <v>West</v>
      </c>
      <c r="G1284" t="str">
        <f>VLOOKUP(sales_tab[[#This Row],[Customer ID]],customer_tab[],7,FALSE)</f>
        <v>Single</v>
      </c>
      <c r="H1284" s="1">
        <v>45532</v>
      </c>
      <c r="I1284" s="1" t="str">
        <f>TEXT(sales_tab[[#This Row],[Order Date]],"YYYY")</f>
        <v>2024</v>
      </c>
      <c r="J1284" s="1" t="str">
        <f>TEXT(sales_tab[[#This Row],[Order Date]],"MMM")</f>
        <v>Aug</v>
      </c>
      <c r="K1284">
        <v>4541</v>
      </c>
      <c r="L1284" t="str">
        <f>VLOOKUP(sales_tab[[#This Row],[Product ID]],product_tab[],2,FALSE)</f>
        <v>Pen</v>
      </c>
      <c r="M1284" t="str">
        <f>VLOOKUP(sales_tab[[#This Row],[Product ID]],product_tab[],4,FALSE)</f>
        <v>Mccall Inc</v>
      </c>
      <c r="N1284" t="s">
        <v>17</v>
      </c>
      <c r="O1284">
        <v>128.755</v>
      </c>
      <c r="P1284">
        <v>69.5</v>
      </c>
      <c r="Q1284">
        <v>3</v>
      </c>
      <c r="R1284">
        <v>0.17</v>
      </c>
      <c r="S1284">
        <f>sales_tab[[#This Row],[Unit Price]]*sales_tab[[#This Row],[Quantity]]</f>
        <v>208.5</v>
      </c>
      <c r="T1284">
        <f>sales_tab[[#This Row],[Sales Amount]]-sales_tab[[#This Row],[Cost Price]]</f>
        <v>79.745000000000005</v>
      </c>
    </row>
    <row r="1285" spans="1:20" x14ac:dyDescent="0.45">
      <c r="A1285">
        <v>427387</v>
      </c>
      <c r="B1285">
        <v>371560</v>
      </c>
      <c r="C1285" t="str">
        <f>VLOOKUP(sales_tab[[#This Row],[Customer ID]],customer_tab[],2,FALSE)</f>
        <v>Morgan Manning</v>
      </c>
      <c r="D1285" t="str">
        <f>VLOOKUP(sales_tab[[#This Row],[Customer ID]],customer_tab[],9,FALSE)</f>
        <v>Non-Binary</v>
      </c>
      <c r="E1285" t="str">
        <f>VLOOKUP(sales_tab[[#This Row],[Customer ID]],customer_tab[],5,FALSE)</f>
        <v>Arizona</v>
      </c>
      <c r="F1285" t="str">
        <f>VLOOKUP(sales_tab[[#This Row],[Customer ID]],customer_tab[],6,FALSE)</f>
        <v>West</v>
      </c>
      <c r="G1285" t="str">
        <f>VLOOKUP(sales_tab[[#This Row],[Customer ID]],customer_tab[],7,FALSE)</f>
        <v>Widowed</v>
      </c>
      <c r="H1285" s="1">
        <v>45257</v>
      </c>
      <c r="I1285" s="1" t="str">
        <f>TEXT(sales_tab[[#This Row],[Order Date]],"YYYY")</f>
        <v>2023</v>
      </c>
      <c r="J1285" s="1" t="str">
        <f>TEXT(sales_tab[[#This Row],[Order Date]],"MMM")</f>
        <v>Nov</v>
      </c>
      <c r="K1285">
        <v>6681</v>
      </c>
      <c r="L1285" t="str">
        <f>VLOOKUP(sales_tab[[#This Row],[Product ID]],product_tab[],2,FALSE)</f>
        <v>Desk</v>
      </c>
      <c r="M1285" t="str">
        <f>VLOOKUP(sales_tab[[#This Row],[Product ID]],product_tab[],4,FALSE)</f>
        <v>Fernandez, Willis and Potter</v>
      </c>
      <c r="N1285" t="s">
        <v>11</v>
      </c>
      <c r="O1285">
        <v>324.31650000000002</v>
      </c>
      <c r="P1285">
        <v>204.63</v>
      </c>
      <c r="Q1285">
        <v>3</v>
      </c>
      <c r="R1285">
        <v>0.15</v>
      </c>
      <c r="S1285">
        <f>sales_tab[[#This Row],[Unit Price]]*sales_tab[[#This Row],[Quantity]]</f>
        <v>613.89</v>
      </c>
      <c r="T1285">
        <f>sales_tab[[#This Row],[Sales Amount]]-sales_tab[[#This Row],[Cost Price]]</f>
        <v>289.57349999999997</v>
      </c>
    </row>
    <row r="1286" spans="1:20" x14ac:dyDescent="0.45">
      <c r="A1286">
        <v>433642</v>
      </c>
      <c r="B1286">
        <v>534527</v>
      </c>
      <c r="C1286" t="str">
        <f>VLOOKUP(sales_tab[[#This Row],[Customer ID]],customer_tab[],2,FALSE)</f>
        <v>Cody Anderson</v>
      </c>
      <c r="D1286" t="str">
        <f>VLOOKUP(sales_tab[[#This Row],[Customer ID]],customer_tab[],9,FALSE)</f>
        <v>Non-Binary</v>
      </c>
      <c r="E1286" t="str">
        <f>VLOOKUP(sales_tab[[#This Row],[Customer ID]],customer_tab[],5,FALSE)</f>
        <v>California</v>
      </c>
      <c r="F1286" t="str">
        <f>VLOOKUP(sales_tab[[#This Row],[Customer ID]],customer_tab[],6,FALSE)</f>
        <v>West</v>
      </c>
      <c r="G1286" t="str">
        <f>VLOOKUP(sales_tab[[#This Row],[Customer ID]],customer_tab[],7,FALSE)</f>
        <v>Divorced</v>
      </c>
      <c r="H1286" s="1">
        <v>45506</v>
      </c>
      <c r="I1286" s="1" t="str">
        <f>TEXT(sales_tab[[#This Row],[Order Date]],"YYYY")</f>
        <v>2024</v>
      </c>
      <c r="J1286" s="1" t="str">
        <f>TEXT(sales_tab[[#This Row],[Order Date]],"MMM")</f>
        <v>Aug</v>
      </c>
      <c r="K1286">
        <v>6233</v>
      </c>
      <c r="L1286" t="str">
        <f>VLOOKUP(sales_tab[[#This Row],[Product ID]],product_tab[],2,FALSE)</f>
        <v>Smartphone</v>
      </c>
      <c r="M1286" t="str">
        <f>VLOOKUP(sales_tab[[#This Row],[Product ID]],product_tab[],4,FALSE)</f>
        <v>Hensley-Pratt</v>
      </c>
      <c r="N1286" t="s">
        <v>19</v>
      </c>
      <c r="O1286">
        <v>7.6334000000000009</v>
      </c>
      <c r="P1286">
        <v>12.38</v>
      </c>
      <c r="Q1286">
        <v>1</v>
      </c>
      <c r="R1286">
        <v>7.0000000000000007E-2</v>
      </c>
      <c r="S1286">
        <f>sales_tab[[#This Row],[Unit Price]]*sales_tab[[#This Row],[Quantity]]</f>
        <v>12.38</v>
      </c>
      <c r="T1286">
        <f>sales_tab[[#This Row],[Sales Amount]]-sales_tab[[#This Row],[Cost Price]]</f>
        <v>4.7465999999999999</v>
      </c>
    </row>
    <row r="1287" spans="1:20" x14ac:dyDescent="0.45">
      <c r="A1287">
        <v>570818</v>
      </c>
      <c r="B1287">
        <v>892712</v>
      </c>
      <c r="C1287" t="str">
        <f>VLOOKUP(sales_tab[[#This Row],[Customer ID]],customer_tab[],2,FALSE)</f>
        <v>Troy Smith</v>
      </c>
      <c r="D1287" t="str">
        <f>VLOOKUP(sales_tab[[#This Row],[Customer ID]],customer_tab[],9,FALSE)</f>
        <v>Male</v>
      </c>
      <c r="E1287" t="str">
        <f>VLOOKUP(sales_tab[[#This Row],[Customer ID]],customer_tab[],5,FALSE)</f>
        <v>Kentucky</v>
      </c>
      <c r="F1287" t="str">
        <f>VLOOKUP(sales_tab[[#This Row],[Customer ID]],customer_tab[],6,FALSE)</f>
        <v>South</v>
      </c>
      <c r="G1287" t="str">
        <f>VLOOKUP(sales_tab[[#This Row],[Customer ID]],customer_tab[],7,FALSE)</f>
        <v>Divorced</v>
      </c>
      <c r="H1287" s="1">
        <v>45530</v>
      </c>
      <c r="I1287" s="1" t="str">
        <f>TEXT(sales_tab[[#This Row],[Order Date]],"YYYY")</f>
        <v>2024</v>
      </c>
      <c r="J1287" s="1" t="str">
        <f>TEXT(sales_tab[[#This Row],[Order Date]],"MMM")</f>
        <v>Aug</v>
      </c>
      <c r="K1287">
        <v>5942</v>
      </c>
      <c r="L1287" t="str">
        <f>VLOOKUP(sales_tab[[#This Row],[Product ID]],product_tab[],2,FALSE)</f>
        <v>Stapler</v>
      </c>
      <c r="M1287" t="str">
        <f>VLOOKUP(sales_tab[[#This Row],[Product ID]],product_tab[],4,FALSE)</f>
        <v>Jones-Henderson</v>
      </c>
      <c r="N1287" t="s">
        <v>17</v>
      </c>
      <c r="O1287">
        <v>34.066400000000002</v>
      </c>
      <c r="P1287">
        <v>12.83</v>
      </c>
      <c r="Q1287">
        <v>4</v>
      </c>
      <c r="R1287">
        <v>0.23</v>
      </c>
      <c r="S1287">
        <f>sales_tab[[#This Row],[Unit Price]]*sales_tab[[#This Row],[Quantity]]</f>
        <v>51.32</v>
      </c>
      <c r="T1287">
        <f>sales_tab[[#This Row],[Sales Amount]]-sales_tab[[#This Row],[Cost Price]]</f>
        <v>17.253599999999999</v>
      </c>
    </row>
    <row r="1288" spans="1:20" x14ac:dyDescent="0.45">
      <c r="A1288">
        <v>553927</v>
      </c>
      <c r="B1288">
        <v>803027</v>
      </c>
      <c r="C1288" t="str">
        <f>VLOOKUP(sales_tab[[#This Row],[Customer ID]],customer_tab[],2,FALSE)</f>
        <v>David Jones</v>
      </c>
      <c r="D1288" t="str">
        <f>VLOOKUP(sales_tab[[#This Row],[Customer ID]],customer_tab[],9,FALSE)</f>
        <v>Male</v>
      </c>
      <c r="E1288" t="str">
        <f>VLOOKUP(sales_tab[[#This Row],[Customer ID]],customer_tab[],5,FALSE)</f>
        <v>California</v>
      </c>
      <c r="F1288" t="str">
        <f>VLOOKUP(sales_tab[[#This Row],[Customer ID]],customer_tab[],6,FALSE)</f>
        <v>West</v>
      </c>
      <c r="G1288" t="str">
        <f>VLOOKUP(sales_tab[[#This Row],[Customer ID]],customer_tab[],7,FALSE)</f>
        <v>Divorced</v>
      </c>
      <c r="H1288" s="1">
        <v>45451</v>
      </c>
      <c r="I1288" s="1" t="str">
        <f>TEXT(sales_tab[[#This Row],[Order Date]],"YYYY")</f>
        <v>2024</v>
      </c>
      <c r="J1288" s="1" t="str">
        <f>TEXT(sales_tab[[#This Row],[Order Date]],"MMM")</f>
        <v>Jun</v>
      </c>
      <c r="K1288">
        <v>5942</v>
      </c>
      <c r="L1288" t="str">
        <f>VLOOKUP(sales_tab[[#This Row],[Product ID]],product_tab[],2,FALSE)</f>
        <v>Stapler</v>
      </c>
      <c r="M1288" t="str">
        <f>VLOOKUP(sales_tab[[#This Row],[Product ID]],product_tab[],4,FALSE)</f>
        <v>Jones-Henderson</v>
      </c>
      <c r="N1288" t="s">
        <v>17</v>
      </c>
      <c r="O1288">
        <v>10.6814</v>
      </c>
      <c r="P1288">
        <v>12.83</v>
      </c>
      <c r="Q1288">
        <v>2</v>
      </c>
      <c r="R1288">
        <v>0.21</v>
      </c>
      <c r="S1288">
        <f>sales_tab[[#This Row],[Unit Price]]*sales_tab[[#This Row],[Quantity]]</f>
        <v>25.66</v>
      </c>
      <c r="T1288">
        <f>sales_tab[[#This Row],[Sales Amount]]-sales_tab[[#This Row],[Cost Price]]</f>
        <v>14.9786</v>
      </c>
    </row>
    <row r="1289" spans="1:20" x14ac:dyDescent="0.45">
      <c r="A1289">
        <v>758129</v>
      </c>
      <c r="B1289">
        <v>350281</v>
      </c>
      <c r="C1289" t="str">
        <f>VLOOKUP(sales_tab[[#This Row],[Customer ID]],customer_tab[],2,FALSE)</f>
        <v>Shannon Schmidt</v>
      </c>
      <c r="D1289" t="str">
        <f>VLOOKUP(sales_tab[[#This Row],[Customer ID]],customer_tab[],9,FALSE)</f>
        <v>Male</v>
      </c>
      <c r="E1289" t="str">
        <f>VLOOKUP(sales_tab[[#This Row],[Customer ID]],customer_tab[],5,FALSE)</f>
        <v>New York</v>
      </c>
      <c r="F1289" t="str">
        <f>VLOOKUP(sales_tab[[#This Row],[Customer ID]],customer_tab[],6,FALSE)</f>
        <v>East</v>
      </c>
      <c r="G1289" t="str">
        <f>VLOOKUP(sales_tab[[#This Row],[Customer ID]],customer_tab[],7,FALSE)</f>
        <v>Married</v>
      </c>
      <c r="H1289" s="1">
        <v>45436</v>
      </c>
      <c r="I1289" s="1" t="str">
        <f>TEXT(sales_tab[[#This Row],[Order Date]],"YYYY")</f>
        <v>2024</v>
      </c>
      <c r="J1289" s="1" t="str">
        <f>TEXT(sales_tab[[#This Row],[Order Date]],"MMM")</f>
        <v>May</v>
      </c>
      <c r="K1289">
        <v>8348</v>
      </c>
      <c r="L1289" t="str">
        <f>VLOOKUP(sales_tab[[#This Row],[Product ID]],product_tab[],2,FALSE)</f>
        <v>Laptop</v>
      </c>
      <c r="M1289" t="str">
        <f>VLOOKUP(sales_tab[[#This Row],[Product ID]],product_tab[],4,FALSE)</f>
        <v>Jackson, Stewart and Jenkins</v>
      </c>
      <c r="N1289" t="s">
        <v>19</v>
      </c>
      <c r="O1289">
        <v>489.42850000000004</v>
      </c>
      <c r="P1289">
        <v>193.63</v>
      </c>
      <c r="Q1289">
        <v>5</v>
      </c>
      <c r="R1289">
        <v>0.21</v>
      </c>
      <c r="S1289">
        <f>sales_tab[[#This Row],[Unit Price]]*sales_tab[[#This Row],[Quantity]]</f>
        <v>968.15</v>
      </c>
      <c r="T1289">
        <f>sales_tab[[#This Row],[Sales Amount]]-sales_tab[[#This Row],[Cost Price]]</f>
        <v>478.72149999999993</v>
      </c>
    </row>
    <row r="1290" spans="1:20" x14ac:dyDescent="0.45">
      <c r="A1290">
        <v>560227</v>
      </c>
      <c r="B1290">
        <v>447073</v>
      </c>
      <c r="C1290" t="str">
        <f>VLOOKUP(sales_tab[[#This Row],[Customer ID]],customer_tab[],2,FALSE)</f>
        <v>Jacob Boyd</v>
      </c>
      <c r="D1290" t="str">
        <f>VLOOKUP(sales_tab[[#This Row],[Customer ID]],customer_tab[],9,FALSE)</f>
        <v>Non-Binary</v>
      </c>
      <c r="E1290" t="str">
        <f>VLOOKUP(sales_tab[[#This Row],[Customer ID]],customer_tab[],5,FALSE)</f>
        <v>Indiana</v>
      </c>
      <c r="F1290" t="str">
        <f>VLOOKUP(sales_tab[[#This Row],[Customer ID]],customer_tab[],6,FALSE)</f>
        <v>Central</v>
      </c>
      <c r="G1290" t="str">
        <f>VLOOKUP(sales_tab[[#This Row],[Customer ID]],customer_tab[],7,FALSE)</f>
        <v>Married</v>
      </c>
      <c r="H1290" s="1">
        <v>45263</v>
      </c>
      <c r="I1290" s="1" t="str">
        <f>TEXT(sales_tab[[#This Row],[Order Date]],"YYYY")</f>
        <v>2023</v>
      </c>
      <c r="J1290" s="1" t="str">
        <f>TEXT(sales_tab[[#This Row],[Order Date]],"MMM")</f>
        <v>Dec</v>
      </c>
      <c r="K1290">
        <v>9961</v>
      </c>
      <c r="L1290" t="str">
        <f>VLOOKUP(sales_tab[[#This Row],[Product ID]],product_tab[],2,FALSE)</f>
        <v>Cap</v>
      </c>
      <c r="M1290" t="str">
        <f>VLOOKUP(sales_tab[[#This Row],[Product ID]],product_tab[],4,FALSE)</f>
        <v>Rogers and Sons</v>
      </c>
      <c r="N1290" t="s">
        <v>15</v>
      </c>
      <c r="O1290">
        <v>14.262000000000004</v>
      </c>
      <c r="P1290">
        <v>6.92</v>
      </c>
      <c r="Q1290">
        <v>5</v>
      </c>
      <c r="R1290">
        <v>0.18</v>
      </c>
      <c r="S1290">
        <f>sales_tab[[#This Row],[Unit Price]]*sales_tab[[#This Row],[Quantity]]</f>
        <v>34.6</v>
      </c>
      <c r="T1290">
        <f>sales_tab[[#This Row],[Sales Amount]]-sales_tab[[#This Row],[Cost Price]]</f>
        <v>20.337999999999997</v>
      </c>
    </row>
    <row r="1291" spans="1:20" x14ac:dyDescent="0.45">
      <c r="A1291">
        <v>347467</v>
      </c>
      <c r="B1291">
        <v>444347</v>
      </c>
      <c r="C1291" t="str">
        <f>VLOOKUP(sales_tab[[#This Row],[Customer ID]],customer_tab[],2,FALSE)</f>
        <v>Paul Jordan</v>
      </c>
      <c r="D1291" t="str">
        <f>VLOOKUP(sales_tab[[#This Row],[Customer ID]],customer_tab[],9,FALSE)</f>
        <v>Non-Binary</v>
      </c>
      <c r="E1291" t="str">
        <f>VLOOKUP(sales_tab[[#This Row],[Customer ID]],customer_tab[],5,FALSE)</f>
        <v>Pennsylvania</v>
      </c>
      <c r="F1291" t="str">
        <f>VLOOKUP(sales_tab[[#This Row],[Customer ID]],customer_tab[],6,FALSE)</f>
        <v>East</v>
      </c>
      <c r="G1291" t="str">
        <f>VLOOKUP(sales_tab[[#This Row],[Customer ID]],customer_tab[],7,FALSE)</f>
        <v>Single</v>
      </c>
      <c r="H1291" s="1">
        <v>45506</v>
      </c>
      <c r="I1291" s="1" t="str">
        <f>TEXT(sales_tab[[#This Row],[Order Date]],"YYYY")</f>
        <v>2024</v>
      </c>
      <c r="J1291" s="1" t="str">
        <f>TEXT(sales_tab[[#This Row],[Order Date]],"MMM")</f>
        <v>Aug</v>
      </c>
      <c r="K1291">
        <v>9961</v>
      </c>
      <c r="L1291" t="str">
        <f>VLOOKUP(sales_tab[[#This Row],[Product ID]],product_tab[],2,FALSE)</f>
        <v>Cap</v>
      </c>
      <c r="M1291" t="str">
        <f>VLOOKUP(sales_tab[[#This Row],[Product ID]],product_tab[],4,FALSE)</f>
        <v>Rogers and Sons</v>
      </c>
      <c r="N1291" t="s">
        <v>15</v>
      </c>
      <c r="O1291">
        <v>16.7164</v>
      </c>
      <c r="P1291">
        <v>6.92</v>
      </c>
      <c r="Q1291">
        <v>4</v>
      </c>
      <c r="R1291">
        <v>0.02</v>
      </c>
      <c r="S1291">
        <f>sales_tab[[#This Row],[Unit Price]]*sales_tab[[#This Row],[Quantity]]</f>
        <v>27.68</v>
      </c>
      <c r="T1291">
        <f>sales_tab[[#This Row],[Sales Amount]]-sales_tab[[#This Row],[Cost Price]]</f>
        <v>10.9636</v>
      </c>
    </row>
    <row r="1292" spans="1:20" x14ac:dyDescent="0.45">
      <c r="A1292">
        <v>253572</v>
      </c>
      <c r="B1292">
        <v>155191</v>
      </c>
      <c r="C1292" t="str">
        <f>VLOOKUP(sales_tab[[#This Row],[Customer ID]],customer_tab[],2,FALSE)</f>
        <v>David Williams</v>
      </c>
      <c r="D1292" t="str">
        <f>VLOOKUP(sales_tab[[#This Row],[Customer ID]],customer_tab[],9,FALSE)</f>
        <v>Non-Binary</v>
      </c>
      <c r="E1292" t="str">
        <f>VLOOKUP(sales_tab[[#This Row],[Customer ID]],customer_tab[],5,FALSE)</f>
        <v>California</v>
      </c>
      <c r="F1292" t="str">
        <f>VLOOKUP(sales_tab[[#This Row],[Customer ID]],customer_tab[],6,FALSE)</f>
        <v>West</v>
      </c>
      <c r="G1292" t="str">
        <f>VLOOKUP(sales_tab[[#This Row],[Customer ID]],customer_tab[],7,FALSE)</f>
        <v>Widowed</v>
      </c>
      <c r="H1292" s="1">
        <v>45385</v>
      </c>
      <c r="I1292" s="1" t="str">
        <f>TEXT(sales_tab[[#This Row],[Order Date]],"YYYY")</f>
        <v>2024</v>
      </c>
      <c r="J1292" s="1" t="str">
        <f>TEXT(sales_tab[[#This Row],[Order Date]],"MMM")</f>
        <v>Apr</v>
      </c>
      <c r="K1292">
        <v>3312</v>
      </c>
      <c r="L1292" t="str">
        <f>VLOOKUP(sales_tab[[#This Row],[Product ID]],product_tab[],2,FALSE)</f>
        <v>Toy Car</v>
      </c>
      <c r="M1292" t="str">
        <f>VLOOKUP(sales_tab[[#This Row],[Product ID]],product_tab[],4,FALSE)</f>
        <v>West LLC</v>
      </c>
      <c r="N1292" t="s">
        <v>13</v>
      </c>
      <c r="O1292">
        <v>204.25960000000003</v>
      </c>
      <c r="P1292">
        <v>287.38</v>
      </c>
      <c r="Q1292">
        <v>1</v>
      </c>
      <c r="R1292">
        <v>0.08</v>
      </c>
      <c r="S1292">
        <f>sales_tab[[#This Row],[Unit Price]]*sales_tab[[#This Row],[Quantity]]</f>
        <v>287.38</v>
      </c>
      <c r="T1292">
        <f>sales_tab[[#This Row],[Sales Amount]]-sales_tab[[#This Row],[Cost Price]]</f>
        <v>83.120399999999961</v>
      </c>
    </row>
    <row r="1293" spans="1:20" x14ac:dyDescent="0.45">
      <c r="A1293">
        <v>396248</v>
      </c>
      <c r="B1293">
        <v>807531</v>
      </c>
      <c r="C1293" t="str">
        <f>VLOOKUP(sales_tab[[#This Row],[Customer ID]],customer_tab[],2,FALSE)</f>
        <v>William Moore</v>
      </c>
      <c r="D1293" t="str">
        <f>VLOOKUP(sales_tab[[#This Row],[Customer ID]],customer_tab[],9,FALSE)</f>
        <v>Female</v>
      </c>
      <c r="E1293" t="str">
        <f>VLOOKUP(sales_tab[[#This Row],[Customer ID]],customer_tab[],5,FALSE)</f>
        <v>California</v>
      </c>
      <c r="F1293" t="str">
        <f>VLOOKUP(sales_tab[[#This Row],[Customer ID]],customer_tab[],6,FALSE)</f>
        <v>West</v>
      </c>
      <c r="G1293" t="str">
        <f>VLOOKUP(sales_tab[[#This Row],[Customer ID]],customer_tab[],7,FALSE)</f>
        <v>Divorced</v>
      </c>
      <c r="H1293" s="1">
        <v>45309</v>
      </c>
      <c r="I1293" s="1" t="str">
        <f>TEXT(sales_tab[[#This Row],[Order Date]],"YYYY")</f>
        <v>2024</v>
      </c>
      <c r="J1293" s="1" t="str">
        <f>TEXT(sales_tab[[#This Row],[Order Date]],"MMM")</f>
        <v>Jan</v>
      </c>
      <c r="K1293">
        <v>4971</v>
      </c>
      <c r="L1293" t="str">
        <f>VLOOKUP(sales_tab[[#This Row],[Product ID]],product_tab[],2,FALSE)</f>
        <v>Marker</v>
      </c>
      <c r="M1293" t="str">
        <f>VLOOKUP(sales_tab[[#This Row],[Product ID]],product_tab[],4,FALSE)</f>
        <v>Perez LLC</v>
      </c>
      <c r="N1293" t="s">
        <v>17</v>
      </c>
      <c r="O1293">
        <v>110.08399999999999</v>
      </c>
      <c r="P1293">
        <v>63.66</v>
      </c>
      <c r="Q1293">
        <v>4</v>
      </c>
      <c r="R1293">
        <v>0.15</v>
      </c>
      <c r="S1293">
        <f>sales_tab[[#This Row],[Unit Price]]*sales_tab[[#This Row],[Quantity]]</f>
        <v>254.64</v>
      </c>
      <c r="T1293">
        <f>sales_tab[[#This Row],[Sales Amount]]-sales_tab[[#This Row],[Cost Price]]</f>
        <v>144.55599999999998</v>
      </c>
    </row>
    <row r="1294" spans="1:20" x14ac:dyDescent="0.45">
      <c r="A1294">
        <v>437941</v>
      </c>
      <c r="B1294">
        <v>250782</v>
      </c>
      <c r="C1294" t="str">
        <f>VLOOKUP(sales_tab[[#This Row],[Customer ID]],customer_tab[],2,FALSE)</f>
        <v>Nathaniel Davis</v>
      </c>
      <c r="D1294" t="str">
        <f>VLOOKUP(sales_tab[[#This Row],[Customer ID]],customer_tab[],9,FALSE)</f>
        <v>Non-Binary</v>
      </c>
      <c r="E1294" t="str">
        <f>VLOOKUP(sales_tab[[#This Row],[Customer ID]],customer_tab[],5,FALSE)</f>
        <v>New York</v>
      </c>
      <c r="F1294" t="str">
        <f>VLOOKUP(sales_tab[[#This Row],[Customer ID]],customer_tab[],6,FALSE)</f>
        <v>East</v>
      </c>
      <c r="G1294" t="str">
        <f>VLOOKUP(sales_tab[[#This Row],[Customer ID]],customer_tab[],7,FALSE)</f>
        <v>Widowed</v>
      </c>
      <c r="H1294" s="1">
        <v>45178</v>
      </c>
      <c r="I1294" s="1" t="str">
        <f>TEXT(sales_tab[[#This Row],[Order Date]],"YYYY")</f>
        <v>2023</v>
      </c>
      <c r="J1294" s="1" t="str">
        <f>TEXT(sales_tab[[#This Row],[Order Date]],"MMM")</f>
        <v>Sep</v>
      </c>
      <c r="K1294">
        <v>4541</v>
      </c>
      <c r="L1294" t="str">
        <f>VLOOKUP(sales_tab[[#This Row],[Product ID]],product_tab[],2,FALSE)</f>
        <v>Pen</v>
      </c>
      <c r="M1294" t="str">
        <f>VLOOKUP(sales_tab[[#This Row],[Product ID]],product_tab[],4,FALSE)</f>
        <v>Mccall Inc</v>
      </c>
      <c r="N1294" t="s">
        <v>17</v>
      </c>
      <c r="O1294">
        <v>127.66000000000003</v>
      </c>
      <c r="P1294">
        <v>69.5</v>
      </c>
      <c r="Q1294">
        <v>3</v>
      </c>
      <c r="R1294">
        <v>0.08</v>
      </c>
      <c r="S1294">
        <f>sales_tab[[#This Row],[Unit Price]]*sales_tab[[#This Row],[Quantity]]</f>
        <v>208.5</v>
      </c>
      <c r="T1294">
        <f>sales_tab[[#This Row],[Sales Amount]]-sales_tab[[#This Row],[Cost Price]]</f>
        <v>80.839999999999975</v>
      </c>
    </row>
    <row r="1295" spans="1:20" x14ac:dyDescent="0.45">
      <c r="A1295">
        <v>781719</v>
      </c>
      <c r="B1295">
        <v>301752</v>
      </c>
      <c r="C1295" t="str">
        <f>VLOOKUP(sales_tab[[#This Row],[Customer ID]],customer_tab[],2,FALSE)</f>
        <v>Kathleen White</v>
      </c>
      <c r="D1295" t="str">
        <f>VLOOKUP(sales_tab[[#This Row],[Customer ID]],customer_tab[],9,FALSE)</f>
        <v>Male</v>
      </c>
      <c r="E1295" t="str">
        <f>VLOOKUP(sales_tab[[#This Row],[Customer ID]],customer_tab[],5,FALSE)</f>
        <v>Pennsylvania</v>
      </c>
      <c r="F1295" t="str">
        <f>VLOOKUP(sales_tab[[#This Row],[Customer ID]],customer_tab[],6,FALSE)</f>
        <v>East</v>
      </c>
      <c r="G1295" t="str">
        <f>VLOOKUP(sales_tab[[#This Row],[Customer ID]],customer_tab[],7,FALSE)</f>
        <v>Single</v>
      </c>
      <c r="H1295" s="1">
        <v>45528</v>
      </c>
      <c r="I1295" s="1" t="str">
        <f>TEXT(sales_tab[[#This Row],[Order Date]],"YYYY")</f>
        <v>2024</v>
      </c>
      <c r="J1295" s="1" t="str">
        <f>TEXT(sales_tab[[#This Row],[Order Date]],"MMM")</f>
        <v>Aug</v>
      </c>
      <c r="K1295">
        <v>2117</v>
      </c>
      <c r="L1295" t="str">
        <f>VLOOKUP(sales_tab[[#This Row],[Product ID]],product_tab[],2,FALSE)</f>
        <v>Sofa</v>
      </c>
      <c r="M1295" t="str">
        <f>VLOOKUP(sales_tab[[#This Row],[Product ID]],product_tab[],4,FALSE)</f>
        <v>Holden Inc</v>
      </c>
      <c r="N1295" t="s">
        <v>11</v>
      </c>
      <c r="O1295">
        <v>9.3240999999999996</v>
      </c>
      <c r="P1295">
        <v>13.79</v>
      </c>
      <c r="Q1295">
        <v>1</v>
      </c>
      <c r="R1295">
        <v>0.21</v>
      </c>
      <c r="S1295">
        <f>sales_tab[[#This Row],[Unit Price]]*sales_tab[[#This Row],[Quantity]]</f>
        <v>13.79</v>
      </c>
      <c r="T1295">
        <f>sales_tab[[#This Row],[Sales Amount]]-sales_tab[[#This Row],[Cost Price]]</f>
        <v>4.4658999999999995</v>
      </c>
    </row>
    <row r="1296" spans="1:20" x14ac:dyDescent="0.45">
      <c r="A1296">
        <v>892509</v>
      </c>
      <c r="B1296">
        <v>453139</v>
      </c>
      <c r="C1296" t="str">
        <f>VLOOKUP(sales_tab[[#This Row],[Customer ID]],customer_tab[],2,FALSE)</f>
        <v>Danielle Russell</v>
      </c>
      <c r="D1296" t="str">
        <f>VLOOKUP(sales_tab[[#This Row],[Customer ID]],customer_tab[],9,FALSE)</f>
        <v>Male</v>
      </c>
      <c r="E1296" t="str">
        <f>VLOOKUP(sales_tab[[#This Row],[Customer ID]],customer_tab[],5,FALSE)</f>
        <v>Pennsylvania</v>
      </c>
      <c r="F1296" t="str">
        <f>VLOOKUP(sales_tab[[#This Row],[Customer ID]],customer_tab[],6,FALSE)</f>
        <v>East</v>
      </c>
      <c r="G1296" t="str">
        <f>VLOOKUP(sales_tab[[#This Row],[Customer ID]],customer_tab[],7,FALSE)</f>
        <v>Single</v>
      </c>
      <c r="H1296" s="1">
        <v>45405</v>
      </c>
      <c r="I1296" s="1" t="str">
        <f>TEXT(sales_tab[[#This Row],[Order Date]],"YYYY")</f>
        <v>2024</v>
      </c>
      <c r="J1296" s="1" t="str">
        <f>TEXT(sales_tab[[#This Row],[Order Date]],"MMM")</f>
        <v>Apr</v>
      </c>
      <c r="K1296">
        <v>9240</v>
      </c>
      <c r="L1296" t="str">
        <f>VLOOKUP(sales_tab[[#This Row],[Product ID]],product_tab[],2,FALSE)</f>
        <v>Doll</v>
      </c>
      <c r="M1296" t="str">
        <f>VLOOKUP(sales_tab[[#This Row],[Product ID]],product_tab[],4,FALSE)</f>
        <v>Clark, Scott and Miller</v>
      </c>
      <c r="N1296" t="s">
        <v>13</v>
      </c>
      <c r="O1296">
        <v>114.053</v>
      </c>
      <c r="P1296">
        <v>105.37</v>
      </c>
      <c r="Q1296">
        <v>2</v>
      </c>
      <c r="R1296">
        <v>0.05</v>
      </c>
      <c r="S1296">
        <f>sales_tab[[#This Row],[Unit Price]]*sales_tab[[#This Row],[Quantity]]</f>
        <v>210.74</v>
      </c>
      <c r="T1296">
        <f>sales_tab[[#This Row],[Sales Amount]]-sales_tab[[#This Row],[Cost Price]]</f>
        <v>96.687000000000012</v>
      </c>
    </row>
    <row r="1297" spans="1:20" x14ac:dyDescent="0.45">
      <c r="A1297">
        <v>318045</v>
      </c>
      <c r="B1297">
        <v>323692</v>
      </c>
      <c r="C1297" t="str">
        <f>VLOOKUP(sales_tab[[#This Row],[Customer ID]],customer_tab[],2,FALSE)</f>
        <v>Nathan Calderon</v>
      </c>
      <c r="D1297" t="str">
        <f>VLOOKUP(sales_tab[[#This Row],[Customer ID]],customer_tab[],9,FALSE)</f>
        <v>Male</v>
      </c>
      <c r="E1297" t="str">
        <f>VLOOKUP(sales_tab[[#This Row],[Customer ID]],customer_tab[],5,FALSE)</f>
        <v>Minnesota</v>
      </c>
      <c r="F1297" t="str">
        <f>VLOOKUP(sales_tab[[#This Row],[Customer ID]],customer_tab[],6,FALSE)</f>
        <v>Central</v>
      </c>
      <c r="G1297" t="str">
        <f>VLOOKUP(sales_tab[[#This Row],[Customer ID]],customer_tab[],7,FALSE)</f>
        <v>Widowed</v>
      </c>
      <c r="H1297" s="1">
        <v>45430</v>
      </c>
      <c r="I1297" s="1" t="str">
        <f>TEXT(sales_tab[[#This Row],[Order Date]],"YYYY")</f>
        <v>2024</v>
      </c>
      <c r="J1297" s="1" t="str">
        <f>TEXT(sales_tab[[#This Row],[Order Date]],"MMM")</f>
        <v>May</v>
      </c>
      <c r="K1297">
        <v>5035</v>
      </c>
      <c r="L1297" t="str">
        <f>VLOOKUP(sales_tab[[#This Row],[Product ID]],product_tab[],2,FALSE)</f>
        <v>Paper</v>
      </c>
      <c r="M1297" t="str">
        <f>VLOOKUP(sales_tab[[#This Row],[Product ID]],product_tab[],4,FALSE)</f>
        <v>Clayton, Robertson and Wolfe</v>
      </c>
      <c r="N1297" t="s">
        <v>17</v>
      </c>
      <c r="O1297">
        <v>541.29399999999998</v>
      </c>
      <c r="P1297">
        <v>196.72</v>
      </c>
      <c r="Q1297">
        <v>4</v>
      </c>
      <c r="R1297">
        <v>0.2</v>
      </c>
      <c r="S1297">
        <f>sales_tab[[#This Row],[Unit Price]]*sales_tab[[#This Row],[Quantity]]</f>
        <v>786.88</v>
      </c>
      <c r="T1297">
        <f>sales_tab[[#This Row],[Sales Amount]]-sales_tab[[#This Row],[Cost Price]]</f>
        <v>245.58600000000001</v>
      </c>
    </row>
    <row r="1298" spans="1:20" x14ac:dyDescent="0.45">
      <c r="A1298">
        <v>500973</v>
      </c>
      <c r="B1298">
        <v>989547</v>
      </c>
      <c r="C1298" t="str">
        <f>VLOOKUP(sales_tab[[#This Row],[Customer ID]],customer_tab[],2,FALSE)</f>
        <v>Danielle Gates</v>
      </c>
      <c r="D1298" t="str">
        <f>VLOOKUP(sales_tab[[#This Row],[Customer ID]],customer_tab[],9,FALSE)</f>
        <v>Non-Binary</v>
      </c>
      <c r="E1298" t="str">
        <f>VLOOKUP(sales_tab[[#This Row],[Customer ID]],customer_tab[],5,FALSE)</f>
        <v>Wisconsin</v>
      </c>
      <c r="F1298" t="str">
        <f>VLOOKUP(sales_tab[[#This Row],[Customer ID]],customer_tab[],6,FALSE)</f>
        <v>Central</v>
      </c>
      <c r="G1298" t="str">
        <f>VLOOKUP(sales_tab[[#This Row],[Customer ID]],customer_tab[],7,FALSE)</f>
        <v>Widowed</v>
      </c>
      <c r="H1298" s="1">
        <v>45268</v>
      </c>
      <c r="I1298" s="1" t="str">
        <f>TEXT(sales_tab[[#This Row],[Order Date]],"YYYY")</f>
        <v>2023</v>
      </c>
      <c r="J1298" s="1" t="str">
        <f>TEXT(sales_tab[[#This Row],[Order Date]],"MMM")</f>
        <v>Dec</v>
      </c>
      <c r="K1298">
        <v>6681</v>
      </c>
      <c r="L1298" t="str">
        <f>VLOOKUP(sales_tab[[#This Row],[Product ID]],product_tab[],2,FALSE)</f>
        <v>Desk</v>
      </c>
      <c r="M1298" t="str">
        <f>VLOOKUP(sales_tab[[#This Row],[Product ID]],product_tab[],4,FALSE)</f>
        <v>Fernandez, Willis and Potter</v>
      </c>
      <c r="N1298" t="s">
        <v>11</v>
      </c>
      <c r="O1298">
        <v>706.12479999999994</v>
      </c>
      <c r="P1298">
        <v>204.63</v>
      </c>
      <c r="Q1298">
        <v>4</v>
      </c>
      <c r="R1298">
        <v>0.01</v>
      </c>
      <c r="S1298">
        <f>sales_tab[[#This Row],[Unit Price]]*sales_tab[[#This Row],[Quantity]]</f>
        <v>818.52</v>
      </c>
      <c r="T1298">
        <f>sales_tab[[#This Row],[Sales Amount]]-sales_tab[[#This Row],[Cost Price]]</f>
        <v>112.39520000000005</v>
      </c>
    </row>
    <row r="1299" spans="1:20" x14ac:dyDescent="0.45">
      <c r="A1299">
        <v>757476</v>
      </c>
      <c r="B1299">
        <v>330874</v>
      </c>
      <c r="C1299" t="str">
        <f>VLOOKUP(sales_tab[[#This Row],[Customer ID]],customer_tab[],2,FALSE)</f>
        <v>Sydney Morales</v>
      </c>
      <c r="D1299" t="str">
        <f>VLOOKUP(sales_tab[[#This Row],[Customer ID]],customer_tab[],9,FALSE)</f>
        <v>Male</v>
      </c>
      <c r="E1299" t="str">
        <f>VLOOKUP(sales_tab[[#This Row],[Customer ID]],customer_tab[],5,FALSE)</f>
        <v>Minnesota</v>
      </c>
      <c r="F1299" t="str">
        <f>VLOOKUP(sales_tab[[#This Row],[Customer ID]],customer_tab[],6,FALSE)</f>
        <v>Central</v>
      </c>
      <c r="G1299" t="str">
        <f>VLOOKUP(sales_tab[[#This Row],[Customer ID]],customer_tab[],7,FALSE)</f>
        <v>Widowed</v>
      </c>
      <c r="H1299" s="1">
        <v>45176</v>
      </c>
      <c r="I1299" s="1" t="str">
        <f>TEXT(sales_tab[[#This Row],[Order Date]],"YYYY")</f>
        <v>2023</v>
      </c>
      <c r="J1299" s="1" t="str">
        <f>TEXT(sales_tab[[#This Row],[Order Date]],"MMM")</f>
        <v>Sep</v>
      </c>
      <c r="K1299">
        <v>2117</v>
      </c>
      <c r="L1299" t="str">
        <f>VLOOKUP(sales_tab[[#This Row],[Product ID]],product_tab[],2,FALSE)</f>
        <v>Sofa</v>
      </c>
      <c r="M1299" t="str">
        <f>VLOOKUP(sales_tab[[#This Row],[Product ID]],product_tab[],4,FALSE)</f>
        <v>Holden Inc</v>
      </c>
      <c r="N1299" t="s">
        <v>11</v>
      </c>
      <c r="O1299">
        <v>30.945999999999987</v>
      </c>
      <c r="P1299">
        <v>13.79</v>
      </c>
      <c r="Q1299">
        <v>5</v>
      </c>
      <c r="R1299">
        <v>0.12</v>
      </c>
      <c r="S1299">
        <f>sales_tab[[#This Row],[Unit Price]]*sales_tab[[#This Row],[Quantity]]</f>
        <v>68.949999999999989</v>
      </c>
      <c r="T1299">
        <f>sales_tab[[#This Row],[Sales Amount]]-sales_tab[[#This Row],[Cost Price]]</f>
        <v>38.004000000000005</v>
      </c>
    </row>
    <row r="1300" spans="1:20" x14ac:dyDescent="0.45">
      <c r="A1300">
        <v>937771</v>
      </c>
      <c r="B1300">
        <v>855515</v>
      </c>
      <c r="C1300" t="str">
        <f>VLOOKUP(sales_tab[[#This Row],[Customer ID]],customer_tab[],2,FALSE)</f>
        <v>Anna Wilson</v>
      </c>
      <c r="D1300" t="str">
        <f>VLOOKUP(sales_tab[[#This Row],[Customer ID]],customer_tab[],9,FALSE)</f>
        <v>Female</v>
      </c>
      <c r="E1300" t="str">
        <f>VLOOKUP(sales_tab[[#This Row],[Customer ID]],customer_tab[],5,FALSE)</f>
        <v>New York</v>
      </c>
      <c r="F1300" t="str">
        <f>VLOOKUP(sales_tab[[#This Row],[Customer ID]],customer_tab[],6,FALSE)</f>
        <v>East</v>
      </c>
      <c r="G1300" t="str">
        <f>VLOOKUP(sales_tab[[#This Row],[Customer ID]],customer_tab[],7,FALSE)</f>
        <v>Widowed</v>
      </c>
      <c r="H1300" s="1">
        <v>45219</v>
      </c>
      <c r="I1300" s="1" t="str">
        <f>TEXT(sales_tab[[#This Row],[Order Date]],"YYYY")</f>
        <v>2023</v>
      </c>
      <c r="J1300" s="1" t="str">
        <f>TEXT(sales_tab[[#This Row],[Order Date]],"MMM")</f>
        <v>Oct</v>
      </c>
      <c r="K1300">
        <v>2914</v>
      </c>
      <c r="L1300" t="str">
        <f>VLOOKUP(sales_tab[[#This Row],[Product ID]],product_tab[],2,FALSE)</f>
        <v>Bookshelf</v>
      </c>
      <c r="M1300" t="str">
        <f>VLOOKUP(sales_tab[[#This Row],[Product ID]],product_tab[],4,FALSE)</f>
        <v>Davis-Ramirez</v>
      </c>
      <c r="N1300" t="s">
        <v>11</v>
      </c>
      <c r="O1300">
        <v>16.369499999999999</v>
      </c>
      <c r="P1300">
        <v>30.65</v>
      </c>
      <c r="Q1300">
        <v>1</v>
      </c>
      <c r="R1300">
        <v>0.17</v>
      </c>
      <c r="S1300">
        <f>sales_tab[[#This Row],[Unit Price]]*sales_tab[[#This Row],[Quantity]]</f>
        <v>30.65</v>
      </c>
      <c r="T1300">
        <f>sales_tab[[#This Row],[Sales Amount]]-sales_tab[[#This Row],[Cost Price]]</f>
        <v>14.2805</v>
      </c>
    </row>
    <row r="1301" spans="1:20" x14ac:dyDescent="0.45">
      <c r="A1301">
        <v>867867</v>
      </c>
      <c r="B1301">
        <v>710144</v>
      </c>
      <c r="C1301" t="str">
        <f>VLOOKUP(sales_tab[[#This Row],[Customer ID]],customer_tab[],2,FALSE)</f>
        <v>Virginia Myers</v>
      </c>
      <c r="D1301" t="str">
        <f>VLOOKUP(sales_tab[[#This Row],[Customer ID]],customer_tab[],9,FALSE)</f>
        <v>Male</v>
      </c>
      <c r="E1301" t="str">
        <f>VLOOKUP(sales_tab[[#This Row],[Customer ID]],customer_tab[],5,FALSE)</f>
        <v>California</v>
      </c>
      <c r="F1301" t="str">
        <f>VLOOKUP(sales_tab[[#This Row],[Customer ID]],customer_tab[],6,FALSE)</f>
        <v>West</v>
      </c>
      <c r="G1301" t="str">
        <f>VLOOKUP(sales_tab[[#This Row],[Customer ID]],customer_tab[],7,FALSE)</f>
        <v>Married</v>
      </c>
      <c r="H1301" s="1">
        <v>45342</v>
      </c>
      <c r="I1301" s="1" t="str">
        <f>TEXT(sales_tab[[#This Row],[Order Date]],"YYYY")</f>
        <v>2024</v>
      </c>
      <c r="J1301" s="1" t="str">
        <f>TEXT(sales_tab[[#This Row],[Order Date]],"MMM")</f>
        <v>Feb</v>
      </c>
      <c r="K1301">
        <v>4541</v>
      </c>
      <c r="L1301" t="str">
        <f>VLOOKUP(sales_tab[[#This Row],[Product ID]],product_tab[],2,FALSE)</f>
        <v>Pen</v>
      </c>
      <c r="M1301" t="str">
        <f>VLOOKUP(sales_tab[[#This Row],[Product ID]],product_tab[],4,FALSE)</f>
        <v>Mccall Inc</v>
      </c>
      <c r="N1301" t="s">
        <v>17</v>
      </c>
      <c r="O1301">
        <v>32.504999999999988</v>
      </c>
      <c r="P1301">
        <v>69.5</v>
      </c>
      <c r="Q1301">
        <v>1</v>
      </c>
      <c r="R1301">
        <v>0.05</v>
      </c>
      <c r="S1301">
        <f>sales_tab[[#This Row],[Unit Price]]*sales_tab[[#This Row],[Quantity]]</f>
        <v>69.5</v>
      </c>
      <c r="T1301">
        <f>sales_tab[[#This Row],[Sales Amount]]-sales_tab[[#This Row],[Cost Price]]</f>
        <v>36.995000000000012</v>
      </c>
    </row>
    <row r="1302" spans="1:20" x14ac:dyDescent="0.45">
      <c r="A1302">
        <v>857712</v>
      </c>
      <c r="B1302">
        <v>216823</v>
      </c>
      <c r="C1302" t="str">
        <f>VLOOKUP(sales_tab[[#This Row],[Customer ID]],customer_tab[],2,FALSE)</f>
        <v>Kristen Long</v>
      </c>
      <c r="D1302" t="str">
        <f>VLOOKUP(sales_tab[[#This Row],[Customer ID]],customer_tab[],9,FALSE)</f>
        <v>Male</v>
      </c>
      <c r="E1302" t="str">
        <f>VLOOKUP(sales_tab[[#This Row],[Customer ID]],customer_tab[],5,FALSE)</f>
        <v>New Mexico</v>
      </c>
      <c r="F1302" t="str">
        <f>VLOOKUP(sales_tab[[#This Row],[Customer ID]],customer_tab[],6,FALSE)</f>
        <v>West</v>
      </c>
      <c r="G1302" t="str">
        <f>VLOOKUP(sales_tab[[#This Row],[Customer ID]],customer_tab[],7,FALSE)</f>
        <v>Married</v>
      </c>
      <c r="H1302" s="1">
        <v>45360</v>
      </c>
      <c r="I1302" s="1" t="str">
        <f>TEXT(sales_tab[[#This Row],[Order Date]],"YYYY")</f>
        <v>2024</v>
      </c>
      <c r="J1302" s="1" t="str">
        <f>TEXT(sales_tab[[#This Row],[Order Date]],"MMM")</f>
        <v>Mar</v>
      </c>
      <c r="K1302">
        <v>4971</v>
      </c>
      <c r="L1302" t="str">
        <f>VLOOKUP(sales_tab[[#This Row],[Product ID]],product_tab[],2,FALSE)</f>
        <v>Marker</v>
      </c>
      <c r="M1302" t="str">
        <f>VLOOKUP(sales_tab[[#This Row],[Product ID]],product_tab[],4,FALSE)</f>
        <v>Perez LLC</v>
      </c>
      <c r="N1302" t="s">
        <v>17</v>
      </c>
      <c r="O1302">
        <v>108.42679999999999</v>
      </c>
      <c r="P1302">
        <v>63.66</v>
      </c>
      <c r="Q1302">
        <v>2</v>
      </c>
      <c r="R1302">
        <v>0.01</v>
      </c>
      <c r="S1302">
        <f>sales_tab[[#This Row],[Unit Price]]*sales_tab[[#This Row],[Quantity]]</f>
        <v>127.32</v>
      </c>
      <c r="T1302">
        <f>sales_tab[[#This Row],[Sales Amount]]-sales_tab[[#This Row],[Cost Price]]</f>
        <v>18.893200000000007</v>
      </c>
    </row>
    <row r="1303" spans="1:20" x14ac:dyDescent="0.45">
      <c r="A1303">
        <v>464180</v>
      </c>
      <c r="B1303">
        <v>698850</v>
      </c>
      <c r="C1303" t="str">
        <f>VLOOKUP(sales_tab[[#This Row],[Customer ID]],customer_tab[],2,FALSE)</f>
        <v>Lacey Burch</v>
      </c>
      <c r="D1303" t="str">
        <f>VLOOKUP(sales_tab[[#This Row],[Customer ID]],customer_tab[],9,FALSE)</f>
        <v>Female</v>
      </c>
      <c r="E1303" t="str">
        <f>VLOOKUP(sales_tab[[#This Row],[Customer ID]],customer_tab[],5,FALSE)</f>
        <v>Florida</v>
      </c>
      <c r="F1303" t="str">
        <f>VLOOKUP(sales_tab[[#This Row],[Customer ID]],customer_tab[],6,FALSE)</f>
        <v>South</v>
      </c>
      <c r="G1303" t="str">
        <f>VLOOKUP(sales_tab[[#This Row],[Customer ID]],customer_tab[],7,FALSE)</f>
        <v>Widowed</v>
      </c>
      <c r="H1303" s="1">
        <v>45261</v>
      </c>
      <c r="I1303" s="1" t="str">
        <f>TEXT(sales_tab[[#This Row],[Order Date]],"YYYY")</f>
        <v>2023</v>
      </c>
      <c r="J1303" s="1" t="str">
        <f>TEXT(sales_tab[[#This Row],[Order Date]],"MMM")</f>
        <v>Dec</v>
      </c>
      <c r="K1303">
        <v>9504</v>
      </c>
      <c r="L1303" t="str">
        <f>VLOOKUP(sales_tab[[#This Row],[Product ID]],product_tab[],2,FALSE)</f>
        <v>Puzzle</v>
      </c>
      <c r="M1303" t="str">
        <f>VLOOKUP(sales_tab[[#This Row],[Product ID]],product_tab[],4,FALSE)</f>
        <v>Bailey, Fowler and Butler</v>
      </c>
      <c r="N1303" t="s">
        <v>13</v>
      </c>
      <c r="O1303">
        <v>114.5351</v>
      </c>
      <c r="P1303">
        <v>50.87</v>
      </c>
      <c r="Q1303">
        <v>3</v>
      </c>
      <c r="R1303">
        <v>0.09</v>
      </c>
      <c r="S1303">
        <f>sales_tab[[#This Row],[Unit Price]]*sales_tab[[#This Row],[Quantity]]</f>
        <v>152.60999999999999</v>
      </c>
      <c r="T1303">
        <f>sales_tab[[#This Row],[Sales Amount]]-sales_tab[[#This Row],[Cost Price]]</f>
        <v>38.074899999999985</v>
      </c>
    </row>
    <row r="1304" spans="1:20" x14ac:dyDescent="0.45">
      <c r="A1304">
        <v>652254</v>
      </c>
      <c r="B1304">
        <v>893193</v>
      </c>
      <c r="C1304" t="str">
        <f>VLOOKUP(sales_tab[[#This Row],[Customer ID]],customer_tab[],2,FALSE)</f>
        <v>Daniel Shea</v>
      </c>
      <c r="D1304" t="str">
        <f>VLOOKUP(sales_tab[[#This Row],[Customer ID]],customer_tab[],9,FALSE)</f>
        <v>Female</v>
      </c>
      <c r="E1304" t="str">
        <f>VLOOKUP(sales_tab[[#This Row],[Customer ID]],customer_tab[],5,FALSE)</f>
        <v>California</v>
      </c>
      <c r="F1304" t="str">
        <f>VLOOKUP(sales_tab[[#This Row],[Customer ID]],customer_tab[],6,FALSE)</f>
        <v>West</v>
      </c>
      <c r="G1304" t="str">
        <f>VLOOKUP(sales_tab[[#This Row],[Customer ID]],customer_tab[],7,FALSE)</f>
        <v>Married</v>
      </c>
      <c r="H1304" s="1">
        <v>45298</v>
      </c>
      <c r="I1304" s="1" t="str">
        <f>TEXT(sales_tab[[#This Row],[Order Date]],"YYYY")</f>
        <v>2024</v>
      </c>
      <c r="J1304" s="1" t="str">
        <f>TEXT(sales_tab[[#This Row],[Order Date]],"MMM")</f>
        <v>Jan</v>
      </c>
      <c r="K1304">
        <v>5942</v>
      </c>
      <c r="L1304" t="str">
        <f>VLOOKUP(sales_tab[[#This Row],[Product ID]],product_tab[],2,FALSE)</f>
        <v>Stapler</v>
      </c>
      <c r="M1304" t="str">
        <f>VLOOKUP(sales_tab[[#This Row],[Product ID]],product_tab[],4,FALSE)</f>
        <v>Jones-Henderson</v>
      </c>
      <c r="N1304" t="s">
        <v>17</v>
      </c>
      <c r="O1304">
        <v>35.667500000000004</v>
      </c>
      <c r="P1304">
        <v>12.83</v>
      </c>
      <c r="Q1304">
        <v>5</v>
      </c>
      <c r="R1304">
        <v>0.15</v>
      </c>
      <c r="S1304">
        <f>sales_tab[[#This Row],[Unit Price]]*sales_tab[[#This Row],[Quantity]]</f>
        <v>64.150000000000006</v>
      </c>
      <c r="T1304">
        <f>sales_tab[[#This Row],[Sales Amount]]-sales_tab[[#This Row],[Cost Price]]</f>
        <v>28.482500000000002</v>
      </c>
    </row>
    <row r="1305" spans="1:20" x14ac:dyDescent="0.45">
      <c r="A1305">
        <v>802019</v>
      </c>
      <c r="B1305">
        <v>673037</v>
      </c>
      <c r="C1305" t="str">
        <f>VLOOKUP(sales_tab[[#This Row],[Customer ID]],customer_tab[],2,FALSE)</f>
        <v>Mrs. Amy Lawrence</v>
      </c>
      <c r="D1305" t="str">
        <f>VLOOKUP(sales_tab[[#This Row],[Customer ID]],customer_tab[],9,FALSE)</f>
        <v>Non-Binary</v>
      </c>
      <c r="E1305" t="str">
        <f>VLOOKUP(sales_tab[[#This Row],[Customer ID]],customer_tab[],5,FALSE)</f>
        <v>Texas</v>
      </c>
      <c r="F1305" t="str">
        <f>VLOOKUP(sales_tab[[#This Row],[Customer ID]],customer_tab[],6,FALSE)</f>
        <v>Central</v>
      </c>
      <c r="G1305" t="str">
        <f>VLOOKUP(sales_tab[[#This Row],[Customer ID]],customer_tab[],7,FALSE)</f>
        <v>Widowed</v>
      </c>
      <c r="H1305" s="1">
        <v>45355</v>
      </c>
      <c r="I1305" s="1" t="str">
        <f>TEXT(sales_tab[[#This Row],[Order Date]],"YYYY")</f>
        <v>2024</v>
      </c>
      <c r="J1305" s="1" t="str">
        <f>TEXT(sales_tab[[#This Row],[Order Date]],"MMM")</f>
        <v>Mar</v>
      </c>
      <c r="K1305">
        <v>7085</v>
      </c>
      <c r="L1305" t="str">
        <f>VLOOKUP(sales_tab[[#This Row],[Product ID]],product_tab[],2,FALSE)</f>
        <v>Jacket</v>
      </c>
      <c r="M1305" t="str">
        <f>VLOOKUP(sales_tab[[#This Row],[Product ID]],product_tab[],4,FALSE)</f>
        <v>Myers-Barber</v>
      </c>
      <c r="N1305" t="s">
        <v>15</v>
      </c>
      <c r="O1305">
        <v>141.74379999999999</v>
      </c>
      <c r="P1305">
        <v>178.83</v>
      </c>
      <c r="Q1305">
        <v>1</v>
      </c>
      <c r="R1305">
        <v>0.14000000000000001</v>
      </c>
      <c r="S1305">
        <f>sales_tab[[#This Row],[Unit Price]]*sales_tab[[#This Row],[Quantity]]</f>
        <v>178.83</v>
      </c>
      <c r="T1305">
        <f>sales_tab[[#This Row],[Sales Amount]]-sales_tab[[#This Row],[Cost Price]]</f>
        <v>37.086200000000019</v>
      </c>
    </row>
    <row r="1306" spans="1:20" x14ac:dyDescent="0.45">
      <c r="A1306">
        <v>325572</v>
      </c>
      <c r="B1306">
        <v>542392</v>
      </c>
      <c r="C1306" t="str">
        <f>VLOOKUP(sales_tab[[#This Row],[Customer ID]],customer_tab[],2,FALSE)</f>
        <v>Kimberly Moore</v>
      </c>
      <c r="D1306" t="str">
        <f>VLOOKUP(sales_tab[[#This Row],[Customer ID]],customer_tab[],9,FALSE)</f>
        <v>Female</v>
      </c>
      <c r="E1306" t="str">
        <f>VLOOKUP(sales_tab[[#This Row],[Customer ID]],customer_tab[],5,FALSE)</f>
        <v>Texas</v>
      </c>
      <c r="F1306" t="str">
        <f>VLOOKUP(sales_tab[[#This Row],[Customer ID]],customer_tab[],6,FALSE)</f>
        <v>Central</v>
      </c>
      <c r="G1306" t="str">
        <f>VLOOKUP(sales_tab[[#This Row],[Customer ID]],customer_tab[],7,FALSE)</f>
        <v>Divorced</v>
      </c>
      <c r="H1306" s="1">
        <v>45370</v>
      </c>
      <c r="I1306" s="1" t="str">
        <f>TEXT(sales_tab[[#This Row],[Order Date]],"YYYY")</f>
        <v>2024</v>
      </c>
      <c r="J1306" s="1" t="str">
        <f>TEXT(sales_tab[[#This Row],[Order Date]],"MMM")</f>
        <v>Mar</v>
      </c>
      <c r="K1306">
        <v>4971</v>
      </c>
      <c r="L1306" t="str">
        <f>VLOOKUP(sales_tab[[#This Row],[Product ID]],product_tab[],2,FALSE)</f>
        <v>Marker</v>
      </c>
      <c r="M1306" t="str">
        <f>VLOOKUP(sales_tab[[#This Row],[Product ID]],product_tab[],4,FALSE)</f>
        <v>Perez LLC</v>
      </c>
      <c r="N1306" t="s">
        <v>17</v>
      </c>
      <c r="O1306">
        <v>77.483199999999997</v>
      </c>
      <c r="P1306">
        <v>63.66</v>
      </c>
      <c r="Q1306">
        <v>2</v>
      </c>
      <c r="R1306">
        <v>0.24</v>
      </c>
      <c r="S1306">
        <f>sales_tab[[#This Row],[Unit Price]]*sales_tab[[#This Row],[Quantity]]</f>
        <v>127.32</v>
      </c>
      <c r="T1306">
        <f>sales_tab[[#This Row],[Sales Amount]]-sales_tab[[#This Row],[Cost Price]]</f>
        <v>49.836799999999997</v>
      </c>
    </row>
    <row r="1307" spans="1:20" x14ac:dyDescent="0.45">
      <c r="A1307">
        <v>533679</v>
      </c>
      <c r="B1307">
        <v>918701</v>
      </c>
      <c r="C1307" t="str">
        <f>VLOOKUP(sales_tab[[#This Row],[Customer ID]],customer_tab[],2,FALSE)</f>
        <v>James Lewis</v>
      </c>
      <c r="D1307" t="str">
        <f>VLOOKUP(sales_tab[[#This Row],[Customer ID]],customer_tab[],9,FALSE)</f>
        <v>Female</v>
      </c>
      <c r="E1307" t="str">
        <f>VLOOKUP(sales_tab[[#This Row],[Customer ID]],customer_tab[],5,FALSE)</f>
        <v>New Jersey</v>
      </c>
      <c r="F1307" t="str">
        <f>VLOOKUP(sales_tab[[#This Row],[Customer ID]],customer_tab[],6,FALSE)</f>
        <v>East</v>
      </c>
      <c r="G1307" t="str">
        <f>VLOOKUP(sales_tab[[#This Row],[Customer ID]],customer_tab[],7,FALSE)</f>
        <v>Single</v>
      </c>
      <c r="H1307" s="1">
        <v>45215</v>
      </c>
      <c r="I1307" s="1" t="str">
        <f>TEXT(sales_tab[[#This Row],[Order Date]],"YYYY")</f>
        <v>2023</v>
      </c>
      <c r="J1307" s="1" t="str">
        <f>TEXT(sales_tab[[#This Row],[Order Date]],"MMM")</f>
        <v>Oct</v>
      </c>
      <c r="K1307">
        <v>2914</v>
      </c>
      <c r="L1307" t="str">
        <f>VLOOKUP(sales_tab[[#This Row],[Product ID]],product_tab[],2,FALSE)</f>
        <v>Bookshelf</v>
      </c>
      <c r="M1307" t="str">
        <f>VLOOKUP(sales_tab[[#This Row],[Product ID]],product_tab[],4,FALSE)</f>
        <v>Davis-Ramirez</v>
      </c>
      <c r="N1307" t="s">
        <v>11</v>
      </c>
      <c r="O1307">
        <v>73.865000000000009</v>
      </c>
      <c r="P1307">
        <v>30.65</v>
      </c>
      <c r="Q1307">
        <v>5</v>
      </c>
      <c r="R1307">
        <v>0.18</v>
      </c>
      <c r="S1307">
        <f>sales_tab[[#This Row],[Unit Price]]*sales_tab[[#This Row],[Quantity]]</f>
        <v>153.25</v>
      </c>
      <c r="T1307">
        <f>sales_tab[[#This Row],[Sales Amount]]-sales_tab[[#This Row],[Cost Price]]</f>
        <v>79.384999999999991</v>
      </c>
    </row>
    <row r="1308" spans="1:20" x14ac:dyDescent="0.45">
      <c r="A1308">
        <v>862961</v>
      </c>
      <c r="B1308">
        <v>989547</v>
      </c>
      <c r="C1308" t="str">
        <f>VLOOKUP(sales_tab[[#This Row],[Customer ID]],customer_tab[],2,FALSE)</f>
        <v>Danielle Gates</v>
      </c>
      <c r="D1308" t="str">
        <f>VLOOKUP(sales_tab[[#This Row],[Customer ID]],customer_tab[],9,FALSE)</f>
        <v>Non-Binary</v>
      </c>
      <c r="E1308" t="str">
        <f>VLOOKUP(sales_tab[[#This Row],[Customer ID]],customer_tab[],5,FALSE)</f>
        <v>Wisconsin</v>
      </c>
      <c r="F1308" t="str">
        <f>VLOOKUP(sales_tab[[#This Row],[Customer ID]],customer_tab[],6,FALSE)</f>
        <v>Central</v>
      </c>
      <c r="G1308" t="str">
        <f>VLOOKUP(sales_tab[[#This Row],[Customer ID]],customer_tab[],7,FALSE)</f>
        <v>Widowed</v>
      </c>
      <c r="H1308" s="1">
        <v>45327</v>
      </c>
      <c r="I1308" s="1" t="str">
        <f>TEXT(sales_tab[[#This Row],[Order Date]],"YYYY")</f>
        <v>2024</v>
      </c>
      <c r="J1308" s="1" t="str">
        <f>TEXT(sales_tab[[#This Row],[Order Date]],"MMM")</f>
        <v>Feb</v>
      </c>
      <c r="K1308">
        <v>9251</v>
      </c>
      <c r="L1308" t="str">
        <f>VLOOKUP(sales_tab[[#This Row],[Product ID]],product_tab[],2,FALSE)</f>
        <v>Headphones</v>
      </c>
      <c r="M1308" t="str">
        <f>VLOOKUP(sales_tab[[#This Row],[Product ID]],product_tab[],4,FALSE)</f>
        <v>Yates Group</v>
      </c>
      <c r="N1308" t="s">
        <v>19</v>
      </c>
      <c r="O1308">
        <v>213.55199999999999</v>
      </c>
      <c r="P1308">
        <v>86.13</v>
      </c>
      <c r="Q1308">
        <v>5</v>
      </c>
      <c r="R1308">
        <v>0.12</v>
      </c>
      <c r="S1308">
        <f>sales_tab[[#This Row],[Unit Price]]*sales_tab[[#This Row],[Quantity]]</f>
        <v>430.65</v>
      </c>
      <c r="T1308">
        <f>sales_tab[[#This Row],[Sales Amount]]-sales_tab[[#This Row],[Cost Price]]</f>
        <v>217.09799999999998</v>
      </c>
    </row>
    <row r="1309" spans="1:20" x14ac:dyDescent="0.45">
      <c r="A1309">
        <v>517010</v>
      </c>
      <c r="B1309">
        <v>158801</v>
      </c>
      <c r="C1309" t="str">
        <f>VLOOKUP(sales_tab[[#This Row],[Customer ID]],customer_tab[],2,FALSE)</f>
        <v>Andrea Jones</v>
      </c>
      <c r="D1309" t="str">
        <f>VLOOKUP(sales_tab[[#This Row],[Customer ID]],customer_tab[],9,FALSE)</f>
        <v>Non-Binary</v>
      </c>
      <c r="E1309" t="str">
        <f>VLOOKUP(sales_tab[[#This Row],[Customer ID]],customer_tab[],5,FALSE)</f>
        <v>Texas</v>
      </c>
      <c r="F1309" t="str">
        <f>VLOOKUP(sales_tab[[#This Row],[Customer ID]],customer_tab[],6,FALSE)</f>
        <v>Central</v>
      </c>
      <c r="G1309" t="str">
        <f>VLOOKUP(sales_tab[[#This Row],[Customer ID]],customer_tab[],7,FALSE)</f>
        <v>Single</v>
      </c>
      <c r="H1309" s="1">
        <v>45469</v>
      </c>
      <c r="I1309" s="1" t="str">
        <f>TEXT(sales_tab[[#This Row],[Order Date]],"YYYY")</f>
        <v>2024</v>
      </c>
      <c r="J1309" s="1" t="str">
        <f>TEXT(sales_tab[[#This Row],[Order Date]],"MMM")</f>
        <v>Jun</v>
      </c>
      <c r="K1309">
        <v>9961</v>
      </c>
      <c r="L1309" t="str">
        <f>VLOOKUP(sales_tab[[#This Row],[Product ID]],product_tab[],2,FALSE)</f>
        <v>Cap</v>
      </c>
      <c r="M1309" t="str">
        <f>VLOOKUP(sales_tab[[#This Row],[Product ID]],product_tab[],4,FALSE)</f>
        <v>Rogers and Sons</v>
      </c>
      <c r="N1309" t="s">
        <v>15</v>
      </c>
      <c r="O1309">
        <v>8.5884</v>
      </c>
      <c r="P1309">
        <v>6.92</v>
      </c>
      <c r="Q1309">
        <v>2</v>
      </c>
      <c r="R1309">
        <v>0.24</v>
      </c>
      <c r="S1309">
        <f>sales_tab[[#This Row],[Unit Price]]*sales_tab[[#This Row],[Quantity]]</f>
        <v>13.84</v>
      </c>
      <c r="T1309">
        <f>sales_tab[[#This Row],[Sales Amount]]-sales_tab[[#This Row],[Cost Price]]</f>
        <v>5.2515999999999998</v>
      </c>
    </row>
    <row r="1310" spans="1:20" x14ac:dyDescent="0.45">
      <c r="A1310">
        <v>710268</v>
      </c>
      <c r="B1310">
        <v>600916</v>
      </c>
      <c r="C1310" t="str">
        <f>VLOOKUP(sales_tab[[#This Row],[Customer ID]],customer_tab[],2,FALSE)</f>
        <v>Joe Rodriguez</v>
      </c>
      <c r="D1310" t="str">
        <f>VLOOKUP(sales_tab[[#This Row],[Customer ID]],customer_tab[],9,FALSE)</f>
        <v>Male</v>
      </c>
      <c r="E1310" t="str">
        <f>VLOOKUP(sales_tab[[#This Row],[Customer ID]],customer_tab[],5,FALSE)</f>
        <v>New York</v>
      </c>
      <c r="F1310" t="str">
        <f>VLOOKUP(sales_tab[[#This Row],[Customer ID]],customer_tab[],6,FALSE)</f>
        <v>East</v>
      </c>
      <c r="G1310" t="str">
        <f>VLOOKUP(sales_tab[[#This Row],[Customer ID]],customer_tab[],7,FALSE)</f>
        <v>Divorced</v>
      </c>
      <c r="H1310" s="1">
        <v>45381</v>
      </c>
      <c r="I1310" s="1" t="str">
        <f>TEXT(sales_tab[[#This Row],[Order Date]],"YYYY")</f>
        <v>2024</v>
      </c>
      <c r="J1310" s="1" t="str">
        <f>TEXT(sales_tab[[#This Row],[Order Date]],"MMM")</f>
        <v>Mar</v>
      </c>
      <c r="K1310">
        <v>9961</v>
      </c>
      <c r="L1310" t="str">
        <f>VLOOKUP(sales_tab[[#This Row],[Product ID]],product_tab[],2,FALSE)</f>
        <v>Cap</v>
      </c>
      <c r="M1310" t="str">
        <f>VLOOKUP(sales_tab[[#This Row],[Product ID]],product_tab[],4,FALSE)</f>
        <v>Rogers and Sons</v>
      </c>
      <c r="N1310" t="s">
        <v>15</v>
      </c>
      <c r="O1310">
        <v>11.846399999999999</v>
      </c>
      <c r="P1310">
        <v>6.92</v>
      </c>
      <c r="Q1310">
        <v>3</v>
      </c>
      <c r="R1310">
        <v>0.11</v>
      </c>
      <c r="S1310">
        <f>sales_tab[[#This Row],[Unit Price]]*sales_tab[[#This Row],[Quantity]]</f>
        <v>20.759999999999998</v>
      </c>
      <c r="T1310">
        <f>sales_tab[[#This Row],[Sales Amount]]-sales_tab[[#This Row],[Cost Price]]</f>
        <v>8.9135999999999989</v>
      </c>
    </row>
    <row r="1311" spans="1:20" x14ac:dyDescent="0.45">
      <c r="A1311">
        <v>386919</v>
      </c>
      <c r="B1311">
        <v>495276</v>
      </c>
      <c r="C1311" t="str">
        <f>VLOOKUP(sales_tab[[#This Row],[Customer ID]],customer_tab[],2,FALSE)</f>
        <v>Mallory Ellison</v>
      </c>
      <c r="D1311" t="str">
        <f>VLOOKUP(sales_tab[[#This Row],[Customer ID]],customer_tab[],9,FALSE)</f>
        <v>Female</v>
      </c>
      <c r="E1311" t="str">
        <f>VLOOKUP(sales_tab[[#This Row],[Customer ID]],customer_tab[],5,FALSE)</f>
        <v>Louisiana</v>
      </c>
      <c r="F1311" t="str">
        <f>VLOOKUP(sales_tab[[#This Row],[Customer ID]],customer_tab[],6,FALSE)</f>
        <v>South</v>
      </c>
      <c r="G1311" t="str">
        <f>VLOOKUP(sales_tab[[#This Row],[Customer ID]],customer_tab[],7,FALSE)</f>
        <v>Single</v>
      </c>
      <c r="H1311" s="1">
        <v>45362</v>
      </c>
      <c r="I1311" s="1" t="str">
        <f>TEXT(sales_tab[[#This Row],[Order Date]],"YYYY")</f>
        <v>2024</v>
      </c>
      <c r="J1311" s="1" t="str">
        <f>TEXT(sales_tab[[#This Row],[Order Date]],"MMM")</f>
        <v>Mar</v>
      </c>
      <c r="K1311">
        <v>1440</v>
      </c>
      <c r="L1311" t="str">
        <f>VLOOKUP(sales_tab[[#This Row],[Product ID]],product_tab[],2,FALSE)</f>
        <v>Action Figure</v>
      </c>
      <c r="M1311" t="str">
        <f>VLOOKUP(sales_tab[[#This Row],[Product ID]],product_tab[],4,FALSE)</f>
        <v>Barker-Baker</v>
      </c>
      <c r="N1311" t="s">
        <v>13</v>
      </c>
      <c r="O1311">
        <v>628.57999999999993</v>
      </c>
      <c r="P1311">
        <v>242.72</v>
      </c>
      <c r="Q1311">
        <v>4</v>
      </c>
      <c r="R1311">
        <v>0.25</v>
      </c>
      <c r="S1311">
        <f>sales_tab[[#This Row],[Unit Price]]*sales_tab[[#This Row],[Quantity]]</f>
        <v>970.88</v>
      </c>
      <c r="T1311">
        <f>sales_tab[[#This Row],[Sales Amount]]-sales_tab[[#This Row],[Cost Price]]</f>
        <v>342.30000000000007</v>
      </c>
    </row>
    <row r="1312" spans="1:20" x14ac:dyDescent="0.45">
      <c r="A1312">
        <v>534694</v>
      </c>
      <c r="B1312">
        <v>158801</v>
      </c>
      <c r="C1312" t="str">
        <f>VLOOKUP(sales_tab[[#This Row],[Customer ID]],customer_tab[],2,FALSE)</f>
        <v>Andrea Jones</v>
      </c>
      <c r="D1312" t="str">
        <f>VLOOKUP(sales_tab[[#This Row],[Customer ID]],customer_tab[],9,FALSE)</f>
        <v>Non-Binary</v>
      </c>
      <c r="E1312" t="str">
        <f>VLOOKUP(sales_tab[[#This Row],[Customer ID]],customer_tab[],5,FALSE)</f>
        <v>Texas</v>
      </c>
      <c r="F1312" t="str">
        <f>VLOOKUP(sales_tab[[#This Row],[Customer ID]],customer_tab[],6,FALSE)</f>
        <v>Central</v>
      </c>
      <c r="G1312" t="str">
        <f>VLOOKUP(sales_tab[[#This Row],[Customer ID]],customer_tab[],7,FALSE)</f>
        <v>Single</v>
      </c>
      <c r="H1312" s="1">
        <v>45231</v>
      </c>
      <c r="I1312" s="1" t="str">
        <f>TEXT(sales_tab[[#This Row],[Order Date]],"YYYY")</f>
        <v>2023</v>
      </c>
      <c r="J1312" s="1" t="str">
        <f>TEXT(sales_tab[[#This Row],[Order Date]],"MMM")</f>
        <v>Nov</v>
      </c>
      <c r="K1312">
        <v>7085</v>
      </c>
      <c r="L1312" t="str">
        <f>VLOOKUP(sales_tab[[#This Row],[Product ID]],product_tab[],2,FALSE)</f>
        <v>Jacket</v>
      </c>
      <c r="M1312" t="str">
        <f>VLOOKUP(sales_tab[[#This Row],[Product ID]],product_tab[],4,FALSE)</f>
        <v>Myers-Barber</v>
      </c>
      <c r="N1312" t="s">
        <v>15</v>
      </c>
      <c r="O1312">
        <v>119.44040000000001</v>
      </c>
      <c r="P1312">
        <v>178.83</v>
      </c>
      <c r="Q1312">
        <v>1</v>
      </c>
      <c r="R1312">
        <v>0.12</v>
      </c>
      <c r="S1312">
        <f>sales_tab[[#This Row],[Unit Price]]*sales_tab[[#This Row],[Quantity]]</f>
        <v>178.83</v>
      </c>
      <c r="T1312">
        <f>sales_tab[[#This Row],[Sales Amount]]-sales_tab[[#This Row],[Cost Price]]</f>
        <v>59.389600000000002</v>
      </c>
    </row>
    <row r="1313" spans="1:20" x14ac:dyDescent="0.45">
      <c r="A1313">
        <v>822531</v>
      </c>
      <c r="B1313">
        <v>177976</v>
      </c>
      <c r="C1313" t="str">
        <f>VLOOKUP(sales_tab[[#This Row],[Customer ID]],customer_tab[],2,FALSE)</f>
        <v>Emily Howard</v>
      </c>
      <c r="D1313" t="str">
        <f>VLOOKUP(sales_tab[[#This Row],[Customer ID]],customer_tab[],9,FALSE)</f>
        <v>Male</v>
      </c>
      <c r="E1313" t="str">
        <f>VLOOKUP(sales_tab[[#This Row],[Customer ID]],customer_tab[],5,FALSE)</f>
        <v>Tennessee</v>
      </c>
      <c r="F1313" t="str">
        <f>VLOOKUP(sales_tab[[#This Row],[Customer ID]],customer_tab[],6,FALSE)</f>
        <v>South</v>
      </c>
      <c r="G1313" t="str">
        <f>VLOOKUP(sales_tab[[#This Row],[Customer ID]],customer_tab[],7,FALSE)</f>
        <v>Married</v>
      </c>
      <c r="H1313" s="1">
        <v>45357</v>
      </c>
      <c r="I1313" s="1" t="str">
        <f>TEXT(sales_tab[[#This Row],[Order Date]],"YYYY")</f>
        <v>2024</v>
      </c>
      <c r="J1313" s="1" t="str">
        <f>TEXT(sales_tab[[#This Row],[Order Date]],"MMM")</f>
        <v>Mar</v>
      </c>
      <c r="K1313">
        <v>2117</v>
      </c>
      <c r="L1313" t="str">
        <f>VLOOKUP(sales_tab[[#This Row],[Product ID]],product_tab[],2,FALSE)</f>
        <v>Sofa</v>
      </c>
      <c r="M1313" t="str">
        <f>VLOOKUP(sales_tab[[#This Row],[Product ID]],product_tab[],4,FALSE)</f>
        <v>Holden Inc</v>
      </c>
      <c r="N1313" t="s">
        <v>11</v>
      </c>
      <c r="O1313">
        <v>32.576299999999996</v>
      </c>
      <c r="P1313">
        <v>13.79</v>
      </c>
      <c r="Q1313">
        <v>3</v>
      </c>
      <c r="R1313">
        <v>0.01</v>
      </c>
      <c r="S1313">
        <f>sales_tab[[#This Row],[Unit Price]]*sales_tab[[#This Row],[Quantity]]</f>
        <v>41.37</v>
      </c>
      <c r="T1313">
        <f>sales_tab[[#This Row],[Sales Amount]]-sales_tab[[#This Row],[Cost Price]]</f>
        <v>8.7937000000000012</v>
      </c>
    </row>
    <row r="1314" spans="1:20" x14ac:dyDescent="0.45">
      <c r="A1314">
        <v>660771</v>
      </c>
      <c r="B1314">
        <v>437157</v>
      </c>
      <c r="C1314" t="str">
        <f>VLOOKUP(sales_tab[[#This Row],[Customer ID]],customer_tab[],2,FALSE)</f>
        <v>Charles Smith</v>
      </c>
      <c r="D1314" t="str">
        <f>VLOOKUP(sales_tab[[#This Row],[Customer ID]],customer_tab[],9,FALSE)</f>
        <v>Female</v>
      </c>
      <c r="E1314" t="str">
        <f>VLOOKUP(sales_tab[[#This Row],[Customer ID]],customer_tab[],5,FALSE)</f>
        <v>Michigan</v>
      </c>
      <c r="F1314" t="str">
        <f>VLOOKUP(sales_tab[[#This Row],[Customer ID]],customer_tab[],6,FALSE)</f>
        <v>Central</v>
      </c>
      <c r="G1314" t="str">
        <f>VLOOKUP(sales_tab[[#This Row],[Customer ID]],customer_tab[],7,FALSE)</f>
        <v>Married</v>
      </c>
      <c r="H1314" s="1">
        <v>45440</v>
      </c>
      <c r="I1314" s="1" t="str">
        <f>TEXT(sales_tab[[#This Row],[Order Date]],"YYYY")</f>
        <v>2024</v>
      </c>
      <c r="J1314" s="1" t="str">
        <f>TEXT(sales_tab[[#This Row],[Order Date]],"MMM")</f>
        <v>May</v>
      </c>
      <c r="K1314">
        <v>4889</v>
      </c>
      <c r="L1314" t="str">
        <f>VLOOKUP(sales_tab[[#This Row],[Product ID]],product_tab[],2,FALSE)</f>
        <v>T-shirt</v>
      </c>
      <c r="M1314" t="str">
        <f>VLOOKUP(sales_tab[[#This Row],[Product ID]],product_tab[],4,FALSE)</f>
        <v>Davis Group</v>
      </c>
      <c r="N1314" t="s">
        <v>15</v>
      </c>
      <c r="O1314">
        <v>92.016400000000004</v>
      </c>
      <c r="P1314">
        <v>165.76</v>
      </c>
      <c r="Q1314">
        <v>1</v>
      </c>
      <c r="R1314">
        <v>0.11</v>
      </c>
      <c r="S1314">
        <f>sales_tab[[#This Row],[Unit Price]]*sales_tab[[#This Row],[Quantity]]</f>
        <v>165.76</v>
      </c>
      <c r="T1314">
        <f>sales_tab[[#This Row],[Sales Amount]]-sales_tab[[#This Row],[Cost Price]]</f>
        <v>73.743599999999986</v>
      </c>
    </row>
    <row r="1315" spans="1:20" x14ac:dyDescent="0.45">
      <c r="A1315">
        <v>120026</v>
      </c>
      <c r="B1315">
        <v>167737</v>
      </c>
      <c r="C1315" t="str">
        <f>VLOOKUP(sales_tab[[#This Row],[Customer ID]],customer_tab[],2,FALSE)</f>
        <v>Meagan Lee</v>
      </c>
      <c r="D1315" t="str">
        <f>VLOOKUP(sales_tab[[#This Row],[Customer ID]],customer_tab[],9,FALSE)</f>
        <v>Female</v>
      </c>
      <c r="E1315" t="str">
        <f>VLOOKUP(sales_tab[[#This Row],[Customer ID]],customer_tab[],5,FALSE)</f>
        <v>California</v>
      </c>
      <c r="F1315" t="str">
        <f>VLOOKUP(sales_tab[[#This Row],[Customer ID]],customer_tab[],6,FALSE)</f>
        <v>West</v>
      </c>
      <c r="G1315" t="str">
        <f>VLOOKUP(sales_tab[[#This Row],[Customer ID]],customer_tab[],7,FALSE)</f>
        <v>Single</v>
      </c>
      <c r="H1315" s="1">
        <v>45462</v>
      </c>
      <c r="I1315" s="1" t="str">
        <f>TEXT(sales_tab[[#This Row],[Order Date]],"YYYY")</f>
        <v>2024</v>
      </c>
      <c r="J1315" s="1" t="str">
        <f>TEXT(sales_tab[[#This Row],[Order Date]],"MMM")</f>
        <v>Jun</v>
      </c>
      <c r="K1315">
        <v>5842</v>
      </c>
      <c r="L1315" t="str">
        <f>VLOOKUP(sales_tab[[#This Row],[Product ID]],product_tab[],2,FALSE)</f>
        <v>Chair</v>
      </c>
      <c r="M1315" t="str">
        <f>VLOOKUP(sales_tab[[#This Row],[Product ID]],product_tab[],4,FALSE)</f>
        <v>Cook, Hall and Miller</v>
      </c>
      <c r="N1315" t="s">
        <v>11</v>
      </c>
      <c r="O1315">
        <v>541.06400000000008</v>
      </c>
      <c r="P1315">
        <v>268.19</v>
      </c>
      <c r="Q1315">
        <v>4</v>
      </c>
      <c r="R1315">
        <v>0.1</v>
      </c>
      <c r="S1315">
        <f>sales_tab[[#This Row],[Unit Price]]*sales_tab[[#This Row],[Quantity]]</f>
        <v>1072.76</v>
      </c>
      <c r="T1315">
        <f>sales_tab[[#This Row],[Sales Amount]]-sales_tab[[#This Row],[Cost Price]]</f>
        <v>531.69599999999991</v>
      </c>
    </row>
    <row r="1316" spans="1:20" x14ac:dyDescent="0.45">
      <c r="A1316">
        <v>418994</v>
      </c>
      <c r="B1316">
        <v>902879</v>
      </c>
      <c r="C1316" t="str">
        <f>VLOOKUP(sales_tab[[#This Row],[Customer ID]],customer_tab[],2,FALSE)</f>
        <v>Matthew Gregory</v>
      </c>
      <c r="D1316" t="str">
        <f>VLOOKUP(sales_tab[[#This Row],[Customer ID]],customer_tab[],9,FALSE)</f>
        <v>Male</v>
      </c>
      <c r="E1316" t="str">
        <f>VLOOKUP(sales_tab[[#This Row],[Customer ID]],customer_tab[],5,FALSE)</f>
        <v>New York</v>
      </c>
      <c r="F1316" t="str">
        <f>VLOOKUP(sales_tab[[#This Row],[Customer ID]],customer_tab[],6,FALSE)</f>
        <v>East</v>
      </c>
      <c r="G1316" t="str">
        <f>VLOOKUP(sales_tab[[#This Row],[Customer ID]],customer_tab[],7,FALSE)</f>
        <v>Widowed</v>
      </c>
      <c r="H1316" s="1">
        <v>45422</v>
      </c>
      <c r="I1316" s="1" t="str">
        <f>TEXT(sales_tab[[#This Row],[Order Date]],"YYYY")</f>
        <v>2024</v>
      </c>
      <c r="J1316" s="1" t="str">
        <f>TEXT(sales_tab[[#This Row],[Order Date]],"MMM")</f>
        <v>May</v>
      </c>
      <c r="K1316">
        <v>1794</v>
      </c>
      <c r="L1316" t="str">
        <f>VLOOKUP(sales_tab[[#This Row],[Product ID]],product_tab[],2,FALSE)</f>
        <v>Board Game</v>
      </c>
      <c r="M1316" t="str">
        <f>VLOOKUP(sales_tab[[#This Row],[Product ID]],product_tab[],4,FALSE)</f>
        <v>Reese LLC</v>
      </c>
      <c r="N1316" t="s">
        <v>13</v>
      </c>
      <c r="O1316">
        <v>538.5139999999999</v>
      </c>
      <c r="P1316">
        <v>210.95</v>
      </c>
      <c r="Q1316">
        <v>4</v>
      </c>
      <c r="R1316">
        <v>0.02</v>
      </c>
      <c r="S1316">
        <f>sales_tab[[#This Row],[Unit Price]]*sales_tab[[#This Row],[Quantity]]</f>
        <v>843.8</v>
      </c>
      <c r="T1316">
        <f>sales_tab[[#This Row],[Sales Amount]]-sales_tab[[#This Row],[Cost Price]]</f>
        <v>305.28600000000006</v>
      </c>
    </row>
    <row r="1317" spans="1:20" x14ac:dyDescent="0.45">
      <c r="A1317">
        <v>498183</v>
      </c>
      <c r="B1317">
        <v>762506</v>
      </c>
      <c r="C1317" t="str">
        <f>VLOOKUP(sales_tab[[#This Row],[Customer ID]],customer_tab[],2,FALSE)</f>
        <v>David Anderson</v>
      </c>
      <c r="D1317" t="str">
        <f>VLOOKUP(sales_tab[[#This Row],[Customer ID]],customer_tab[],9,FALSE)</f>
        <v>Female</v>
      </c>
      <c r="E1317" t="str">
        <f>VLOOKUP(sales_tab[[#This Row],[Customer ID]],customer_tab[],5,FALSE)</f>
        <v>Massachusetts</v>
      </c>
      <c r="F1317" t="str">
        <f>VLOOKUP(sales_tab[[#This Row],[Customer ID]],customer_tab[],6,FALSE)</f>
        <v>East</v>
      </c>
      <c r="G1317" t="str">
        <f>VLOOKUP(sales_tab[[#This Row],[Customer ID]],customer_tab[],7,FALSE)</f>
        <v>Married</v>
      </c>
      <c r="H1317" s="1">
        <v>45487</v>
      </c>
      <c r="I1317" s="1" t="str">
        <f>TEXT(sales_tab[[#This Row],[Order Date]],"YYYY")</f>
        <v>2024</v>
      </c>
      <c r="J1317" s="1" t="str">
        <f>TEXT(sales_tab[[#This Row],[Order Date]],"MMM")</f>
        <v>Jul</v>
      </c>
      <c r="K1317">
        <v>2834</v>
      </c>
      <c r="L1317" t="str">
        <f>VLOOKUP(sales_tab[[#This Row],[Product ID]],product_tab[],2,FALSE)</f>
        <v>Tablet</v>
      </c>
      <c r="M1317" t="str">
        <f>VLOOKUP(sales_tab[[#This Row],[Product ID]],product_tab[],4,FALSE)</f>
        <v>Anderson-Jackson</v>
      </c>
      <c r="N1317" t="s">
        <v>19</v>
      </c>
      <c r="O1317">
        <v>725.62639999999999</v>
      </c>
      <c r="P1317">
        <v>222.26</v>
      </c>
      <c r="Q1317">
        <v>4</v>
      </c>
      <c r="R1317">
        <v>0.09</v>
      </c>
      <c r="S1317">
        <f>sales_tab[[#This Row],[Unit Price]]*sales_tab[[#This Row],[Quantity]]</f>
        <v>889.04</v>
      </c>
      <c r="T1317">
        <f>sales_tab[[#This Row],[Sales Amount]]-sales_tab[[#This Row],[Cost Price]]</f>
        <v>163.41359999999997</v>
      </c>
    </row>
    <row r="1318" spans="1:20" x14ac:dyDescent="0.45">
      <c r="A1318">
        <v>502286</v>
      </c>
      <c r="B1318">
        <v>348188</v>
      </c>
      <c r="C1318" t="str">
        <f>VLOOKUP(sales_tab[[#This Row],[Customer ID]],customer_tab[],2,FALSE)</f>
        <v>Jason Green</v>
      </c>
      <c r="D1318" t="str">
        <f>VLOOKUP(sales_tab[[#This Row],[Customer ID]],customer_tab[],9,FALSE)</f>
        <v>Non-Binary</v>
      </c>
      <c r="E1318" t="str">
        <f>VLOOKUP(sales_tab[[#This Row],[Customer ID]],customer_tab[],5,FALSE)</f>
        <v>California</v>
      </c>
      <c r="F1318" t="str">
        <f>VLOOKUP(sales_tab[[#This Row],[Customer ID]],customer_tab[],6,FALSE)</f>
        <v>West</v>
      </c>
      <c r="G1318" t="str">
        <f>VLOOKUP(sales_tab[[#This Row],[Customer ID]],customer_tab[],7,FALSE)</f>
        <v>Divorced</v>
      </c>
      <c r="H1318" s="1">
        <v>45401</v>
      </c>
      <c r="I1318" s="1" t="str">
        <f>TEXT(sales_tab[[#This Row],[Order Date]],"YYYY")</f>
        <v>2024</v>
      </c>
      <c r="J1318" s="1" t="str">
        <f>TEXT(sales_tab[[#This Row],[Order Date]],"MMM")</f>
        <v>Apr</v>
      </c>
      <c r="K1318">
        <v>2834</v>
      </c>
      <c r="L1318" t="str">
        <f>VLOOKUP(sales_tab[[#This Row],[Product ID]],product_tab[],2,FALSE)</f>
        <v>Tablet</v>
      </c>
      <c r="M1318" t="str">
        <f>VLOOKUP(sales_tab[[#This Row],[Product ID]],product_tab[],4,FALSE)</f>
        <v>Anderson-Jackson</v>
      </c>
      <c r="N1318" t="s">
        <v>19</v>
      </c>
      <c r="O1318">
        <v>542.62599999999998</v>
      </c>
      <c r="P1318">
        <v>222.26</v>
      </c>
      <c r="Q1318">
        <v>4</v>
      </c>
      <c r="R1318">
        <v>0.1</v>
      </c>
      <c r="S1318">
        <f>sales_tab[[#This Row],[Unit Price]]*sales_tab[[#This Row],[Quantity]]</f>
        <v>889.04</v>
      </c>
      <c r="T1318">
        <f>sales_tab[[#This Row],[Sales Amount]]-sales_tab[[#This Row],[Cost Price]]</f>
        <v>346.41399999999999</v>
      </c>
    </row>
    <row r="1319" spans="1:20" x14ac:dyDescent="0.45">
      <c r="A1319">
        <v>469951</v>
      </c>
      <c r="B1319">
        <v>962241</v>
      </c>
      <c r="C1319" t="str">
        <f>VLOOKUP(sales_tab[[#This Row],[Customer ID]],customer_tab[],2,FALSE)</f>
        <v>Tina Soto</v>
      </c>
      <c r="D1319" t="str">
        <f>VLOOKUP(sales_tab[[#This Row],[Customer ID]],customer_tab[],9,FALSE)</f>
        <v>Male</v>
      </c>
      <c r="E1319" t="str">
        <f>VLOOKUP(sales_tab[[#This Row],[Customer ID]],customer_tab[],5,FALSE)</f>
        <v>California</v>
      </c>
      <c r="F1319" t="str">
        <f>VLOOKUP(sales_tab[[#This Row],[Customer ID]],customer_tab[],6,FALSE)</f>
        <v>West</v>
      </c>
      <c r="G1319" t="str">
        <f>VLOOKUP(sales_tab[[#This Row],[Customer ID]],customer_tab[],7,FALSE)</f>
        <v>Divorced</v>
      </c>
      <c r="H1319" s="1">
        <v>45493</v>
      </c>
      <c r="I1319" s="1" t="str">
        <f>TEXT(sales_tab[[#This Row],[Order Date]],"YYYY")</f>
        <v>2024</v>
      </c>
      <c r="J1319" s="1" t="str">
        <f>TEXT(sales_tab[[#This Row],[Order Date]],"MMM")</f>
        <v>Jul</v>
      </c>
      <c r="K1319">
        <v>6233</v>
      </c>
      <c r="L1319" t="str">
        <f>VLOOKUP(sales_tab[[#This Row],[Product ID]],product_tab[],2,FALSE)</f>
        <v>Smartphone</v>
      </c>
      <c r="M1319" t="str">
        <f>VLOOKUP(sales_tab[[#This Row],[Product ID]],product_tab[],4,FALSE)</f>
        <v>Hensley-Pratt</v>
      </c>
      <c r="N1319" t="s">
        <v>19</v>
      </c>
      <c r="O1319">
        <v>7.6220000000000017</v>
      </c>
      <c r="P1319">
        <v>12.38</v>
      </c>
      <c r="Q1319">
        <v>1</v>
      </c>
      <c r="R1319">
        <v>0.1</v>
      </c>
      <c r="S1319">
        <f>sales_tab[[#This Row],[Unit Price]]*sales_tab[[#This Row],[Quantity]]</f>
        <v>12.38</v>
      </c>
      <c r="T1319">
        <f>sales_tab[[#This Row],[Sales Amount]]-sales_tab[[#This Row],[Cost Price]]</f>
        <v>4.7579999999999991</v>
      </c>
    </row>
    <row r="1320" spans="1:20" x14ac:dyDescent="0.45">
      <c r="A1320">
        <v>776435</v>
      </c>
      <c r="B1320">
        <v>816879</v>
      </c>
      <c r="C1320" t="str">
        <f>VLOOKUP(sales_tab[[#This Row],[Customer ID]],customer_tab[],2,FALSE)</f>
        <v>Ashley Hoffman</v>
      </c>
      <c r="D1320" t="str">
        <f>VLOOKUP(sales_tab[[#This Row],[Customer ID]],customer_tab[],9,FALSE)</f>
        <v>Female</v>
      </c>
      <c r="E1320" t="str">
        <f>VLOOKUP(sales_tab[[#This Row],[Customer ID]],customer_tab[],5,FALSE)</f>
        <v>Minnesota</v>
      </c>
      <c r="F1320" t="str">
        <f>VLOOKUP(sales_tab[[#This Row],[Customer ID]],customer_tab[],6,FALSE)</f>
        <v>Central</v>
      </c>
      <c r="G1320" t="str">
        <f>VLOOKUP(sales_tab[[#This Row],[Customer ID]],customer_tab[],7,FALSE)</f>
        <v>Married</v>
      </c>
      <c r="H1320" s="1">
        <v>45427</v>
      </c>
      <c r="I1320" s="1" t="str">
        <f>TEXT(sales_tab[[#This Row],[Order Date]],"YYYY")</f>
        <v>2024</v>
      </c>
      <c r="J1320" s="1" t="str">
        <f>TEXT(sales_tab[[#This Row],[Order Date]],"MMM")</f>
        <v>May</v>
      </c>
      <c r="K1320">
        <v>6681</v>
      </c>
      <c r="L1320" t="str">
        <f>VLOOKUP(sales_tab[[#This Row],[Product ID]],product_tab[],2,FALSE)</f>
        <v>Desk</v>
      </c>
      <c r="M1320" t="str">
        <f>VLOOKUP(sales_tab[[#This Row],[Product ID]],product_tab[],4,FALSE)</f>
        <v>Fernandez, Willis and Potter</v>
      </c>
      <c r="N1320" t="s">
        <v>11</v>
      </c>
      <c r="O1320">
        <v>128.5814</v>
      </c>
      <c r="P1320">
        <v>204.63</v>
      </c>
      <c r="Q1320">
        <v>1</v>
      </c>
      <c r="R1320">
        <v>0.22</v>
      </c>
      <c r="S1320">
        <f>sales_tab[[#This Row],[Unit Price]]*sales_tab[[#This Row],[Quantity]]</f>
        <v>204.63</v>
      </c>
      <c r="T1320">
        <f>sales_tab[[#This Row],[Sales Amount]]-sales_tab[[#This Row],[Cost Price]]</f>
        <v>76.048599999999993</v>
      </c>
    </row>
    <row r="1321" spans="1:20" x14ac:dyDescent="0.45">
      <c r="A1321">
        <v>703250</v>
      </c>
      <c r="B1321">
        <v>764675</v>
      </c>
      <c r="C1321" t="str">
        <f>VLOOKUP(sales_tab[[#This Row],[Customer ID]],customer_tab[],2,FALSE)</f>
        <v>Charlotte Carey</v>
      </c>
      <c r="D1321" t="str">
        <f>VLOOKUP(sales_tab[[#This Row],[Customer ID]],customer_tab[],9,FALSE)</f>
        <v>Male</v>
      </c>
      <c r="E1321" t="str">
        <f>VLOOKUP(sales_tab[[#This Row],[Customer ID]],customer_tab[],5,FALSE)</f>
        <v>Washington</v>
      </c>
      <c r="F1321" t="str">
        <f>VLOOKUP(sales_tab[[#This Row],[Customer ID]],customer_tab[],6,FALSE)</f>
        <v>West</v>
      </c>
      <c r="G1321" t="str">
        <f>VLOOKUP(sales_tab[[#This Row],[Customer ID]],customer_tab[],7,FALSE)</f>
        <v>Divorced</v>
      </c>
      <c r="H1321" s="1">
        <v>45497</v>
      </c>
      <c r="I1321" s="1" t="str">
        <f>TEXT(sales_tab[[#This Row],[Order Date]],"YYYY")</f>
        <v>2024</v>
      </c>
      <c r="J1321" s="1" t="str">
        <f>TEXT(sales_tab[[#This Row],[Order Date]],"MMM")</f>
        <v>Jul</v>
      </c>
      <c r="K1321">
        <v>1440</v>
      </c>
      <c r="L1321" t="str">
        <f>VLOOKUP(sales_tab[[#This Row],[Product ID]],product_tab[],2,FALSE)</f>
        <v>Action Figure</v>
      </c>
      <c r="M1321" t="str">
        <f>VLOOKUP(sales_tab[[#This Row],[Product ID]],product_tab[],4,FALSE)</f>
        <v>Barker-Baker</v>
      </c>
      <c r="N1321" t="s">
        <v>13</v>
      </c>
      <c r="O1321">
        <v>411.5772</v>
      </c>
      <c r="P1321">
        <v>242.72</v>
      </c>
      <c r="Q1321">
        <v>3</v>
      </c>
      <c r="R1321">
        <v>0.08</v>
      </c>
      <c r="S1321">
        <f>sales_tab[[#This Row],[Unit Price]]*sales_tab[[#This Row],[Quantity]]</f>
        <v>728.16</v>
      </c>
      <c r="T1321">
        <f>sales_tab[[#This Row],[Sales Amount]]-sales_tab[[#This Row],[Cost Price]]</f>
        <v>316.58279999999996</v>
      </c>
    </row>
    <row r="1322" spans="1:20" x14ac:dyDescent="0.45">
      <c r="A1322">
        <v>112536</v>
      </c>
      <c r="B1322">
        <v>478176</v>
      </c>
      <c r="C1322" t="str">
        <f>VLOOKUP(sales_tab[[#This Row],[Customer ID]],customer_tab[],2,FALSE)</f>
        <v>Diana Wyatt</v>
      </c>
      <c r="D1322" t="str">
        <f>VLOOKUP(sales_tab[[#This Row],[Customer ID]],customer_tab[],9,FALSE)</f>
        <v>Female</v>
      </c>
      <c r="E1322" t="str">
        <f>VLOOKUP(sales_tab[[#This Row],[Customer ID]],customer_tab[],5,FALSE)</f>
        <v>North Carolina</v>
      </c>
      <c r="F1322" t="str">
        <f>VLOOKUP(sales_tab[[#This Row],[Customer ID]],customer_tab[],6,FALSE)</f>
        <v>South</v>
      </c>
      <c r="G1322" t="str">
        <f>VLOOKUP(sales_tab[[#This Row],[Customer ID]],customer_tab[],7,FALSE)</f>
        <v>Single</v>
      </c>
      <c r="H1322" s="1">
        <v>45279</v>
      </c>
      <c r="I1322" s="1" t="str">
        <f>TEXT(sales_tab[[#This Row],[Order Date]],"YYYY")</f>
        <v>2023</v>
      </c>
      <c r="J1322" s="1" t="str">
        <f>TEXT(sales_tab[[#This Row],[Order Date]],"MMM")</f>
        <v>Dec</v>
      </c>
      <c r="K1322">
        <v>9614</v>
      </c>
      <c r="L1322" t="str">
        <f>VLOOKUP(sales_tab[[#This Row],[Product ID]],product_tab[],2,FALSE)</f>
        <v>Table</v>
      </c>
      <c r="M1322" t="str">
        <f>VLOOKUP(sales_tab[[#This Row],[Product ID]],product_tab[],4,FALSE)</f>
        <v>Peters Ltd</v>
      </c>
      <c r="N1322" t="s">
        <v>11</v>
      </c>
      <c r="O1322">
        <v>256.55520000000001</v>
      </c>
      <c r="P1322">
        <v>129.47</v>
      </c>
      <c r="Q1322">
        <v>4</v>
      </c>
      <c r="R1322">
        <v>0.21</v>
      </c>
      <c r="S1322">
        <f>sales_tab[[#This Row],[Unit Price]]*sales_tab[[#This Row],[Quantity]]</f>
        <v>517.88</v>
      </c>
      <c r="T1322">
        <f>sales_tab[[#This Row],[Sales Amount]]-sales_tab[[#This Row],[Cost Price]]</f>
        <v>261.32479999999998</v>
      </c>
    </row>
    <row r="1323" spans="1:20" x14ac:dyDescent="0.45">
      <c r="A1323">
        <v>687327</v>
      </c>
      <c r="B1323">
        <v>899017</v>
      </c>
      <c r="C1323" t="str">
        <f>VLOOKUP(sales_tab[[#This Row],[Customer ID]],customer_tab[],2,FALSE)</f>
        <v>Matthew Lee</v>
      </c>
      <c r="D1323" t="str">
        <f>VLOOKUP(sales_tab[[#This Row],[Customer ID]],customer_tab[],9,FALSE)</f>
        <v>Non-Binary</v>
      </c>
      <c r="E1323" t="str">
        <f>VLOOKUP(sales_tab[[#This Row],[Customer ID]],customer_tab[],5,FALSE)</f>
        <v>New York</v>
      </c>
      <c r="F1323" t="str">
        <f>VLOOKUP(sales_tab[[#This Row],[Customer ID]],customer_tab[],6,FALSE)</f>
        <v>East</v>
      </c>
      <c r="G1323" t="str">
        <f>VLOOKUP(sales_tab[[#This Row],[Customer ID]],customer_tab[],7,FALSE)</f>
        <v>Widowed</v>
      </c>
      <c r="H1323" s="1">
        <v>45230</v>
      </c>
      <c r="I1323" s="1" t="str">
        <f>TEXT(sales_tab[[#This Row],[Order Date]],"YYYY")</f>
        <v>2023</v>
      </c>
      <c r="J1323" s="1" t="str">
        <f>TEXT(sales_tab[[#This Row],[Order Date]],"MMM")</f>
        <v>Oct</v>
      </c>
      <c r="K1323">
        <v>4541</v>
      </c>
      <c r="L1323" t="str">
        <f>VLOOKUP(sales_tab[[#This Row],[Product ID]],product_tab[],2,FALSE)</f>
        <v>Pen</v>
      </c>
      <c r="M1323" t="str">
        <f>VLOOKUP(sales_tab[[#This Row],[Product ID]],product_tab[],4,FALSE)</f>
        <v>Mccall Inc</v>
      </c>
      <c r="N1323" t="s">
        <v>17</v>
      </c>
      <c r="O1323">
        <v>100.25500000000002</v>
      </c>
      <c r="P1323">
        <v>69.5</v>
      </c>
      <c r="Q1323">
        <v>3</v>
      </c>
      <c r="R1323">
        <v>0.19</v>
      </c>
      <c r="S1323">
        <f>sales_tab[[#This Row],[Unit Price]]*sales_tab[[#This Row],[Quantity]]</f>
        <v>208.5</v>
      </c>
      <c r="T1323">
        <f>sales_tab[[#This Row],[Sales Amount]]-sales_tab[[#This Row],[Cost Price]]</f>
        <v>108.24499999999998</v>
      </c>
    </row>
    <row r="1324" spans="1:20" x14ac:dyDescent="0.45">
      <c r="A1324">
        <v>369279</v>
      </c>
      <c r="B1324">
        <v>323677</v>
      </c>
      <c r="C1324" t="str">
        <f>VLOOKUP(sales_tab[[#This Row],[Customer ID]],customer_tab[],2,FALSE)</f>
        <v>Jeremy Moore</v>
      </c>
      <c r="D1324" t="str">
        <f>VLOOKUP(sales_tab[[#This Row],[Customer ID]],customer_tab[],9,FALSE)</f>
        <v>Non-Binary</v>
      </c>
      <c r="E1324" t="str">
        <f>VLOOKUP(sales_tab[[#This Row],[Customer ID]],customer_tab[],5,FALSE)</f>
        <v>Illinois</v>
      </c>
      <c r="F1324" t="str">
        <f>VLOOKUP(sales_tab[[#This Row],[Customer ID]],customer_tab[],6,FALSE)</f>
        <v>Central</v>
      </c>
      <c r="G1324" t="str">
        <f>VLOOKUP(sales_tab[[#This Row],[Customer ID]],customer_tab[],7,FALSE)</f>
        <v>Divorced</v>
      </c>
      <c r="H1324" s="1">
        <v>45434</v>
      </c>
      <c r="I1324" s="1" t="str">
        <f>TEXT(sales_tab[[#This Row],[Order Date]],"YYYY")</f>
        <v>2024</v>
      </c>
      <c r="J1324" s="1" t="str">
        <f>TEXT(sales_tab[[#This Row],[Order Date]],"MMM")</f>
        <v>May</v>
      </c>
      <c r="K1324">
        <v>2034</v>
      </c>
      <c r="L1324" t="str">
        <f>VLOOKUP(sales_tab[[#This Row],[Product ID]],product_tab[],2,FALSE)</f>
        <v>Camera</v>
      </c>
      <c r="M1324" t="str">
        <f>VLOOKUP(sales_tab[[#This Row],[Product ID]],product_tab[],4,FALSE)</f>
        <v>Johns and Sons</v>
      </c>
      <c r="N1324" t="s">
        <v>19</v>
      </c>
      <c r="O1324">
        <v>120.02199999999998</v>
      </c>
      <c r="P1324">
        <v>70.849999999999994</v>
      </c>
      <c r="Q1324">
        <v>4</v>
      </c>
      <c r="R1324">
        <v>0.17</v>
      </c>
      <c r="S1324">
        <f>sales_tab[[#This Row],[Unit Price]]*sales_tab[[#This Row],[Quantity]]</f>
        <v>283.39999999999998</v>
      </c>
      <c r="T1324">
        <f>sales_tab[[#This Row],[Sales Amount]]-sales_tab[[#This Row],[Cost Price]]</f>
        <v>163.37799999999999</v>
      </c>
    </row>
    <row r="1325" spans="1:20" x14ac:dyDescent="0.45">
      <c r="A1325">
        <v>345256</v>
      </c>
      <c r="B1325">
        <v>617535</v>
      </c>
      <c r="C1325" t="str">
        <f>VLOOKUP(sales_tab[[#This Row],[Customer ID]],customer_tab[],2,FALSE)</f>
        <v>Sierra Ward PhD</v>
      </c>
      <c r="D1325" t="str">
        <f>VLOOKUP(sales_tab[[#This Row],[Customer ID]],customer_tab[],9,FALSE)</f>
        <v>Non-Binary</v>
      </c>
      <c r="E1325" t="str">
        <f>VLOOKUP(sales_tab[[#This Row],[Customer ID]],customer_tab[],5,FALSE)</f>
        <v>Pennsylvania</v>
      </c>
      <c r="F1325" t="str">
        <f>VLOOKUP(sales_tab[[#This Row],[Customer ID]],customer_tab[],6,FALSE)</f>
        <v>East</v>
      </c>
      <c r="G1325" t="str">
        <f>VLOOKUP(sales_tab[[#This Row],[Customer ID]],customer_tab[],7,FALSE)</f>
        <v>Single</v>
      </c>
      <c r="H1325" s="1">
        <v>45202</v>
      </c>
      <c r="I1325" s="1" t="str">
        <f>TEXT(sales_tab[[#This Row],[Order Date]],"YYYY")</f>
        <v>2023</v>
      </c>
      <c r="J1325" s="1" t="str">
        <f>TEXT(sales_tab[[#This Row],[Order Date]],"MMM")</f>
        <v>Oct</v>
      </c>
      <c r="K1325">
        <v>9961</v>
      </c>
      <c r="L1325" t="str">
        <f>VLOOKUP(sales_tab[[#This Row],[Product ID]],product_tab[],2,FALSE)</f>
        <v>Cap</v>
      </c>
      <c r="M1325" t="str">
        <f>VLOOKUP(sales_tab[[#This Row],[Product ID]],product_tab[],4,FALSE)</f>
        <v>Rogers and Sons</v>
      </c>
      <c r="N1325" t="s">
        <v>15</v>
      </c>
      <c r="O1325">
        <v>19.742799999999995</v>
      </c>
      <c r="P1325">
        <v>6.92</v>
      </c>
      <c r="Q1325">
        <v>4</v>
      </c>
      <c r="R1325">
        <v>0.04</v>
      </c>
      <c r="S1325">
        <f>sales_tab[[#This Row],[Unit Price]]*sales_tab[[#This Row],[Quantity]]</f>
        <v>27.68</v>
      </c>
      <c r="T1325">
        <f>sales_tab[[#This Row],[Sales Amount]]-sales_tab[[#This Row],[Cost Price]]</f>
        <v>7.9372000000000043</v>
      </c>
    </row>
    <row r="1326" spans="1:20" x14ac:dyDescent="0.45">
      <c r="A1326">
        <v>899819</v>
      </c>
      <c r="B1326">
        <v>336934</v>
      </c>
      <c r="C1326" t="str">
        <f>VLOOKUP(sales_tab[[#This Row],[Customer ID]],customer_tab[],2,FALSE)</f>
        <v>Stacey Lewis</v>
      </c>
      <c r="D1326" t="str">
        <f>VLOOKUP(sales_tab[[#This Row],[Customer ID]],customer_tab[],9,FALSE)</f>
        <v>Non-Binary</v>
      </c>
      <c r="E1326" t="str">
        <f>VLOOKUP(sales_tab[[#This Row],[Customer ID]],customer_tab[],5,FALSE)</f>
        <v>Connecticut</v>
      </c>
      <c r="F1326" t="str">
        <f>VLOOKUP(sales_tab[[#This Row],[Customer ID]],customer_tab[],6,FALSE)</f>
        <v>East</v>
      </c>
      <c r="G1326" t="str">
        <f>VLOOKUP(sales_tab[[#This Row],[Customer ID]],customer_tab[],7,FALSE)</f>
        <v>Married</v>
      </c>
      <c r="H1326" s="1">
        <v>45213</v>
      </c>
      <c r="I1326" s="1" t="str">
        <f>TEXT(sales_tab[[#This Row],[Order Date]],"YYYY")</f>
        <v>2023</v>
      </c>
      <c r="J1326" s="1" t="str">
        <f>TEXT(sales_tab[[#This Row],[Order Date]],"MMM")</f>
        <v>Oct</v>
      </c>
      <c r="K1326">
        <v>6681</v>
      </c>
      <c r="L1326" t="str">
        <f>VLOOKUP(sales_tab[[#This Row],[Product ID]],product_tab[],2,FALSE)</f>
        <v>Desk</v>
      </c>
      <c r="M1326" t="str">
        <f>VLOOKUP(sales_tab[[#This Row],[Product ID]],product_tab[],4,FALSE)</f>
        <v>Fernandez, Willis and Potter</v>
      </c>
      <c r="N1326" t="s">
        <v>11</v>
      </c>
      <c r="O1326">
        <v>122.84440000000001</v>
      </c>
      <c r="P1326">
        <v>204.63</v>
      </c>
      <c r="Q1326">
        <v>1</v>
      </c>
      <c r="R1326">
        <v>0.12</v>
      </c>
      <c r="S1326">
        <f>sales_tab[[#This Row],[Unit Price]]*sales_tab[[#This Row],[Quantity]]</f>
        <v>204.63</v>
      </c>
      <c r="T1326">
        <f>sales_tab[[#This Row],[Sales Amount]]-sales_tab[[#This Row],[Cost Price]]</f>
        <v>81.785599999999988</v>
      </c>
    </row>
    <row r="1327" spans="1:20" x14ac:dyDescent="0.45">
      <c r="A1327">
        <v>597579</v>
      </c>
      <c r="B1327">
        <v>398692</v>
      </c>
      <c r="C1327" t="str">
        <f>VLOOKUP(sales_tab[[#This Row],[Customer ID]],customer_tab[],2,FALSE)</f>
        <v>Hector Mcpherson</v>
      </c>
      <c r="D1327" t="str">
        <f>VLOOKUP(sales_tab[[#This Row],[Customer ID]],customer_tab[],9,FALSE)</f>
        <v>Female</v>
      </c>
      <c r="E1327" t="str">
        <f>VLOOKUP(sales_tab[[#This Row],[Customer ID]],customer_tab[],5,FALSE)</f>
        <v>California</v>
      </c>
      <c r="F1327" t="str">
        <f>VLOOKUP(sales_tab[[#This Row],[Customer ID]],customer_tab[],6,FALSE)</f>
        <v>West</v>
      </c>
      <c r="G1327" t="str">
        <f>VLOOKUP(sales_tab[[#This Row],[Customer ID]],customer_tab[],7,FALSE)</f>
        <v>Divorced</v>
      </c>
      <c r="H1327" s="1">
        <v>45381</v>
      </c>
      <c r="I1327" s="1" t="str">
        <f>TEXT(sales_tab[[#This Row],[Order Date]],"YYYY")</f>
        <v>2024</v>
      </c>
      <c r="J1327" s="1" t="str">
        <f>TEXT(sales_tab[[#This Row],[Order Date]],"MMM")</f>
        <v>Mar</v>
      </c>
      <c r="K1327">
        <v>5842</v>
      </c>
      <c r="L1327" t="str">
        <f>VLOOKUP(sales_tab[[#This Row],[Product ID]],product_tab[],2,FALSE)</f>
        <v>Chair</v>
      </c>
      <c r="M1327" t="str">
        <f>VLOOKUP(sales_tab[[#This Row],[Product ID]],product_tab[],4,FALSE)</f>
        <v>Cook, Hall and Miller</v>
      </c>
      <c r="N1327" t="s">
        <v>11</v>
      </c>
      <c r="O1327">
        <v>271.57160000000005</v>
      </c>
      <c r="P1327">
        <v>268.19</v>
      </c>
      <c r="Q1327">
        <v>2</v>
      </c>
      <c r="R1327">
        <v>0.18</v>
      </c>
      <c r="S1327">
        <f>sales_tab[[#This Row],[Unit Price]]*sales_tab[[#This Row],[Quantity]]</f>
        <v>536.38</v>
      </c>
      <c r="T1327">
        <f>sales_tab[[#This Row],[Sales Amount]]-sales_tab[[#This Row],[Cost Price]]</f>
        <v>264.80839999999995</v>
      </c>
    </row>
    <row r="1328" spans="1:20" x14ac:dyDescent="0.45">
      <c r="A1328">
        <v>630054</v>
      </c>
      <c r="B1328">
        <v>359439</v>
      </c>
      <c r="C1328" t="str">
        <f>VLOOKUP(sales_tab[[#This Row],[Customer ID]],customer_tab[],2,FALSE)</f>
        <v>Michael Vance</v>
      </c>
      <c r="D1328" t="str">
        <f>VLOOKUP(sales_tab[[#This Row],[Customer ID]],customer_tab[],9,FALSE)</f>
        <v>Male</v>
      </c>
      <c r="E1328" t="str">
        <f>VLOOKUP(sales_tab[[#This Row],[Customer ID]],customer_tab[],5,FALSE)</f>
        <v>California</v>
      </c>
      <c r="F1328" t="str">
        <f>VLOOKUP(sales_tab[[#This Row],[Customer ID]],customer_tab[],6,FALSE)</f>
        <v>West</v>
      </c>
      <c r="G1328" t="str">
        <f>VLOOKUP(sales_tab[[#This Row],[Customer ID]],customer_tab[],7,FALSE)</f>
        <v>Divorced</v>
      </c>
      <c r="H1328" s="1">
        <v>45395</v>
      </c>
      <c r="I1328" s="1" t="str">
        <f>TEXT(sales_tab[[#This Row],[Order Date]],"YYYY")</f>
        <v>2024</v>
      </c>
      <c r="J1328" s="1" t="str">
        <f>TEXT(sales_tab[[#This Row],[Order Date]],"MMM")</f>
        <v>Apr</v>
      </c>
      <c r="K1328">
        <v>3592</v>
      </c>
      <c r="L1328" t="str">
        <f>VLOOKUP(sales_tab[[#This Row],[Product ID]],product_tab[],2,FALSE)</f>
        <v>Shoes</v>
      </c>
      <c r="M1328" t="str">
        <f>VLOOKUP(sales_tab[[#This Row],[Product ID]],product_tab[],4,FALSE)</f>
        <v>Hamilton, Kirby and Taylor</v>
      </c>
      <c r="N1328" t="s">
        <v>15</v>
      </c>
      <c r="O1328">
        <v>512.86119999999994</v>
      </c>
      <c r="P1328">
        <v>243.78</v>
      </c>
      <c r="Q1328">
        <v>4</v>
      </c>
      <c r="R1328">
        <v>0.24</v>
      </c>
      <c r="S1328">
        <f>sales_tab[[#This Row],[Unit Price]]*sales_tab[[#This Row],[Quantity]]</f>
        <v>975.12</v>
      </c>
      <c r="T1328">
        <f>sales_tab[[#This Row],[Sales Amount]]-sales_tab[[#This Row],[Cost Price]]</f>
        <v>462.25880000000006</v>
      </c>
    </row>
    <row r="1329" spans="1:20" x14ac:dyDescent="0.45">
      <c r="A1329">
        <v>520172</v>
      </c>
      <c r="B1329">
        <v>954624</v>
      </c>
      <c r="C1329" t="str">
        <f>VLOOKUP(sales_tab[[#This Row],[Customer ID]],customer_tab[],2,FALSE)</f>
        <v>Mark Andrews</v>
      </c>
      <c r="D1329" t="str">
        <f>VLOOKUP(sales_tab[[#This Row],[Customer ID]],customer_tab[],9,FALSE)</f>
        <v>Female</v>
      </c>
      <c r="E1329" t="str">
        <f>VLOOKUP(sales_tab[[#This Row],[Customer ID]],customer_tab[],5,FALSE)</f>
        <v>New York</v>
      </c>
      <c r="F1329" t="str">
        <f>VLOOKUP(sales_tab[[#This Row],[Customer ID]],customer_tab[],6,FALSE)</f>
        <v>East</v>
      </c>
      <c r="G1329" t="str">
        <f>VLOOKUP(sales_tab[[#This Row],[Customer ID]],customer_tab[],7,FALSE)</f>
        <v>Single</v>
      </c>
      <c r="H1329" s="1">
        <v>45187</v>
      </c>
      <c r="I1329" s="1" t="str">
        <f>TEXT(sales_tab[[#This Row],[Order Date]],"YYYY")</f>
        <v>2023</v>
      </c>
      <c r="J1329" s="1" t="str">
        <f>TEXT(sales_tab[[#This Row],[Order Date]],"MMM")</f>
        <v>Sep</v>
      </c>
      <c r="K1329">
        <v>7085</v>
      </c>
      <c r="L1329" t="str">
        <f>VLOOKUP(sales_tab[[#This Row],[Product ID]],product_tab[],2,FALSE)</f>
        <v>Jacket</v>
      </c>
      <c r="M1329" t="str">
        <f>VLOOKUP(sales_tab[[#This Row],[Product ID]],product_tab[],4,FALSE)</f>
        <v>Myers-Barber</v>
      </c>
      <c r="N1329" t="s">
        <v>15</v>
      </c>
      <c r="O1329">
        <v>399.3116</v>
      </c>
      <c r="P1329">
        <v>178.83</v>
      </c>
      <c r="Q1329">
        <v>3</v>
      </c>
      <c r="R1329">
        <v>0.16</v>
      </c>
      <c r="S1329">
        <f>sales_tab[[#This Row],[Unit Price]]*sales_tab[[#This Row],[Quantity]]</f>
        <v>536.49</v>
      </c>
      <c r="T1329">
        <f>sales_tab[[#This Row],[Sales Amount]]-sales_tab[[#This Row],[Cost Price]]</f>
        <v>137.17840000000001</v>
      </c>
    </row>
    <row r="1330" spans="1:20" x14ac:dyDescent="0.45">
      <c r="A1330">
        <v>527904</v>
      </c>
      <c r="B1330">
        <v>617535</v>
      </c>
      <c r="C1330" t="str">
        <f>VLOOKUP(sales_tab[[#This Row],[Customer ID]],customer_tab[],2,FALSE)</f>
        <v>Sierra Ward PhD</v>
      </c>
      <c r="D1330" t="str">
        <f>VLOOKUP(sales_tab[[#This Row],[Customer ID]],customer_tab[],9,FALSE)</f>
        <v>Non-Binary</v>
      </c>
      <c r="E1330" t="str">
        <f>VLOOKUP(sales_tab[[#This Row],[Customer ID]],customer_tab[],5,FALSE)</f>
        <v>Pennsylvania</v>
      </c>
      <c r="F1330" t="str">
        <f>VLOOKUP(sales_tab[[#This Row],[Customer ID]],customer_tab[],6,FALSE)</f>
        <v>East</v>
      </c>
      <c r="G1330" t="str">
        <f>VLOOKUP(sales_tab[[#This Row],[Customer ID]],customer_tab[],7,FALSE)</f>
        <v>Single</v>
      </c>
      <c r="H1330" s="1">
        <v>45223</v>
      </c>
      <c r="I1330" s="1" t="str">
        <f>TEXT(sales_tab[[#This Row],[Order Date]],"YYYY")</f>
        <v>2023</v>
      </c>
      <c r="J1330" s="1" t="str">
        <f>TEXT(sales_tab[[#This Row],[Order Date]],"MMM")</f>
        <v>Oct</v>
      </c>
      <c r="K1330">
        <v>2034</v>
      </c>
      <c r="L1330" t="str">
        <f>VLOOKUP(sales_tab[[#This Row],[Product ID]],product_tab[],2,FALSE)</f>
        <v>Camera</v>
      </c>
      <c r="M1330" t="str">
        <f>VLOOKUP(sales_tab[[#This Row],[Product ID]],product_tab[],4,FALSE)</f>
        <v>Johns and Sons</v>
      </c>
      <c r="N1330" t="s">
        <v>19</v>
      </c>
      <c r="O1330">
        <v>42.0595</v>
      </c>
      <c r="P1330">
        <v>70.849999999999994</v>
      </c>
      <c r="Q1330">
        <v>1</v>
      </c>
      <c r="R1330">
        <v>0.13</v>
      </c>
      <c r="S1330">
        <f>sales_tab[[#This Row],[Unit Price]]*sales_tab[[#This Row],[Quantity]]</f>
        <v>70.849999999999994</v>
      </c>
      <c r="T1330">
        <f>sales_tab[[#This Row],[Sales Amount]]-sales_tab[[#This Row],[Cost Price]]</f>
        <v>28.790499999999994</v>
      </c>
    </row>
    <row r="1331" spans="1:20" x14ac:dyDescent="0.45">
      <c r="A1331">
        <v>430892</v>
      </c>
      <c r="B1331">
        <v>287950</v>
      </c>
      <c r="C1331" t="str">
        <f>VLOOKUP(sales_tab[[#This Row],[Customer ID]],customer_tab[],2,FALSE)</f>
        <v>Kelly Bell</v>
      </c>
      <c r="D1331" t="str">
        <f>VLOOKUP(sales_tab[[#This Row],[Customer ID]],customer_tab[],9,FALSE)</f>
        <v>Non-Binary</v>
      </c>
      <c r="E1331" t="str">
        <f>VLOOKUP(sales_tab[[#This Row],[Customer ID]],customer_tab[],5,FALSE)</f>
        <v>Tennessee</v>
      </c>
      <c r="F1331" t="str">
        <f>VLOOKUP(sales_tab[[#This Row],[Customer ID]],customer_tab[],6,FALSE)</f>
        <v>South</v>
      </c>
      <c r="G1331" t="str">
        <f>VLOOKUP(sales_tab[[#This Row],[Customer ID]],customer_tab[],7,FALSE)</f>
        <v>Single</v>
      </c>
      <c r="H1331" s="1">
        <v>45363</v>
      </c>
      <c r="I1331" s="1" t="str">
        <f>TEXT(sales_tab[[#This Row],[Order Date]],"YYYY")</f>
        <v>2024</v>
      </c>
      <c r="J1331" s="1" t="str">
        <f>TEXT(sales_tab[[#This Row],[Order Date]],"MMM")</f>
        <v>Mar</v>
      </c>
      <c r="K1331">
        <v>4541</v>
      </c>
      <c r="L1331" t="str">
        <f>VLOOKUP(sales_tab[[#This Row],[Product ID]],product_tab[],2,FALSE)</f>
        <v>Pen</v>
      </c>
      <c r="M1331" t="str">
        <f>VLOOKUP(sales_tab[[#This Row],[Product ID]],product_tab[],4,FALSE)</f>
        <v>Mccall Inc</v>
      </c>
      <c r="N1331" t="s">
        <v>17</v>
      </c>
      <c r="O1331">
        <v>167.35999999999999</v>
      </c>
      <c r="P1331">
        <v>69.5</v>
      </c>
      <c r="Q1331">
        <v>4</v>
      </c>
      <c r="R1331">
        <v>0.17</v>
      </c>
      <c r="S1331">
        <f>sales_tab[[#This Row],[Unit Price]]*sales_tab[[#This Row],[Quantity]]</f>
        <v>278</v>
      </c>
      <c r="T1331">
        <f>sales_tab[[#This Row],[Sales Amount]]-sales_tab[[#This Row],[Cost Price]]</f>
        <v>110.64000000000001</v>
      </c>
    </row>
    <row r="1332" spans="1:20" x14ac:dyDescent="0.45">
      <c r="A1332">
        <v>117850</v>
      </c>
      <c r="B1332">
        <v>275234</v>
      </c>
      <c r="C1332" t="str">
        <f>VLOOKUP(sales_tab[[#This Row],[Customer ID]],customer_tab[],2,FALSE)</f>
        <v>Nathan Aguilar</v>
      </c>
      <c r="D1332" t="str">
        <f>VLOOKUP(sales_tab[[#This Row],[Customer ID]],customer_tab[],9,FALSE)</f>
        <v>Non-Binary</v>
      </c>
      <c r="E1332" t="str">
        <f>VLOOKUP(sales_tab[[#This Row],[Customer ID]],customer_tab[],5,FALSE)</f>
        <v>Michigan</v>
      </c>
      <c r="F1332" t="str">
        <f>VLOOKUP(sales_tab[[#This Row],[Customer ID]],customer_tab[],6,FALSE)</f>
        <v>Central</v>
      </c>
      <c r="G1332" t="str">
        <f>VLOOKUP(sales_tab[[#This Row],[Customer ID]],customer_tab[],7,FALSE)</f>
        <v>Married</v>
      </c>
      <c r="H1332" s="1">
        <v>45307</v>
      </c>
      <c r="I1332" s="1" t="str">
        <f>TEXT(sales_tab[[#This Row],[Order Date]],"YYYY")</f>
        <v>2024</v>
      </c>
      <c r="J1332" s="1" t="str">
        <f>TEXT(sales_tab[[#This Row],[Order Date]],"MMM")</f>
        <v>Jan</v>
      </c>
      <c r="K1332">
        <v>5842</v>
      </c>
      <c r="L1332" t="str">
        <f>VLOOKUP(sales_tab[[#This Row],[Product ID]],product_tab[],2,FALSE)</f>
        <v>Chair</v>
      </c>
      <c r="M1332" t="str">
        <f>VLOOKUP(sales_tab[[#This Row],[Product ID]],product_tab[],4,FALSE)</f>
        <v>Cook, Hall and Miller</v>
      </c>
      <c r="N1332" t="s">
        <v>11</v>
      </c>
      <c r="O1332">
        <v>416.43599999999992</v>
      </c>
      <c r="P1332">
        <v>268.19</v>
      </c>
      <c r="Q1332">
        <v>3</v>
      </c>
      <c r="R1332">
        <v>0.2</v>
      </c>
      <c r="S1332">
        <f>sales_tab[[#This Row],[Unit Price]]*sales_tab[[#This Row],[Quantity]]</f>
        <v>804.56999999999994</v>
      </c>
      <c r="T1332">
        <f>sales_tab[[#This Row],[Sales Amount]]-sales_tab[[#This Row],[Cost Price]]</f>
        <v>388.13400000000001</v>
      </c>
    </row>
    <row r="1333" spans="1:20" x14ac:dyDescent="0.45">
      <c r="A1333">
        <v>939203</v>
      </c>
      <c r="B1333">
        <v>444347</v>
      </c>
      <c r="C1333" t="str">
        <f>VLOOKUP(sales_tab[[#This Row],[Customer ID]],customer_tab[],2,FALSE)</f>
        <v>Paul Jordan</v>
      </c>
      <c r="D1333" t="str">
        <f>VLOOKUP(sales_tab[[#This Row],[Customer ID]],customer_tab[],9,FALSE)</f>
        <v>Non-Binary</v>
      </c>
      <c r="E1333" t="str">
        <f>VLOOKUP(sales_tab[[#This Row],[Customer ID]],customer_tab[],5,FALSE)</f>
        <v>Pennsylvania</v>
      </c>
      <c r="F1333" t="str">
        <f>VLOOKUP(sales_tab[[#This Row],[Customer ID]],customer_tab[],6,FALSE)</f>
        <v>East</v>
      </c>
      <c r="G1333" t="str">
        <f>VLOOKUP(sales_tab[[#This Row],[Customer ID]],customer_tab[],7,FALSE)</f>
        <v>Single</v>
      </c>
      <c r="H1333" s="1">
        <v>45457</v>
      </c>
      <c r="I1333" s="1" t="str">
        <f>TEXT(sales_tab[[#This Row],[Order Date]],"YYYY")</f>
        <v>2024</v>
      </c>
      <c r="J1333" s="1" t="str">
        <f>TEXT(sales_tab[[#This Row],[Order Date]],"MMM")</f>
        <v>Jun</v>
      </c>
      <c r="K1333">
        <v>2914</v>
      </c>
      <c r="L1333" t="str">
        <f>VLOOKUP(sales_tab[[#This Row],[Product ID]],product_tab[],2,FALSE)</f>
        <v>Bookshelf</v>
      </c>
      <c r="M1333" t="str">
        <f>VLOOKUP(sales_tab[[#This Row],[Product ID]],product_tab[],4,FALSE)</f>
        <v>Davis-Ramirez</v>
      </c>
      <c r="N1333" t="s">
        <v>11</v>
      </c>
      <c r="O1333">
        <v>21.783499999999997</v>
      </c>
      <c r="P1333">
        <v>30.65</v>
      </c>
      <c r="Q1333">
        <v>1</v>
      </c>
      <c r="R1333">
        <v>0.01</v>
      </c>
      <c r="S1333">
        <f>sales_tab[[#This Row],[Unit Price]]*sales_tab[[#This Row],[Quantity]]</f>
        <v>30.65</v>
      </c>
      <c r="T1333">
        <f>sales_tab[[#This Row],[Sales Amount]]-sales_tab[[#This Row],[Cost Price]]</f>
        <v>8.866500000000002</v>
      </c>
    </row>
    <row r="1334" spans="1:20" x14ac:dyDescent="0.45">
      <c r="A1334">
        <v>608265</v>
      </c>
      <c r="B1334">
        <v>762506</v>
      </c>
      <c r="C1334" t="str">
        <f>VLOOKUP(sales_tab[[#This Row],[Customer ID]],customer_tab[],2,FALSE)</f>
        <v>David Anderson</v>
      </c>
      <c r="D1334" t="str">
        <f>VLOOKUP(sales_tab[[#This Row],[Customer ID]],customer_tab[],9,FALSE)</f>
        <v>Female</v>
      </c>
      <c r="E1334" t="str">
        <f>VLOOKUP(sales_tab[[#This Row],[Customer ID]],customer_tab[],5,FALSE)</f>
        <v>Massachusetts</v>
      </c>
      <c r="F1334" t="str">
        <f>VLOOKUP(sales_tab[[#This Row],[Customer ID]],customer_tab[],6,FALSE)</f>
        <v>East</v>
      </c>
      <c r="G1334" t="str">
        <f>VLOOKUP(sales_tab[[#This Row],[Customer ID]],customer_tab[],7,FALSE)</f>
        <v>Married</v>
      </c>
      <c r="H1334" s="1">
        <v>45495</v>
      </c>
      <c r="I1334" s="1" t="str">
        <f>TEXT(sales_tab[[#This Row],[Order Date]],"YYYY")</f>
        <v>2024</v>
      </c>
      <c r="J1334" s="1" t="str">
        <f>TEXT(sales_tab[[#This Row],[Order Date]],"MMM")</f>
        <v>Jul</v>
      </c>
      <c r="K1334">
        <v>2914</v>
      </c>
      <c r="L1334" t="str">
        <f>VLOOKUP(sales_tab[[#This Row],[Product ID]],product_tab[],2,FALSE)</f>
        <v>Bookshelf</v>
      </c>
      <c r="M1334" t="str">
        <f>VLOOKUP(sales_tab[[#This Row],[Product ID]],product_tab[],4,FALSE)</f>
        <v>Davis-Ramirez</v>
      </c>
      <c r="N1334" t="s">
        <v>11</v>
      </c>
      <c r="O1334">
        <v>21.878</v>
      </c>
      <c r="P1334">
        <v>30.65</v>
      </c>
      <c r="Q1334">
        <v>1</v>
      </c>
      <c r="R1334">
        <v>0.08</v>
      </c>
      <c r="S1334">
        <f>sales_tab[[#This Row],[Unit Price]]*sales_tab[[#This Row],[Quantity]]</f>
        <v>30.65</v>
      </c>
      <c r="T1334">
        <f>sales_tab[[#This Row],[Sales Amount]]-sales_tab[[#This Row],[Cost Price]]</f>
        <v>8.7719999999999985</v>
      </c>
    </row>
    <row r="1335" spans="1:20" x14ac:dyDescent="0.45">
      <c r="A1335">
        <v>220411</v>
      </c>
      <c r="B1335">
        <v>636925</v>
      </c>
      <c r="C1335" t="str">
        <f>VLOOKUP(sales_tab[[#This Row],[Customer ID]],customer_tab[],2,FALSE)</f>
        <v>Karen Dalton</v>
      </c>
      <c r="D1335" t="str">
        <f>VLOOKUP(sales_tab[[#This Row],[Customer ID]],customer_tab[],9,FALSE)</f>
        <v>Female</v>
      </c>
      <c r="E1335" t="str">
        <f>VLOOKUP(sales_tab[[#This Row],[Customer ID]],customer_tab[],5,FALSE)</f>
        <v>Missouri</v>
      </c>
      <c r="F1335" t="str">
        <f>VLOOKUP(sales_tab[[#This Row],[Customer ID]],customer_tab[],6,FALSE)</f>
        <v>Central</v>
      </c>
      <c r="G1335" t="str">
        <f>VLOOKUP(sales_tab[[#This Row],[Customer ID]],customer_tab[],7,FALSE)</f>
        <v>Married</v>
      </c>
      <c r="H1335" s="1">
        <v>45342</v>
      </c>
      <c r="I1335" s="1" t="str">
        <f>TEXT(sales_tab[[#This Row],[Order Date]],"YYYY")</f>
        <v>2024</v>
      </c>
      <c r="J1335" s="1" t="str">
        <f>TEXT(sales_tab[[#This Row],[Order Date]],"MMM")</f>
        <v>Feb</v>
      </c>
      <c r="K1335">
        <v>9251</v>
      </c>
      <c r="L1335" t="str">
        <f>VLOOKUP(sales_tab[[#This Row],[Product ID]],product_tab[],2,FALSE)</f>
        <v>Headphones</v>
      </c>
      <c r="M1335" t="str">
        <f>VLOOKUP(sales_tab[[#This Row],[Product ID]],product_tab[],4,FALSE)</f>
        <v>Yates Group</v>
      </c>
      <c r="N1335" t="s">
        <v>19</v>
      </c>
      <c r="O1335">
        <v>240.31919999999997</v>
      </c>
      <c r="P1335">
        <v>86.13</v>
      </c>
      <c r="Q1335">
        <v>4</v>
      </c>
      <c r="R1335">
        <v>0.04</v>
      </c>
      <c r="S1335">
        <f>sales_tab[[#This Row],[Unit Price]]*sales_tab[[#This Row],[Quantity]]</f>
        <v>344.52</v>
      </c>
      <c r="T1335">
        <f>sales_tab[[#This Row],[Sales Amount]]-sales_tab[[#This Row],[Cost Price]]</f>
        <v>104.20080000000002</v>
      </c>
    </row>
    <row r="1336" spans="1:20" x14ac:dyDescent="0.45">
      <c r="A1336">
        <v>388989</v>
      </c>
      <c r="B1336">
        <v>636925</v>
      </c>
      <c r="C1336" t="str">
        <f>VLOOKUP(sales_tab[[#This Row],[Customer ID]],customer_tab[],2,FALSE)</f>
        <v>Karen Dalton</v>
      </c>
      <c r="D1336" t="str">
        <f>VLOOKUP(sales_tab[[#This Row],[Customer ID]],customer_tab[],9,FALSE)</f>
        <v>Female</v>
      </c>
      <c r="E1336" t="str">
        <f>VLOOKUP(sales_tab[[#This Row],[Customer ID]],customer_tab[],5,FALSE)</f>
        <v>Missouri</v>
      </c>
      <c r="F1336" t="str">
        <f>VLOOKUP(sales_tab[[#This Row],[Customer ID]],customer_tab[],6,FALSE)</f>
        <v>Central</v>
      </c>
      <c r="G1336" t="str">
        <f>VLOOKUP(sales_tab[[#This Row],[Customer ID]],customer_tab[],7,FALSE)</f>
        <v>Married</v>
      </c>
      <c r="H1336" s="1">
        <v>45315</v>
      </c>
      <c r="I1336" s="1" t="str">
        <f>TEXT(sales_tab[[#This Row],[Order Date]],"YYYY")</f>
        <v>2024</v>
      </c>
      <c r="J1336" s="1" t="str">
        <f>TEXT(sales_tab[[#This Row],[Order Date]],"MMM")</f>
        <v>Jan</v>
      </c>
      <c r="K1336">
        <v>2117</v>
      </c>
      <c r="L1336" t="str">
        <f>VLOOKUP(sales_tab[[#This Row],[Product ID]],product_tab[],2,FALSE)</f>
        <v>Sofa</v>
      </c>
      <c r="M1336" t="str">
        <f>VLOOKUP(sales_tab[[#This Row],[Product ID]],product_tab[],4,FALSE)</f>
        <v>Holden Inc</v>
      </c>
      <c r="N1336" t="s">
        <v>11</v>
      </c>
      <c r="O1336">
        <v>28.425199999999997</v>
      </c>
      <c r="P1336">
        <v>13.79</v>
      </c>
      <c r="Q1336">
        <v>3</v>
      </c>
      <c r="R1336">
        <v>0.04</v>
      </c>
      <c r="S1336">
        <f>sales_tab[[#This Row],[Unit Price]]*sales_tab[[#This Row],[Quantity]]</f>
        <v>41.37</v>
      </c>
      <c r="T1336">
        <f>sales_tab[[#This Row],[Sales Amount]]-sales_tab[[#This Row],[Cost Price]]</f>
        <v>12.944800000000001</v>
      </c>
    </row>
    <row r="1337" spans="1:20" x14ac:dyDescent="0.45">
      <c r="A1337">
        <v>263186</v>
      </c>
      <c r="B1337">
        <v>972854</v>
      </c>
      <c r="C1337" t="str">
        <f>VLOOKUP(sales_tab[[#This Row],[Customer ID]],customer_tab[],2,FALSE)</f>
        <v>Tina Fisher</v>
      </c>
      <c r="D1337" t="str">
        <f>VLOOKUP(sales_tab[[#This Row],[Customer ID]],customer_tab[],9,FALSE)</f>
        <v>Non-Binary</v>
      </c>
      <c r="E1337" t="str">
        <f>VLOOKUP(sales_tab[[#This Row],[Customer ID]],customer_tab[],5,FALSE)</f>
        <v>Delaware</v>
      </c>
      <c r="F1337" t="str">
        <f>VLOOKUP(sales_tab[[#This Row],[Customer ID]],customer_tab[],6,FALSE)</f>
        <v>East</v>
      </c>
      <c r="G1337" t="str">
        <f>VLOOKUP(sales_tab[[#This Row],[Customer ID]],customer_tab[],7,FALSE)</f>
        <v>Divorced</v>
      </c>
      <c r="H1337" s="1">
        <v>45275</v>
      </c>
      <c r="I1337" s="1" t="str">
        <f>TEXT(sales_tab[[#This Row],[Order Date]],"YYYY")</f>
        <v>2023</v>
      </c>
      <c r="J1337" s="1" t="str">
        <f>TEXT(sales_tab[[#This Row],[Order Date]],"MMM")</f>
        <v>Dec</v>
      </c>
      <c r="K1337">
        <v>7085</v>
      </c>
      <c r="L1337" t="str">
        <f>VLOOKUP(sales_tab[[#This Row],[Product ID]],product_tab[],2,FALSE)</f>
        <v>Jacket</v>
      </c>
      <c r="M1337" t="str">
        <f>VLOOKUP(sales_tab[[#This Row],[Product ID]],product_tab[],4,FALSE)</f>
        <v>Myers-Barber</v>
      </c>
      <c r="N1337" t="s">
        <v>15</v>
      </c>
      <c r="O1337">
        <v>404.50119999999998</v>
      </c>
      <c r="P1337">
        <v>178.83</v>
      </c>
      <c r="Q1337">
        <v>3</v>
      </c>
      <c r="R1337">
        <v>0.12</v>
      </c>
      <c r="S1337">
        <f>sales_tab[[#This Row],[Unit Price]]*sales_tab[[#This Row],[Quantity]]</f>
        <v>536.49</v>
      </c>
      <c r="T1337">
        <f>sales_tab[[#This Row],[Sales Amount]]-sales_tab[[#This Row],[Cost Price]]</f>
        <v>131.98880000000003</v>
      </c>
    </row>
    <row r="1338" spans="1:20" x14ac:dyDescent="0.45">
      <c r="A1338">
        <v>182742</v>
      </c>
      <c r="B1338">
        <v>557909</v>
      </c>
      <c r="C1338" t="str">
        <f>VLOOKUP(sales_tab[[#This Row],[Customer ID]],customer_tab[],2,FALSE)</f>
        <v>Cristian Williams</v>
      </c>
      <c r="D1338" t="str">
        <f>VLOOKUP(sales_tab[[#This Row],[Customer ID]],customer_tab[],9,FALSE)</f>
        <v>Non-Binary</v>
      </c>
      <c r="E1338" t="str">
        <f>VLOOKUP(sales_tab[[#This Row],[Customer ID]],customer_tab[],5,FALSE)</f>
        <v>New York</v>
      </c>
      <c r="F1338" t="str">
        <f>VLOOKUP(sales_tab[[#This Row],[Customer ID]],customer_tab[],6,FALSE)</f>
        <v>East</v>
      </c>
      <c r="G1338" t="str">
        <f>VLOOKUP(sales_tab[[#This Row],[Customer ID]],customer_tab[],7,FALSE)</f>
        <v>Divorced</v>
      </c>
      <c r="H1338" s="1">
        <v>45495</v>
      </c>
      <c r="I1338" s="1" t="str">
        <f>TEXT(sales_tab[[#This Row],[Order Date]],"YYYY")</f>
        <v>2024</v>
      </c>
      <c r="J1338" s="1" t="str">
        <f>TEXT(sales_tab[[#This Row],[Order Date]],"MMM")</f>
        <v>Jul</v>
      </c>
      <c r="K1338">
        <v>5942</v>
      </c>
      <c r="L1338" t="str">
        <f>VLOOKUP(sales_tab[[#This Row],[Product ID]],product_tab[],2,FALSE)</f>
        <v>Stapler</v>
      </c>
      <c r="M1338" t="str">
        <f>VLOOKUP(sales_tab[[#This Row],[Product ID]],product_tab[],4,FALSE)</f>
        <v>Jones-Henderson</v>
      </c>
      <c r="N1338" t="s">
        <v>17</v>
      </c>
      <c r="O1338">
        <v>26.785599999999995</v>
      </c>
      <c r="P1338">
        <v>12.83</v>
      </c>
      <c r="Q1338">
        <v>4</v>
      </c>
      <c r="R1338">
        <v>0.17</v>
      </c>
      <c r="S1338">
        <f>sales_tab[[#This Row],[Unit Price]]*sales_tab[[#This Row],[Quantity]]</f>
        <v>51.32</v>
      </c>
      <c r="T1338">
        <f>sales_tab[[#This Row],[Sales Amount]]-sales_tab[[#This Row],[Cost Price]]</f>
        <v>24.534400000000005</v>
      </c>
    </row>
    <row r="1339" spans="1:20" x14ac:dyDescent="0.45">
      <c r="A1339">
        <v>563729</v>
      </c>
      <c r="B1339">
        <v>673037</v>
      </c>
      <c r="C1339" t="str">
        <f>VLOOKUP(sales_tab[[#This Row],[Customer ID]],customer_tab[],2,FALSE)</f>
        <v>Mrs. Amy Lawrence</v>
      </c>
      <c r="D1339" t="str">
        <f>VLOOKUP(sales_tab[[#This Row],[Customer ID]],customer_tab[],9,FALSE)</f>
        <v>Non-Binary</v>
      </c>
      <c r="E1339" t="str">
        <f>VLOOKUP(sales_tab[[#This Row],[Customer ID]],customer_tab[],5,FALSE)</f>
        <v>Texas</v>
      </c>
      <c r="F1339" t="str">
        <f>VLOOKUP(sales_tab[[#This Row],[Customer ID]],customer_tab[],6,FALSE)</f>
        <v>Central</v>
      </c>
      <c r="G1339" t="str">
        <f>VLOOKUP(sales_tab[[#This Row],[Customer ID]],customer_tab[],7,FALSE)</f>
        <v>Widowed</v>
      </c>
      <c r="H1339" s="1">
        <v>45328</v>
      </c>
      <c r="I1339" s="1" t="str">
        <f>TEXT(sales_tab[[#This Row],[Order Date]],"YYYY")</f>
        <v>2024</v>
      </c>
      <c r="J1339" s="1" t="str">
        <f>TEXT(sales_tab[[#This Row],[Order Date]],"MMM")</f>
        <v>Feb</v>
      </c>
      <c r="K1339">
        <v>5842</v>
      </c>
      <c r="L1339" t="str">
        <f>VLOOKUP(sales_tab[[#This Row],[Product ID]],product_tab[],2,FALSE)</f>
        <v>Chair</v>
      </c>
      <c r="M1339" t="str">
        <f>VLOOKUP(sales_tab[[#This Row],[Product ID]],product_tab[],4,FALSE)</f>
        <v>Cook, Hall and Miller</v>
      </c>
      <c r="N1339" t="s">
        <v>11</v>
      </c>
      <c r="O1339">
        <v>924.40959999999995</v>
      </c>
      <c r="P1339">
        <v>268.19</v>
      </c>
      <c r="Q1339">
        <v>4</v>
      </c>
      <c r="R1339">
        <v>0.04</v>
      </c>
      <c r="S1339">
        <f>sales_tab[[#This Row],[Unit Price]]*sales_tab[[#This Row],[Quantity]]</f>
        <v>1072.76</v>
      </c>
      <c r="T1339">
        <f>sales_tab[[#This Row],[Sales Amount]]-sales_tab[[#This Row],[Cost Price]]</f>
        <v>148.35040000000004</v>
      </c>
    </row>
    <row r="1340" spans="1:20" x14ac:dyDescent="0.45">
      <c r="A1340">
        <v>551106</v>
      </c>
      <c r="B1340">
        <v>617535</v>
      </c>
      <c r="C1340" t="str">
        <f>VLOOKUP(sales_tab[[#This Row],[Customer ID]],customer_tab[],2,FALSE)</f>
        <v>Sierra Ward PhD</v>
      </c>
      <c r="D1340" t="str">
        <f>VLOOKUP(sales_tab[[#This Row],[Customer ID]],customer_tab[],9,FALSE)</f>
        <v>Non-Binary</v>
      </c>
      <c r="E1340" t="str">
        <f>VLOOKUP(sales_tab[[#This Row],[Customer ID]],customer_tab[],5,FALSE)</f>
        <v>Pennsylvania</v>
      </c>
      <c r="F1340" t="str">
        <f>VLOOKUP(sales_tab[[#This Row],[Customer ID]],customer_tab[],6,FALSE)</f>
        <v>East</v>
      </c>
      <c r="G1340" t="str">
        <f>VLOOKUP(sales_tab[[#This Row],[Customer ID]],customer_tab[],7,FALSE)</f>
        <v>Single</v>
      </c>
      <c r="H1340" s="1">
        <v>45234</v>
      </c>
      <c r="I1340" s="1" t="str">
        <f>TEXT(sales_tab[[#This Row],[Order Date]],"YYYY")</f>
        <v>2023</v>
      </c>
      <c r="J1340" s="1" t="str">
        <f>TEXT(sales_tab[[#This Row],[Order Date]],"MMM")</f>
        <v>Nov</v>
      </c>
      <c r="K1340">
        <v>7085</v>
      </c>
      <c r="L1340" t="str">
        <f>VLOOKUP(sales_tab[[#This Row],[Product ID]],product_tab[],2,FALSE)</f>
        <v>Jacket</v>
      </c>
      <c r="M1340" t="str">
        <f>VLOOKUP(sales_tab[[#This Row],[Product ID]],product_tab[],4,FALSE)</f>
        <v>Myers-Barber</v>
      </c>
      <c r="N1340" t="s">
        <v>15</v>
      </c>
      <c r="O1340">
        <v>243.72239999999999</v>
      </c>
      <c r="P1340">
        <v>178.83</v>
      </c>
      <c r="Q1340">
        <v>3</v>
      </c>
      <c r="R1340">
        <v>0.24</v>
      </c>
      <c r="S1340">
        <f>sales_tab[[#This Row],[Unit Price]]*sales_tab[[#This Row],[Quantity]]</f>
        <v>536.49</v>
      </c>
      <c r="T1340">
        <f>sales_tab[[#This Row],[Sales Amount]]-sales_tab[[#This Row],[Cost Price]]</f>
        <v>292.76760000000002</v>
      </c>
    </row>
    <row r="1341" spans="1:20" x14ac:dyDescent="0.45">
      <c r="A1341">
        <v>408311</v>
      </c>
      <c r="B1341">
        <v>660210</v>
      </c>
      <c r="C1341" t="str">
        <f>VLOOKUP(sales_tab[[#This Row],[Customer ID]],customer_tab[],2,FALSE)</f>
        <v>Jennifer Davis</v>
      </c>
      <c r="D1341" t="str">
        <f>VLOOKUP(sales_tab[[#This Row],[Customer ID]],customer_tab[],9,FALSE)</f>
        <v>Male</v>
      </c>
      <c r="E1341" t="str">
        <f>VLOOKUP(sales_tab[[#This Row],[Customer ID]],customer_tab[],5,FALSE)</f>
        <v>Illinois</v>
      </c>
      <c r="F1341" t="str">
        <f>VLOOKUP(sales_tab[[#This Row],[Customer ID]],customer_tab[],6,FALSE)</f>
        <v>Central</v>
      </c>
      <c r="G1341" t="str">
        <f>VLOOKUP(sales_tab[[#This Row],[Customer ID]],customer_tab[],7,FALSE)</f>
        <v>Widowed</v>
      </c>
      <c r="H1341" s="1">
        <v>45408</v>
      </c>
      <c r="I1341" s="1" t="str">
        <f>TEXT(sales_tab[[#This Row],[Order Date]],"YYYY")</f>
        <v>2024</v>
      </c>
      <c r="J1341" s="1" t="str">
        <f>TEXT(sales_tab[[#This Row],[Order Date]],"MMM")</f>
        <v>Apr</v>
      </c>
      <c r="K1341">
        <v>2034</v>
      </c>
      <c r="L1341" t="str">
        <f>VLOOKUP(sales_tab[[#This Row],[Product ID]],product_tab[],2,FALSE)</f>
        <v>Camera</v>
      </c>
      <c r="M1341" t="str">
        <f>VLOOKUP(sales_tab[[#This Row],[Product ID]],product_tab[],4,FALSE)</f>
        <v>Johns and Sons</v>
      </c>
      <c r="N1341" t="s">
        <v>19</v>
      </c>
      <c r="O1341">
        <v>174.61149999999998</v>
      </c>
      <c r="P1341">
        <v>70.849999999999994</v>
      </c>
      <c r="Q1341">
        <v>3</v>
      </c>
      <c r="R1341">
        <v>7.0000000000000007E-2</v>
      </c>
      <c r="S1341">
        <f>sales_tab[[#This Row],[Unit Price]]*sales_tab[[#This Row],[Quantity]]</f>
        <v>212.54999999999998</v>
      </c>
      <c r="T1341">
        <f>sales_tab[[#This Row],[Sales Amount]]-sales_tab[[#This Row],[Cost Price]]</f>
        <v>37.938500000000005</v>
      </c>
    </row>
    <row r="1342" spans="1:20" x14ac:dyDescent="0.45">
      <c r="A1342">
        <v>680723</v>
      </c>
      <c r="B1342">
        <v>216111</v>
      </c>
      <c r="C1342" t="str">
        <f>VLOOKUP(sales_tab[[#This Row],[Customer ID]],customer_tab[],2,FALSE)</f>
        <v>Jennifer Price</v>
      </c>
      <c r="D1342" t="str">
        <f>VLOOKUP(sales_tab[[#This Row],[Customer ID]],customer_tab[],9,FALSE)</f>
        <v>Male</v>
      </c>
      <c r="E1342" t="str">
        <f>VLOOKUP(sales_tab[[#This Row],[Customer ID]],customer_tab[],5,FALSE)</f>
        <v>California</v>
      </c>
      <c r="F1342" t="str">
        <f>VLOOKUP(sales_tab[[#This Row],[Customer ID]],customer_tab[],6,FALSE)</f>
        <v>West</v>
      </c>
      <c r="G1342" t="str">
        <f>VLOOKUP(sales_tab[[#This Row],[Customer ID]],customer_tab[],7,FALSE)</f>
        <v>Married</v>
      </c>
      <c r="H1342" s="1">
        <v>45404</v>
      </c>
      <c r="I1342" s="1" t="str">
        <f>TEXT(sales_tab[[#This Row],[Order Date]],"YYYY")</f>
        <v>2024</v>
      </c>
      <c r="J1342" s="1" t="str">
        <f>TEXT(sales_tab[[#This Row],[Order Date]],"MMM")</f>
        <v>Apr</v>
      </c>
      <c r="K1342">
        <v>5842</v>
      </c>
      <c r="L1342" t="str">
        <f>VLOOKUP(sales_tab[[#This Row],[Product ID]],product_tab[],2,FALSE)</f>
        <v>Chair</v>
      </c>
      <c r="M1342" t="str">
        <f>VLOOKUP(sales_tab[[#This Row],[Product ID]],product_tab[],4,FALSE)</f>
        <v>Cook, Hall and Miller</v>
      </c>
      <c r="N1342" t="s">
        <v>11</v>
      </c>
      <c r="O1342">
        <v>833.56050000000005</v>
      </c>
      <c r="P1342">
        <v>268.19</v>
      </c>
      <c r="Q1342">
        <v>5</v>
      </c>
      <c r="R1342">
        <v>0.21</v>
      </c>
      <c r="S1342">
        <f>sales_tab[[#This Row],[Unit Price]]*sales_tab[[#This Row],[Quantity]]</f>
        <v>1340.95</v>
      </c>
      <c r="T1342">
        <f>sales_tab[[#This Row],[Sales Amount]]-sales_tab[[#This Row],[Cost Price]]</f>
        <v>507.3895</v>
      </c>
    </row>
    <row r="1343" spans="1:20" x14ac:dyDescent="0.45">
      <c r="A1343">
        <v>635162</v>
      </c>
      <c r="B1343">
        <v>759650</v>
      </c>
      <c r="C1343" t="str">
        <f>VLOOKUP(sales_tab[[#This Row],[Customer ID]],customer_tab[],2,FALSE)</f>
        <v>Patricia Johnson</v>
      </c>
      <c r="D1343" t="str">
        <f>VLOOKUP(sales_tab[[#This Row],[Customer ID]],customer_tab[],9,FALSE)</f>
        <v>Non-Binary</v>
      </c>
      <c r="E1343" t="str">
        <f>VLOOKUP(sales_tab[[#This Row],[Customer ID]],customer_tab[],5,FALSE)</f>
        <v>Kentucky</v>
      </c>
      <c r="F1343" t="str">
        <f>VLOOKUP(sales_tab[[#This Row],[Customer ID]],customer_tab[],6,FALSE)</f>
        <v>South</v>
      </c>
      <c r="G1343" t="str">
        <f>VLOOKUP(sales_tab[[#This Row],[Customer ID]],customer_tab[],7,FALSE)</f>
        <v>Widowed</v>
      </c>
      <c r="H1343" s="1">
        <v>45216</v>
      </c>
      <c r="I1343" s="1" t="str">
        <f>TEXT(sales_tab[[#This Row],[Order Date]],"YYYY")</f>
        <v>2023</v>
      </c>
      <c r="J1343" s="1" t="str">
        <f>TEXT(sales_tab[[#This Row],[Order Date]],"MMM")</f>
        <v>Oct</v>
      </c>
      <c r="K1343">
        <v>4541</v>
      </c>
      <c r="L1343" t="str">
        <f>VLOOKUP(sales_tab[[#This Row],[Product ID]],product_tab[],2,FALSE)</f>
        <v>Pen</v>
      </c>
      <c r="M1343" t="str">
        <f>VLOOKUP(sales_tab[[#This Row],[Product ID]],product_tab[],4,FALSE)</f>
        <v>Mccall Inc</v>
      </c>
      <c r="N1343" t="s">
        <v>17</v>
      </c>
      <c r="O1343">
        <v>213.86</v>
      </c>
      <c r="P1343">
        <v>69.5</v>
      </c>
      <c r="Q1343">
        <v>5</v>
      </c>
      <c r="R1343">
        <v>0.22</v>
      </c>
      <c r="S1343">
        <f>sales_tab[[#This Row],[Unit Price]]*sales_tab[[#This Row],[Quantity]]</f>
        <v>347.5</v>
      </c>
      <c r="T1343">
        <f>sales_tab[[#This Row],[Sales Amount]]-sales_tab[[#This Row],[Cost Price]]</f>
        <v>133.63999999999999</v>
      </c>
    </row>
    <row r="1344" spans="1:20" x14ac:dyDescent="0.45">
      <c r="A1344">
        <v>434741</v>
      </c>
      <c r="B1344">
        <v>309528</v>
      </c>
      <c r="C1344" t="str">
        <f>VLOOKUP(sales_tab[[#This Row],[Customer ID]],customer_tab[],2,FALSE)</f>
        <v>Eileen Edwards</v>
      </c>
      <c r="D1344" t="str">
        <f>VLOOKUP(sales_tab[[#This Row],[Customer ID]],customer_tab[],9,FALSE)</f>
        <v>Female</v>
      </c>
      <c r="E1344" t="str">
        <f>VLOOKUP(sales_tab[[#This Row],[Customer ID]],customer_tab[],5,FALSE)</f>
        <v>Ohio</v>
      </c>
      <c r="F1344" t="str">
        <f>VLOOKUP(sales_tab[[#This Row],[Customer ID]],customer_tab[],6,FALSE)</f>
        <v>East</v>
      </c>
      <c r="G1344" t="str">
        <f>VLOOKUP(sales_tab[[#This Row],[Customer ID]],customer_tab[],7,FALSE)</f>
        <v>Single</v>
      </c>
      <c r="H1344" s="1">
        <v>45389</v>
      </c>
      <c r="I1344" s="1" t="str">
        <f>TEXT(sales_tab[[#This Row],[Order Date]],"YYYY")</f>
        <v>2024</v>
      </c>
      <c r="J1344" s="1" t="str">
        <f>TEXT(sales_tab[[#This Row],[Order Date]],"MMM")</f>
        <v>Apr</v>
      </c>
      <c r="K1344">
        <v>3592</v>
      </c>
      <c r="L1344" t="str">
        <f>VLOOKUP(sales_tab[[#This Row],[Product ID]],product_tab[],2,FALSE)</f>
        <v>Shoes</v>
      </c>
      <c r="M1344" t="str">
        <f>VLOOKUP(sales_tab[[#This Row],[Product ID]],product_tab[],4,FALSE)</f>
        <v>Hamilton, Kirby and Taylor</v>
      </c>
      <c r="N1344" t="s">
        <v>15</v>
      </c>
      <c r="O1344">
        <v>128.505</v>
      </c>
      <c r="P1344">
        <v>243.78</v>
      </c>
      <c r="Q1344">
        <v>1</v>
      </c>
      <c r="R1344">
        <v>0.25</v>
      </c>
      <c r="S1344">
        <f>sales_tab[[#This Row],[Unit Price]]*sales_tab[[#This Row],[Quantity]]</f>
        <v>243.78</v>
      </c>
      <c r="T1344">
        <f>sales_tab[[#This Row],[Sales Amount]]-sales_tab[[#This Row],[Cost Price]]</f>
        <v>115.27500000000001</v>
      </c>
    </row>
    <row r="1345" spans="1:20" x14ac:dyDescent="0.45">
      <c r="A1345">
        <v>599431</v>
      </c>
      <c r="B1345">
        <v>168288</v>
      </c>
      <c r="C1345" t="str">
        <f>VLOOKUP(sales_tab[[#This Row],[Customer ID]],customer_tab[],2,FALSE)</f>
        <v>Terry Sanchez</v>
      </c>
      <c r="D1345" t="str">
        <f>VLOOKUP(sales_tab[[#This Row],[Customer ID]],customer_tab[],9,FALSE)</f>
        <v>Male</v>
      </c>
      <c r="E1345" t="str">
        <f>VLOOKUP(sales_tab[[#This Row],[Customer ID]],customer_tab[],5,FALSE)</f>
        <v>California</v>
      </c>
      <c r="F1345" t="str">
        <f>VLOOKUP(sales_tab[[#This Row],[Customer ID]],customer_tab[],6,FALSE)</f>
        <v>West</v>
      </c>
      <c r="G1345" t="str">
        <f>VLOOKUP(sales_tab[[#This Row],[Customer ID]],customer_tab[],7,FALSE)</f>
        <v>Widowed</v>
      </c>
      <c r="H1345" s="1">
        <v>45348</v>
      </c>
      <c r="I1345" s="1" t="str">
        <f>TEXT(sales_tab[[#This Row],[Order Date]],"YYYY")</f>
        <v>2024</v>
      </c>
      <c r="J1345" s="1" t="str">
        <f>TEXT(sales_tab[[#This Row],[Order Date]],"MMM")</f>
        <v>Feb</v>
      </c>
      <c r="K1345">
        <v>7085</v>
      </c>
      <c r="L1345" t="str">
        <f>VLOOKUP(sales_tab[[#This Row],[Product ID]],product_tab[],2,FALSE)</f>
        <v>Jacket</v>
      </c>
      <c r="M1345" t="str">
        <f>VLOOKUP(sales_tab[[#This Row],[Product ID]],product_tab[],4,FALSE)</f>
        <v>Myers-Barber</v>
      </c>
      <c r="N1345" t="s">
        <v>15</v>
      </c>
      <c r="O1345">
        <v>107.56020000000001</v>
      </c>
      <c r="P1345">
        <v>178.83</v>
      </c>
      <c r="Q1345">
        <v>1</v>
      </c>
      <c r="R1345">
        <v>0.06</v>
      </c>
      <c r="S1345">
        <f>sales_tab[[#This Row],[Unit Price]]*sales_tab[[#This Row],[Quantity]]</f>
        <v>178.83</v>
      </c>
      <c r="T1345">
        <f>sales_tab[[#This Row],[Sales Amount]]-sales_tab[[#This Row],[Cost Price]]</f>
        <v>71.269800000000004</v>
      </c>
    </row>
    <row r="1346" spans="1:20" x14ac:dyDescent="0.45">
      <c r="A1346">
        <v>491209</v>
      </c>
      <c r="B1346">
        <v>803027</v>
      </c>
      <c r="C1346" t="str">
        <f>VLOOKUP(sales_tab[[#This Row],[Customer ID]],customer_tab[],2,FALSE)</f>
        <v>David Jones</v>
      </c>
      <c r="D1346" t="str">
        <f>VLOOKUP(sales_tab[[#This Row],[Customer ID]],customer_tab[],9,FALSE)</f>
        <v>Male</v>
      </c>
      <c r="E1346" t="str">
        <f>VLOOKUP(sales_tab[[#This Row],[Customer ID]],customer_tab[],5,FALSE)</f>
        <v>California</v>
      </c>
      <c r="F1346" t="str">
        <f>VLOOKUP(sales_tab[[#This Row],[Customer ID]],customer_tab[],6,FALSE)</f>
        <v>West</v>
      </c>
      <c r="G1346" t="str">
        <f>VLOOKUP(sales_tab[[#This Row],[Customer ID]],customer_tab[],7,FALSE)</f>
        <v>Divorced</v>
      </c>
      <c r="H1346" s="1">
        <v>45374</v>
      </c>
      <c r="I1346" s="1" t="str">
        <f>TEXT(sales_tab[[#This Row],[Order Date]],"YYYY")</f>
        <v>2024</v>
      </c>
      <c r="J1346" s="1" t="str">
        <f>TEXT(sales_tab[[#This Row],[Order Date]],"MMM")</f>
        <v>Mar</v>
      </c>
      <c r="K1346">
        <v>4541</v>
      </c>
      <c r="L1346" t="str">
        <f>VLOOKUP(sales_tab[[#This Row],[Product ID]],product_tab[],2,FALSE)</f>
        <v>Pen</v>
      </c>
      <c r="M1346" t="str">
        <f>VLOOKUP(sales_tab[[#This Row],[Product ID]],product_tab[],4,FALSE)</f>
        <v>Mccall Inc</v>
      </c>
      <c r="N1346" t="s">
        <v>17</v>
      </c>
      <c r="O1346">
        <v>172.255</v>
      </c>
      <c r="P1346">
        <v>69.5</v>
      </c>
      <c r="Q1346">
        <v>5</v>
      </c>
      <c r="R1346">
        <v>0.17</v>
      </c>
      <c r="S1346">
        <f>sales_tab[[#This Row],[Unit Price]]*sales_tab[[#This Row],[Quantity]]</f>
        <v>347.5</v>
      </c>
      <c r="T1346">
        <f>sales_tab[[#This Row],[Sales Amount]]-sales_tab[[#This Row],[Cost Price]]</f>
        <v>175.245</v>
      </c>
    </row>
    <row r="1347" spans="1:20" x14ac:dyDescent="0.45">
      <c r="A1347">
        <v>844834</v>
      </c>
      <c r="B1347">
        <v>168288</v>
      </c>
      <c r="C1347" t="str">
        <f>VLOOKUP(sales_tab[[#This Row],[Customer ID]],customer_tab[],2,FALSE)</f>
        <v>Terry Sanchez</v>
      </c>
      <c r="D1347" t="str">
        <f>VLOOKUP(sales_tab[[#This Row],[Customer ID]],customer_tab[],9,FALSE)</f>
        <v>Male</v>
      </c>
      <c r="E1347" t="str">
        <f>VLOOKUP(sales_tab[[#This Row],[Customer ID]],customer_tab[],5,FALSE)</f>
        <v>California</v>
      </c>
      <c r="F1347" t="str">
        <f>VLOOKUP(sales_tab[[#This Row],[Customer ID]],customer_tab[],6,FALSE)</f>
        <v>West</v>
      </c>
      <c r="G1347" t="str">
        <f>VLOOKUP(sales_tab[[#This Row],[Customer ID]],customer_tab[],7,FALSE)</f>
        <v>Widowed</v>
      </c>
      <c r="H1347" s="1">
        <v>45263</v>
      </c>
      <c r="I1347" s="1" t="str">
        <f>TEXT(sales_tab[[#This Row],[Order Date]],"YYYY")</f>
        <v>2023</v>
      </c>
      <c r="J1347" s="1" t="str">
        <f>TEXT(sales_tab[[#This Row],[Order Date]],"MMM")</f>
        <v>Dec</v>
      </c>
      <c r="K1347">
        <v>8522</v>
      </c>
      <c r="L1347" t="str">
        <f>VLOOKUP(sales_tab[[#This Row],[Product ID]],product_tab[],2,FALSE)</f>
        <v>Notebook</v>
      </c>
      <c r="M1347" t="str">
        <f>VLOOKUP(sales_tab[[#This Row],[Product ID]],product_tab[],4,FALSE)</f>
        <v>Estrada LLC</v>
      </c>
      <c r="N1347" t="s">
        <v>17</v>
      </c>
      <c r="O1347">
        <v>125.66000000000001</v>
      </c>
      <c r="P1347">
        <v>154.08000000000001</v>
      </c>
      <c r="Q1347">
        <v>1</v>
      </c>
      <c r="R1347">
        <v>0</v>
      </c>
      <c r="S1347">
        <f>sales_tab[[#This Row],[Unit Price]]*sales_tab[[#This Row],[Quantity]]</f>
        <v>154.08000000000001</v>
      </c>
      <c r="T1347">
        <f>sales_tab[[#This Row],[Sales Amount]]-sales_tab[[#This Row],[Cost Price]]</f>
        <v>28.42</v>
      </c>
    </row>
    <row r="1348" spans="1:20" x14ac:dyDescent="0.45">
      <c r="A1348">
        <v>865006</v>
      </c>
      <c r="B1348">
        <v>616877</v>
      </c>
      <c r="C1348" t="str">
        <f>VLOOKUP(sales_tab[[#This Row],[Customer ID]],customer_tab[],2,FALSE)</f>
        <v>Mr. John Wilson</v>
      </c>
      <c r="D1348" t="str">
        <f>VLOOKUP(sales_tab[[#This Row],[Customer ID]],customer_tab[],9,FALSE)</f>
        <v>Male</v>
      </c>
      <c r="E1348" t="str">
        <f>VLOOKUP(sales_tab[[#This Row],[Customer ID]],customer_tab[],5,FALSE)</f>
        <v>Texas</v>
      </c>
      <c r="F1348" t="str">
        <f>VLOOKUP(sales_tab[[#This Row],[Customer ID]],customer_tab[],6,FALSE)</f>
        <v>Central</v>
      </c>
      <c r="G1348" t="str">
        <f>VLOOKUP(sales_tab[[#This Row],[Customer ID]],customer_tab[],7,FALSE)</f>
        <v>Single</v>
      </c>
      <c r="H1348" s="1">
        <v>45347</v>
      </c>
      <c r="I1348" s="1" t="str">
        <f>TEXT(sales_tab[[#This Row],[Order Date]],"YYYY")</f>
        <v>2024</v>
      </c>
      <c r="J1348" s="1" t="str">
        <f>TEXT(sales_tab[[#This Row],[Order Date]],"MMM")</f>
        <v>Feb</v>
      </c>
      <c r="K1348">
        <v>7085</v>
      </c>
      <c r="L1348" t="str">
        <f>VLOOKUP(sales_tab[[#This Row],[Product ID]],product_tab[],2,FALSE)</f>
        <v>Jacket</v>
      </c>
      <c r="M1348" t="str">
        <f>VLOOKUP(sales_tab[[#This Row],[Product ID]],product_tab[],4,FALSE)</f>
        <v>Myers-Barber</v>
      </c>
      <c r="N1348" t="s">
        <v>15</v>
      </c>
      <c r="O1348">
        <v>432.8048</v>
      </c>
      <c r="P1348">
        <v>178.83</v>
      </c>
      <c r="Q1348">
        <v>4</v>
      </c>
      <c r="R1348">
        <v>0.11</v>
      </c>
      <c r="S1348">
        <f>sales_tab[[#This Row],[Unit Price]]*sales_tab[[#This Row],[Quantity]]</f>
        <v>715.32</v>
      </c>
      <c r="T1348">
        <f>sales_tab[[#This Row],[Sales Amount]]-sales_tab[[#This Row],[Cost Price]]</f>
        <v>282.51520000000005</v>
      </c>
    </row>
    <row r="1349" spans="1:20" x14ac:dyDescent="0.45">
      <c r="A1349">
        <v>461661</v>
      </c>
      <c r="B1349">
        <v>899017</v>
      </c>
      <c r="C1349" t="str">
        <f>VLOOKUP(sales_tab[[#This Row],[Customer ID]],customer_tab[],2,FALSE)</f>
        <v>Matthew Lee</v>
      </c>
      <c r="D1349" t="str">
        <f>VLOOKUP(sales_tab[[#This Row],[Customer ID]],customer_tab[],9,FALSE)</f>
        <v>Non-Binary</v>
      </c>
      <c r="E1349" t="str">
        <f>VLOOKUP(sales_tab[[#This Row],[Customer ID]],customer_tab[],5,FALSE)</f>
        <v>New York</v>
      </c>
      <c r="F1349" t="str">
        <f>VLOOKUP(sales_tab[[#This Row],[Customer ID]],customer_tab[],6,FALSE)</f>
        <v>East</v>
      </c>
      <c r="G1349" t="str">
        <f>VLOOKUP(sales_tab[[#This Row],[Customer ID]],customer_tab[],7,FALSE)</f>
        <v>Widowed</v>
      </c>
      <c r="H1349" s="1">
        <v>45262</v>
      </c>
      <c r="I1349" s="1" t="str">
        <f>TEXT(sales_tab[[#This Row],[Order Date]],"YYYY")</f>
        <v>2023</v>
      </c>
      <c r="J1349" s="1" t="str">
        <f>TEXT(sales_tab[[#This Row],[Order Date]],"MMM")</f>
        <v>Dec</v>
      </c>
      <c r="K1349">
        <v>9240</v>
      </c>
      <c r="L1349" t="str">
        <f>VLOOKUP(sales_tab[[#This Row],[Product ID]],product_tab[],2,FALSE)</f>
        <v>Doll</v>
      </c>
      <c r="M1349" t="str">
        <f>VLOOKUP(sales_tab[[#This Row],[Product ID]],product_tab[],4,FALSE)</f>
        <v>Clark, Scott and Miller</v>
      </c>
      <c r="N1349" t="s">
        <v>13</v>
      </c>
      <c r="O1349">
        <v>236.90839999999997</v>
      </c>
      <c r="P1349">
        <v>105.37</v>
      </c>
      <c r="Q1349">
        <v>4</v>
      </c>
      <c r="R1349">
        <v>0.17</v>
      </c>
      <c r="S1349">
        <f>sales_tab[[#This Row],[Unit Price]]*sales_tab[[#This Row],[Quantity]]</f>
        <v>421.48</v>
      </c>
      <c r="T1349">
        <f>sales_tab[[#This Row],[Sales Amount]]-sales_tab[[#This Row],[Cost Price]]</f>
        <v>184.57160000000005</v>
      </c>
    </row>
    <row r="1350" spans="1:20" x14ac:dyDescent="0.45">
      <c r="A1350">
        <v>690835</v>
      </c>
      <c r="B1350">
        <v>858692</v>
      </c>
      <c r="C1350" t="str">
        <f>VLOOKUP(sales_tab[[#This Row],[Customer ID]],customer_tab[],2,FALSE)</f>
        <v>Edward Anderson</v>
      </c>
      <c r="D1350" t="str">
        <f>VLOOKUP(sales_tab[[#This Row],[Customer ID]],customer_tab[],9,FALSE)</f>
        <v>Male</v>
      </c>
      <c r="E1350" t="str">
        <f>VLOOKUP(sales_tab[[#This Row],[Customer ID]],customer_tab[],5,FALSE)</f>
        <v>California</v>
      </c>
      <c r="F1350" t="str">
        <f>VLOOKUP(sales_tab[[#This Row],[Customer ID]],customer_tab[],6,FALSE)</f>
        <v>West</v>
      </c>
      <c r="G1350" t="str">
        <f>VLOOKUP(sales_tab[[#This Row],[Customer ID]],customer_tab[],7,FALSE)</f>
        <v>Single</v>
      </c>
      <c r="H1350" s="1">
        <v>45205</v>
      </c>
      <c r="I1350" s="1" t="str">
        <f>TEXT(sales_tab[[#This Row],[Order Date]],"YYYY")</f>
        <v>2023</v>
      </c>
      <c r="J1350" s="1" t="str">
        <f>TEXT(sales_tab[[#This Row],[Order Date]],"MMM")</f>
        <v>Oct</v>
      </c>
      <c r="K1350">
        <v>2914</v>
      </c>
      <c r="L1350" t="str">
        <f>VLOOKUP(sales_tab[[#This Row],[Product ID]],product_tab[],2,FALSE)</f>
        <v>Bookshelf</v>
      </c>
      <c r="M1350" t="str">
        <f>VLOOKUP(sales_tab[[#This Row],[Product ID]],product_tab[],4,FALSE)</f>
        <v>Davis-Ramirez</v>
      </c>
      <c r="N1350" t="s">
        <v>11</v>
      </c>
      <c r="O1350">
        <v>57.414999999999992</v>
      </c>
      <c r="P1350">
        <v>30.65</v>
      </c>
      <c r="Q1350">
        <v>3</v>
      </c>
      <c r="R1350">
        <v>0.1</v>
      </c>
      <c r="S1350">
        <f>sales_tab[[#This Row],[Unit Price]]*sales_tab[[#This Row],[Quantity]]</f>
        <v>91.949999999999989</v>
      </c>
      <c r="T1350">
        <f>sales_tab[[#This Row],[Sales Amount]]-sales_tab[[#This Row],[Cost Price]]</f>
        <v>34.534999999999997</v>
      </c>
    </row>
    <row r="1351" spans="1:20" x14ac:dyDescent="0.45">
      <c r="A1351">
        <v>945666</v>
      </c>
      <c r="B1351">
        <v>559989</v>
      </c>
      <c r="C1351" t="str">
        <f>VLOOKUP(sales_tab[[#This Row],[Customer ID]],customer_tab[],2,FALSE)</f>
        <v>Terri Patel</v>
      </c>
      <c r="D1351" t="str">
        <f>VLOOKUP(sales_tab[[#This Row],[Customer ID]],customer_tab[],9,FALSE)</f>
        <v>Male</v>
      </c>
      <c r="E1351" t="str">
        <f>VLOOKUP(sales_tab[[#This Row],[Customer ID]],customer_tab[],5,FALSE)</f>
        <v>Illinois</v>
      </c>
      <c r="F1351" t="str">
        <f>VLOOKUP(sales_tab[[#This Row],[Customer ID]],customer_tab[],6,FALSE)</f>
        <v>Central</v>
      </c>
      <c r="G1351" t="str">
        <f>VLOOKUP(sales_tab[[#This Row],[Customer ID]],customer_tab[],7,FALSE)</f>
        <v>Single</v>
      </c>
      <c r="H1351" s="1">
        <v>45281</v>
      </c>
      <c r="I1351" s="1" t="str">
        <f>TEXT(sales_tab[[#This Row],[Order Date]],"YYYY")</f>
        <v>2023</v>
      </c>
      <c r="J1351" s="1" t="str">
        <f>TEXT(sales_tab[[#This Row],[Order Date]],"MMM")</f>
        <v>Dec</v>
      </c>
      <c r="K1351">
        <v>3592</v>
      </c>
      <c r="L1351" t="str">
        <f>VLOOKUP(sales_tab[[#This Row],[Product ID]],product_tab[],2,FALSE)</f>
        <v>Shoes</v>
      </c>
      <c r="M1351" t="str">
        <f>VLOOKUP(sales_tab[[#This Row],[Product ID]],product_tab[],4,FALSE)</f>
        <v>Hamilton, Kirby and Taylor</v>
      </c>
      <c r="N1351" t="s">
        <v>15</v>
      </c>
      <c r="O1351">
        <v>644.71960000000001</v>
      </c>
      <c r="P1351">
        <v>243.78</v>
      </c>
      <c r="Q1351">
        <v>4</v>
      </c>
      <c r="R1351">
        <v>0.17</v>
      </c>
      <c r="S1351">
        <f>sales_tab[[#This Row],[Unit Price]]*sales_tab[[#This Row],[Quantity]]</f>
        <v>975.12</v>
      </c>
      <c r="T1351">
        <f>sales_tab[[#This Row],[Sales Amount]]-sales_tab[[#This Row],[Cost Price]]</f>
        <v>330.40039999999999</v>
      </c>
    </row>
    <row r="1352" spans="1:20" x14ac:dyDescent="0.45">
      <c r="A1352">
        <v>324781</v>
      </c>
      <c r="B1352">
        <v>307222</v>
      </c>
      <c r="C1352" t="str">
        <f>VLOOKUP(sales_tab[[#This Row],[Customer ID]],customer_tab[],2,FALSE)</f>
        <v>Steven Johnson</v>
      </c>
      <c r="D1352" t="str">
        <f>VLOOKUP(sales_tab[[#This Row],[Customer ID]],customer_tab[],9,FALSE)</f>
        <v>Non-Binary</v>
      </c>
      <c r="E1352" t="str">
        <f>VLOOKUP(sales_tab[[#This Row],[Customer ID]],customer_tab[],5,FALSE)</f>
        <v>Pennsylvania</v>
      </c>
      <c r="F1352" t="str">
        <f>VLOOKUP(sales_tab[[#This Row],[Customer ID]],customer_tab[],6,FALSE)</f>
        <v>East</v>
      </c>
      <c r="G1352" t="str">
        <f>VLOOKUP(sales_tab[[#This Row],[Customer ID]],customer_tab[],7,FALSE)</f>
        <v>Married</v>
      </c>
      <c r="H1352" s="1">
        <v>45261</v>
      </c>
      <c r="I1352" s="1" t="str">
        <f>TEXT(sales_tab[[#This Row],[Order Date]],"YYYY")</f>
        <v>2023</v>
      </c>
      <c r="J1352" s="1" t="str">
        <f>TEXT(sales_tab[[#This Row],[Order Date]],"MMM")</f>
        <v>Dec</v>
      </c>
      <c r="K1352">
        <v>3592</v>
      </c>
      <c r="L1352" t="str">
        <f>VLOOKUP(sales_tab[[#This Row],[Product ID]],product_tab[],2,FALSE)</f>
        <v>Shoes</v>
      </c>
      <c r="M1352" t="str">
        <f>VLOOKUP(sales_tab[[#This Row],[Product ID]],product_tab[],4,FALSE)</f>
        <v>Hamilton, Kirby and Taylor</v>
      </c>
      <c r="N1352" t="s">
        <v>15</v>
      </c>
      <c r="O1352">
        <v>823.22699999999998</v>
      </c>
      <c r="P1352">
        <v>243.78</v>
      </c>
      <c r="Q1352">
        <v>5</v>
      </c>
      <c r="R1352">
        <v>0.17</v>
      </c>
      <c r="S1352">
        <f>sales_tab[[#This Row],[Unit Price]]*sales_tab[[#This Row],[Quantity]]</f>
        <v>1218.9000000000001</v>
      </c>
      <c r="T1352">
        <f>sales_tab[[#This Row],[Sales Amount]]-sales_tab[[#This Row],[Cost Price]]</f>
        <v>395.67300000000012</v>
      </c>
    </row>
    <row r="1353" spans="1:20" x14ac:dyDescent="0.45">
      <c r="A1353">
        <v>851978</v>
      </c>
      <c r="B1353">
        <v>385643</v>
      </c>
      <c r="C1353" t="str">
        <f>VLOOKUP(sales_tab[[#This Row],[Customer ID]],customer_tab[],2,FALSE)</f>
        <v>Kevin Green</v>
      </c>
      <c r="D1353" t="str">
        <f>VLOOKUP(sales_tab[[#This Row],[Customer ID]],customer_tab[],9,FALSE)</f>
        <v>Female</v>
      </c>
      <c r="E1353" t="str">
        <f>VLOOKUP(sales_tab[[#This Row],[Customer ID]],customer_tab[],5,FALSE)</f>
        <v>California</v>
      </c>
      <c r="F1353" t="str">
        <f>VLOOKUP(sales_tab[[#This Row],[Customer ID]],customer_tab[],6,FALSE)</f>
        <v>West</v>
      </c>
      <c r="G1353" t="str">
        <f>VLOOKUP(sales_tab[[#This Row],[Customer ID]],customer_tab[],7,FALSE)</f>
        <v>Married</v>
      </c>
      <c r="H1353" s="1">
        <v>45444</v>
      </c>
      <c r="I1353" s="1" t="str">
        <f>TEXT(sales_tab[[#This Row],[Order Date]],"YYYY")</f>
        <v>2024</v>
      </c>
      <c r="J1353" s="1" t="str">
        <f>TEXT(sales_tab[[#This Row],[Order Date]],"MMM")</f>
        <v>Jun</v>
      </c>
      <c r="K1353">
        <v>4541</v>
      </c>
      <c r="L1353" t="str">
        <f>VLOOKUP(sales_tab[[#This Row],[Product ID]],product_tab[],2,FALSE)</f>
        <v>Pen</v>
      </c>
      <c r="M1353" t="str">
        <f>VLOOKUP(sales_tab[[#This Row],[Product ID]],product_tab[],4,FALSE)</f>
        <v>Mccall Inc</v>
      </c>
      <c r="N1353" t="s">
        <v>17</v>
      </c>
      <c r="O1353">
        <v>134.05500000000001</v>
      </c>
      <c r="P1353">
        <v>69.5</v>
      </c>
      <c r="Q1353">
        <v>3</v>
      </c>
      <c r="R1353">
        <v>0.11</v>
      </c>
      <c r="S1353">
        <f>sales_tab[[#This Row],[Unit Price]]*sales_tab[[#This Row],[Quantity]]</f>
        <v>208.5</v>
      </c>
      <c r="T1353">
        <f>sales_tab[[#This Row],[Sales Amount]]-sales_tab[[#This Row],[Cost Price]]</f>
        <v>74.444999999999993</v>
      </c>
    </row>
    <row r="1354" spans="1:20" x14ac:dyDescent="0.45">
      <c r="A1354">
        <v>812273</v>
      </c>
      <c r="B1354">
        <v>407527</v>
      </c>
      <c r="C1354" t="str">
        <f>VLOOKUP(sales_tab[[#This Row],[Customer ID]],customer_tab[],2,FALSE)</f>
        <v>Heather Vargas</v>
      </c>
      <c r="D1354" t="str">
        <f>VLOOKUP(sales_tab[[#This Row],[Customer ID]],customer_tab[],9,FALSE)</f>
        <v>Non-Binary</v>
      </c>
      <c r="E1354" t="str">
        <f>VLOOKUP(sales_tab[[#This Row],[Customer ID]],customer_tab[],5,FALSE)</f>
        <v>California</v>
      </c>
      <c r="F1354" t="str">
        <f>VLOOKUP(sales_tab[[#This Row],[Customer ID]],customer_tab[],6,FALSE)</f>
        <v>West</v>
      </c>
      <c r="G1354" t="str">
        <f>VLOOKUP(sales_tab[[#This Row],[Customer ID]],customer_tab[],7,FALSE)</f>
        <v>Single</v>
      </c>
      <c r="H1354" s="1">
        <v>45490</v>
      </c>
      <c r="I1354" s="1" t="str">
        <f>TEXT(sales_tab[[#This Row],[Order Date]],"YYYY")</f>
        <v>2024</v>
      </c>
      <c r="J1354" s="1" t="str">
        <f>TEXT(sales_tab[[#This Row],[Order Date]],"MMM")</f>
        <v>Jul</v>
      </c>
      <c r="K1354">
        <v>5039</v>
      </c>
      <c r="L1354" t="str">
        <f>VLOOKUP(sales_tab[[#This Row],[Product ID]],product_tab[],2,FALSE)</f>
        <v>Jeans</v>
      </c>
      <c r="M1354" t="str">
        <f>VLOOKUP(sales_tab[[#This Row],[Product ID]],product_tab[],4,FALSE)</f>
        <v>Sanchez, Medina and Golden</v>
      </c>
      <c r="N1354" t="s">
        <v>15</v>
      </c>
      <c r="O1354">
        <v>46.386099999999999</v>
      </c>
      <c r="P1354">
        <v>70.03</v>
      </c>
      <c r="Q1354">
        <v>1</v>
      </c>
      <c r="R1354">
        <v>0.13</v>
      </c>
      <c r="S1354">
        <f>sales_tab[[#This Row],[Unit Price]]*sales_tab[[#This Row],[Quantity]]</f>
        <v>70.03</v>
      </c>
      <c r="T1354">
        <f>sales_tab[[#This Row],[Sales Amount]]-sales_tab[[#This Row],[Cost Price]]</f>
        <v>23.643900000000002</v>
      </c>
    </row>
    <row r="1355" spans="1:20" x14ac:dyDescent="0.45">
      <c r="A1355">
        <v>153296</v>
      </c>
      <c r="B1355">
        <v>298351</v>
      </c>
      <c r="C1355" t="str">
        <f>VLOOKUP(sales_tab[[#This Row],[Customer ID]],customer_tab[],2,FALSE)</f>
        <v>Rebecca Hall</v>
      </c>
      <c r="D1355" t="str">
        <f>VLOOKUP(sales_tab[[#This Row],[Customer ID]],customer_tab[],9,FALSE)</f>
        <v>Non-Binary</v>
      </c>
      <c r="E1355" t="str">
        <f>VLOOKUP(sales_tab[[#This Row],[Customer ID]],customer_tab[],5,FALSE)</f>
        <v>Ohio</v>
      </c>
      <c r="F1355" t="str">
        <f>VLOOKUP(sales_tab[[#This Row],[Customer ID]],customer_tab[],6,FALSE)</f>
        <v>East</v>
      </c>
      <c r="G1355" t="str">
        <f>VLOOKUP(sales_tab[[#This Row],[Customer ID]],customer_tab[],7,FALSE)</f>
        <v>Married</v>
      </c>
      <c r="H1355" s="1">
        <v>45310</v>
      </c>
      <c r="I1355" s="1" t="str">
        <f>TEXT(sales_tab[[#This Row],[Order Date]],"YYYY")</f>
        <v>2024</v>
      </c>
      <c r="J1355" s="1" t="str">
        <f>TEXT(sales_tab[[#This Row],[Order Date]],"MMM")</f>
        <v>Jan</v>
      </c>
      <c r="K1355">
        <v>2034</v>
      </c>
      <c r="L1355" t="str">
        <f>VLOOKUP(sales_tab[[#This Row],[Product ID]],product_tab[],2,FALSE)</f>
        <v>Camera</v>
      </c>
      <c r="M1355" t="str">
        <f>VLOOKUP(sales_tab[[#This Row],[Product ID]],product_tab[],4,FALSE)</f>
        <v>Johns and Sons</v>
      </c>
      <c r="N1355" t="s">
        <v>19</v>
      </c>
      <c r="O1355">
        <v>36.400999999999996</v>
      </c>
      <c r="P1355">
        <v>70.849999999999994</v>
      </c>
      <c r="Q1355">
        <v>1</v>
      </c>
      <c r="R1355">
        <v>0.14000000000000001</v>
      </c>
      <c r="S1355">
        <f>sales_tab[[#This Row],[Unit Price]]*sales_tab[[#This Row],[Quantity]]</f>
        <v>70.849999999999994</v>
      </c>
      <c r="T1355">
        <f>sales_tab[[#This Row],[Sales Amount]]-sales_tab[[#This Row],[Cost Price]]</f>
        <v>34.448999999999998</v>
      </c>
    </row>
    <row r="1356" spans="1:20" x14ac:dyDescent="0.45">
      <c r="A1356">
        <v>390907</v>
      </c>
      <c r="B1356">
        <v>807531</v>
      </c>
      <c r="C1356" t="str">
        <f>VLOOKUP(sales_tab[[#This Row],[Customer ID]],customer_tab[],2,FALSE)</f>
        <v>William Moore</v>
      </c>
      <c r="D1356" t="str">
        <f>VLOOKUP(sales_tab[[#This Row],[Customer ID]],customer_tab[],9,FALSE)</f>
        <v>Female</v>
      </c>
      <c r="E1356" t="str">
        <f>VLOOKUP(sales_tab[[#This Row],[Customer ID]],customer_tab[],5,FALSE)</f>
        <v>California</v>
      </c>
      <c r="F1356" t="str">
        <f>VLOOKUP(sales_tab[[#This Row],[Customer ID]],customer_tab[],6,FALSE)</f>
        <v>West</v>
      </c>
      <c r="G1356" t="str">
        <f>VLOOKUP(sales_tab[[#This Row],[Customer ID]],customer_tab[],7,FALSE)</f>
        <v>Divorced</v>
      </c>
      <c r="H1356" s="1">
        <v>45385</v>
      </c>
      <c r="I1356" s="1" t="str">
        <f>TEXT(sales_tab[[#This Row],[Order Date]],"YYYY")</f>
        <v>2024</v>
      </c>
      <c r="J1356" s="1" t="str">
        <f>TEXT(sales_tab[[#This Row],[Order Date]],"MMM")</f>
        <v>Apr</v>
      </c>
      <c r="K1356">
        <v>2117</v>
      </c>
      <c r="L1356" t="str">
        <f>VLOOKUP(sales_tab[[#This Row],[Product ID]],product_tab[],2,FALSE)</f>
        <v>Sofa</v>
      </c>
      <c r="M1356" t="str">
        <f>VLOOKUP(sales_tab[[#This Row],[Product ID]],product_tab[],4,FALSE)</f>
        <v>Holden Inc</v>
      </c>
      <c r="N1356" t="s">
        <v>11</v>
      </c>
      <c r="O1356">
        <v>37.950999999999979</v>
      </c>
      <c r="P1356">
        <v>13.79</v>
      </c>
      <c r="Q1356">
        <v>5</v>
      </c>
      <c r="R1356">
        <v>0.02</v>
      </c>
      <c r="S1356">
        <f>sales_tab[[#This Row],[Unit Price]]*sales_tab[[#This Row],[Quantity]]</f>
        <v>68.949999999999989</v>
      </c>
      <c r="T1356">
        <f>sales_tab[[#This Row],[Sales Amount]]-sales_tab[[#This Row],[Cost Price]]</f>
        <v>30.999000000000009</v>
      </c>
    </row>
    <row r="1357" spans="1:20" x14ac:dyDescent="0.45">
      <c r="A1357">
        <v>613456</v>
      </c>
      <c r="B1357">
        <v>704271</v>
      </c>
      <c r="C1357" t="str">
        <f>VLOOKUP(sales_tab[[#This Row],[Customer ID]],customer_tab[],2,FALSE)</f>
        <v>Sharon Bowman</v>
      </c>
      <c r="D1357" t="str">
        <f>VLOOKUP(sales_tab[[#This Row],[Customer ID]],customer_tab[],9,FALSE)</f>
        <v>Female</v>
      </c>
      <c r="E1357" t="str">
        <f>VLOOKUP(sales_tab[[#This Row],[Customer ID]],customer_tab[],5,FALSE)</f>
        <v>Wisconsin</v>
      </c>
      <c r="F1357" t="str">
        <f>VLOOKUP(sales_tab[[#This Row],[Customer ID]],customer_tab[],6,FALSE)</f>
        <v>Central</v>
      </c>
      <c r="G1357" t="str">
        <f>VLOOKUP(sales_tab[[#This Row],[Customer ID]],customer_tab[],7,FALSE)</f>
        <v>Divorced</v>
      </c>
      <c r="H1357" s="1">
        <v>45444</v>
      </c>
      <c r="I1357" s="1" t="str">
        <f>TEXT(sales_tab[[#This Row],[Order Date]],"YYYY")</f>
        <v>2024</v>
      </c>
      <c r="J1357" s="1" t="str">
        <f>TEXT(sales_tab[[#This Row],[Order Date]],"MMM")</f>
        <v>Jun</v>
      </c>
      <c r="K1357">
        <v>9614</v>
      </c>
      <c r="L1357" t="str">
        <f>VLOOKUP(sales_tab[[#This Row],[Product ID]],product_tab[],2,FALSE)</f>
        <v>Table</v>
      </c>
      <c r="M1357" t="str">
        <f>VLOOKUP(sales_tab[[#This Row],[Product ID]],product_tab[],4,FALSE)</f>
        <v>Peters Ltd</v>
      </c>
      <c r="N1357" t="s">
        <v>11</v>
      </c>
      <c r="O1357">
        <v>81.827099999999987</v>
      </c>
      <c r="P1357">
        <v>129.47</v>
      </c>
      <c r="Q1357">
        <v>1</v>
      </c>
      <c r="R1357">
        <v>7.0000000000000007E-2</v>
      </c>
      <c r="S1357">
        <f>sales_tab[[#This Row],[Unit Price]]*sales_tab[[#This Row],[Quantity]]</f>
        <v>129.47</v>
      </c>
      <c r="T1357">
        <f>sales_tab[[#This Row],[Sales Amount]]-sales_tab[[#This Row],[Cost Price]]</f>
        <v>47.642900000000012</v>
      </c>
    </row>
    <row r="1358" spans="1:20" x14ac:dyDescent="0.45">
      <c r="A1358">
        <v>392225</v>
      </c>
      <c r="B1358">
        <v>193540</v>
      </c>
      <c r="C1358" t="str">
        <f>VLOOKUP(sales_tab[[#This Row],[Customer ID]],customer_tab[],2,FALSE)</f>
        <v>Cynthia Garcia</v>
      </c>
      <c r="D1358" t="str">
        <f>VLOOKUP(sales_tab[[#This Row],[Customer ID]],customer_tab[],9,FALSE)</f>
        <v>Non-Binary</v>
      </c>
      <c r="E1358" t="str">
        <f>VLOOKUP(sales_tab[[#This Row],[Customer ID]],customer_tab[],5,FALSE)</f>
        <v>California</v>
      </c>
      <c r="F1358" t="str">
        <f>VLOOKUP(sales_tab[[#This Row],[Customer ID]],customer_tab[],6,FALSE)</f>
        <v>West</v>
      </c>
      <c r="G1358" t="str">
        <f>VLOOKUP(sales_tab[[#This Row],[Customer ID]],customer_tab[],7,FALSE)</f>
        <v>Married</v>
      </c>
      <c r="H1358" s="1">
        <v>45435</v>
      </c>
      <c r="I1358" s="1" t="str">
        <f>TEXT(sales_tab[[#This Row],[Order Date]],"YYYY")</f>
        <v>2024</v>
      </c>
      <c r="J1358" s="1" t="str">
        <f>TEXT(sales_tab[[#This Row],[Order Date]],"MMM")</f>
        <v>May</v>
      </c>
      <c r="K1358">
        <v>5035</v>
      </c>
      <c r="L1358" t="str">
        <f>VLOOKUP(sales_tab[[#This Row],[Product ID]],product_tab[],2,FALSE)</f>
        <v>Paper</v>
      </c>
      <c r="M1358" t="str">
        <f>VLOOKUP(sales_tab[[#This Row],[Product ID]],product_tab[],4,FALSE)</f>
        <v>Clayton, Robertson and Wolfe</v>
      </c>
      <c r="N1358" t="s">
        <v>17</v>
      </c>
      <c r="O1358">
        <v>570.80999999999995</v>
      </c>
      <c r="P1358">
        <v>196.72</v>
      </c>
      <c r="Q1358">
        <v>5</v>
      </c>
      <c r="R1358">
        <v>0.05</v>
      </c>
      <c r="S1358">
        <f>sales_tab[[#This Row],[Unit Price]]*sales_tab[[#This Row],[Quantity]]</f>
        <v>983.6</v>
      </c>
      <c r="T1358">
        <f>sales_tab[[#This Row],[Sales Amount]]-sales_tab[[#This Row],[Cost Price]]</f>
        <v>412.79000000000008</v>
      </c>
    </row>
    <row r="1359" spans="1:20" x14ac:dyDescent="0.45">
      <c r="A1359">
        <v>690830</v>
      </c>
      <c r="B1359">
        <v>764675</v>
      </c>
      <c r="C1359" t="str">
        <f>VLOOKUP(sales_tab[[#This Row],[Customer ID]],customer_tab[],2,FALSE)</f>
        <v>Charlotte Carey</v>
      </c>
      <c r="D1359" t="str">
        <f>VLOOKUP(sales_tab[[#This Row],[Customer ID]],customer_tab[],9,FALSE)</f>
        <v>Male</v>
      </c>
      <c r="E1359" t="str">
        <f>VLOOKUP(sales_tab[[#This Row],[Customer ID]],customer_tab[],5,FALSE)</f>
        <v>Washington</v>
      </c>
      <c r="F1359" t="str">
        <f>VLOOKUP(sales_tab[[#This Row],[Customer ID]],customer_tab[],6,FALSE)</f>
        <v>West</v>
      </c>
      <c r="G1359" t="str">
        <f>VLOOKUP(sales_tab[[#This Row],[Customer ID]],customer_tab[],7,FALSE)</f>
        <v>Divorced</v>
      </c>
      <c r="H1359" s="1">
        <v>45392</v>
      </c>
      <c r="I1359" s="1" t="str">
        <f>TEXT(sales_tab[[#This Row],[Order Date]],"YYYY")</f>
        <v>2024</v>
      </c>
      <c r="J1359" s="1" t="str">
        <f>TEXT(sales_tab[[#This Row],[Order Date]],"MMM")</f>
        <v>Apr</v>
      </c>
      <c r="K1359">
        <v>9504</v>
      </c>
      <c r="L1359" t="str">
        <f>VLOOKUP(sales_tab[[#This Row],[Product ID]],product_tab[],2,FALSE)</f>
        <v>Puzzle</v>
      </c>
      <c r="M1359" t="str">
        <f>VLOOKUP(sales_tab[[#This Row],[Product ID]],product_tab[],4,FALSE)</f>
        <v>Bailey, Fowler and Butler</v>
      </c>
      <c r="N1359" t="s">
        <v>13</v>
      </c>
      <c r="O1359">
        <v>92.417299999999983</v>
      </c>
      <c r="P1359">
        <v>50.87</v>
      </c>
      <c r="Q1359">
        <v>3</v>
      </c>
      <c r="R1359">
        <v>7.0000000000000007E-2</v>
      </c>
      <c r="S1359">
        <f>sales_tab[[#This Row],[Unit Price]]*sales_tab[[#This Row],[Quantity]]</f>
        <v>152.60999999999999</v>
      </c>
      <c r="T1359">
        <f>sales_tab[[#This Row],[Sales Amount]]-sales_tab[[#This Row],[Cost Price]]</f>
        <v>60.192700000000002</v>
      </c>
    </row>
    <row r="1360" spans="1:20" x14ac:dyDescent="0.45">
      <c r="A1360">
        <v>321945</v>
      </c>
      <c r="B1360">
        <v>503909</v>
      </c>
      <c r="C1360" t="str">
        <f>VLOOKUP(sales_tab[[#This Row],[Customer ID]],customer_tab[],2,FALSE)</f>
        <v>Billy Jones</v>
      </c>
      <c r="D1360" t="str">
        <f>VLOOKUP(sales_tab[[#This Row],[Customer ID]],customer_tab[],9,FALSE)</f>
        <v>Non-Binary</v>
      </c>
      <c r="E1360" t="str">
        <f>VLOOKUP(sales_tab[[#This Row],[Customer ID]],customer_tab[],5,FALSE)</f>
        <v>Pennsylvania</v>
      </c>
      <c r="F1360" t="str">
        <f>VLOOKUP(sales_tab[[#This Row],[Customer ID]],customer_tab[],6,FALSE)</f>
        <v>East</v>
      </c>
      <c r="G1360" t="str">
        <f>VLOOKUP(sales_tab[[#This Row],[Customer ID]],customer_tab[],7,FALSE)</f>
        <v>Single</v>
      </c>
      <c r="H1360" s="1">
        <v>45230</v>
      </c>
      <c r="I1360" s="1" t="str">
        <f>TEXT(sales_tab[[#This Row],[Order Date]],"YYYY")</f>
        <v>2023</v>
      </c>
      <c r="J1360" s="1" t="str">
        <f>TEXT(sales_tab[[#This Row],[Order Date]],"MMM")</f>
        <v>Oct</v>
      </c>
      <c r="K1360">
        <v>9240</v>
      </c>
      <c r="L1360" t="str">
        <f>VLOOKUP(sales_tab[[#This Row],[Product ID]],product_tab[],2,FALSE)</f>
        <v>Doll</v>
      </c>
      <c r="M1360" t="str">
        <f>VLOOKUP(sales_tab[[#This Row],[Product ID]],product_tab[],4,FALSE)</f>
        <v>Clark, Scott and Miller</v>
      </c>
      <c r="N1360" t="s">
        <v>13</v>
      </c>
      <c r="O1360">
        <v>198.43900000000002</v>
      </c>
      <c r="P1360">
        <v>105.37</v>
      </c>
      <c r="Q1360">
        <v>3</v>
      </c>
      <c r="R1360">
        <v>0.1</v>
      </c>
      <c r="S1360">
        <f>sales_tab[[#This Row],[Unit Price]]*sales_tab[[#This Row],[Quantity]]</f>
        <v>316.11</v>
      </c>
      <c r="T1360">
        <f>sales_tab[[#This Row],[Sales Amount]]-sales_tab[[#This Row],[Cost Price]]</f>
        <v>117.67099999999999</v>
      </c>
    </row>
    <row r="1361" spans="1:20" x14ac:dyDescent="0.45">
      <c r="A1361">
        <v>473369</v>
      </c>
      <c r="B1361">
        <v>504795</v>
      </c>
      <c r="C1361" t="str">
        <f>VLOOKUP(sales_tab[[#This Row],[Customer ID]],customer_tab[],2,FALSE)</f>
        <v>Jared Bailey</v>
      </c>
      <c r="D1361" t="str">
        <f>VLOOKUP(sales_tab[[#This Row],[Customer ID]],customer_tab[],9,FALSE)</f>
        <v>Female</v>
      </c>
      <c r="E1361" t="str">
        <f>VLOOKUP(sales_tab[[#This Row],[Customer ID]],customer_tab[],5,FALSE)</f>
        <v>Michigan</v>
      </c>
      <c r="F1361" t="str">
        <f>VLOOKUP(sales_tab[[#This Row],[Customer ID]],customer_tab[],6,FALSE)</f>
        <v>Central</v>
      </c>
      <c r="G1361" t="str">
        <f>VLOOKUP(sales_tab[[#This Row],[Customer ID]],customer_tab[],7,FALSE)</f>
        <v>Single</v>
      </c>
      <c r="H1361" s="1">
        <v>45497</v>
      </c>
      <c r="I1361" s="1" t="str">
        <f>TEXT(sales_tab[[#This Row],[Order Date]],"YYYY")</f>
        <v>2024</v>
      </c>
      <c r="J1361" s="1" t="str">
        <f>TEXT(sales_tab[[#This Row],[Order Date]],"MMM")</f>
        <v>Jul</v>
      </c>
      <c r="K1361">
        <v>6233</v>
      </c>
      <c r="L1361" t="str">
        <f>VLOOKUP(sales_tab[[#This Row],[Product ID]],product_tab[],2,FALSE)</f>
        <v>Smartphone</v>
      </c>
      <c r="M1361" t="str">
        <f>VLOOKUP(sales_tab[[#This Row],[Product ID]],product_tab[],4,FALSE)</f>
        <v>Hensley-Pratt</v>
      </c>
      <c r="N1361" t="s">
        <v>19</v>
      </c>
      <c r="O1361">
        <v>21.137200000000004</v>
      </c>
      <c r="P1361">
        <v>12.38</v>
      </c>
      <c r="Q1361">
        <v>4</v>
      </c>
      <c r="R1361">
        <v>0.14000000000000001</v>
      </c>
      <c r="S1361">
        <f>sales_tab[[#This Row],[Unit Price]]*sales_tab[[#This Row],[Quantity]]</f>
        <v>49.52</v>
      </c>
      <c r="T1361">
        <f>sales_tab[[#This Row],[Sales Amount]]-sales_tab[[#This Row],[Cost Price]]</f>
        <v>28.3828</v>
      </c>
    </row>
    <row r="1362" spans="1:20" x14ac:dyDescent="0.45">
      <c r="A1362">
        <v>510725</v>
      </c>
      <c r="B1362">
        <v>711817</v>
      </c>
      <c r="C1362" t="str">
        <f>VLOOKUP(sales_tab[[#This Row],[Customer ID]],customer_tab[],2,FALSE)</f>
        <v>George Lopez</v>
      </c>
      <c r="D1362" t="str">
        <f>VLOOKUP(sales_tab[[#This Row],[Customer ID]],customer_tab[],9,FALSE)</f>
        <v>Non-Binary</v>
      </c>
      <c r="E1362" t="str">
        <f>VLOOKUP(sales_tab[[#This Row],[Customer ID]],customer_tab[],5,FALSE)</f>
        <v>Minnesota</v>
      </c>
      <c r="F1362" t="str">
        <f>VLOOKUP(sales_tab[[#This Row],[Customer ID]],customer_tab[],6,FALSE)</f>
        <v>Central</v>
      </c>
      <c r="G1362" t="str">
        <f>VLOOKUP(sales_tab[[#This Row],[Customer ID]],customer_tab[],7,FALSE)</f>
        <v>Divorced</v>
      </c>
      <c r="H1362" s="1">
        <v>45315</v>
      </c>
      <c r="I1362" s="1" t="str">
        <f>TEXT(sales_tab[[#This Row],[Order Date]],"YYYY")</f>
        <v>2024</v>
      </c>
      <c r="J1362" s="1" t="str">
        <f>TEXT(sales_tab[[#This Row],[Order Date]],"MMM")</f>
        <v>Jan</v>
      </c>
      <c r="K1362">
        <v>8348</v>
      </c>
      <c r="L1362" t="str">
        <f>VLOOKUP(sales_tab[[#This Row],[Product ID]],product_tab[],2,FALSE)</f>
        <v>Laptop</v>
      </c>
      <c r="M1362" t="str">
        <f>VLOOKUP(sales_tab[[#This Row],[Product ID]],product_tab[],4,FALSE)</f>
        <v>Jackson, Stewart and Jenkins</v>
      </c>
      <c r="N1362" t="s">
        <v>19</v>
      </c>
      <c r="O1362">
        <v>660.92899999999986</v>
      </c>
      <c r="P1362">
        <v>193.63</v>
      </c>
      <c r="Q1362">
        <v>5</v>
      </c>
      <c r="R1362">
        <v>0.14000000000000001</v>
      </c>
      <c r="S1362">
        <f>sales_tab[[#This Row],[Unit Price]]*sales_tab[[#This Row],[Quantity]]</f>
        <v>968.15</v>
      </c>
      <c r="T1362">
        <f>sales_tab[[#This Row],[Sales Amount]]-sales_tab[[#This Row],[Cost Price]]</f>
        <v>307.22100000000012</v>
      </c>
    </row>
    <row r="1363" spans="1:20" x14ac:dyDescent="0.45">
      <c r="A1363">
        <v>952807</v>
      </c>
      <c r="B1363">
        <v>900488</v>
      </c>
      <c r="C1363" t="str">
        <f>VLOOKUP(sales_tab[[#This Row],[Customer ID]],customer_tab[],2,FALSE)</f>
        <v>Sheila Newton</v>
      </c>
      <c r="D1363" t="str">
        <f>VLOOKUP(sales_tab[[#This Row],[Customer ID]],customer_tab[],9,FALSE)</f>
        <v>Female</v>
      </c>
      <c r="E1363" t="str">
        <f>VLOOKUP(sales_tab[[#This Row],[Customer ID]],customer_tab[],5,FALSE)</f>
        <v>California</v>
      </c>
      <c r="F1363" t="str">
        <f>VLOOKUP(sales_tab[[#This Row],[Customer ID]],customer_tab[],6,FALSE)</f>
        <v>West</v>
      </c>
      <c r="G1363" t="str">
        <f>VLOOKUP(sales_tab[[#This Row],[Customer ID]],customer_tab[],7,FALSE)</f>
        <v>Widowed</v>
      </c>
      <c r="H1363" s="1">
        <v>45495</v>
      </c>
      <c r="I1363" s="1" t="str">
        <f>TEXT(sales_tab[[#This Row],[Order Date]],"YYYY")</f>
        <v>2024</v>
      </c>
      <c r="J1363" s="1" t="str">
        <f>TEXT(sales_tab[[#This Row],[Order Date]],"MMM")</f>
        <v>Jul</v>
      </c>
      <c r="K1363">
        <v>5942</v>
      </c>
      <c r="L1363" t="str">
        <f>VLOOKUP(sales_tab[[#This Row],[Product ID]],product_tab[],2,FALSE)</f>
        <v>Stapler</v>
      </c>
      <c r="M1363" t="str">
        <f>VLOOKUP(sales_tab[[#This Row],[Product ID]],product_tab[],4,FALSE)</f>
        <v>Jones-Henderson</v>
      </c>
      <c r="N1363" t="s">
        <v>17</v>
      </c>
      <c r="O1363">
        <v>25.498799999999996</v>
      </c>
      <c r="P1363">
        <v>12.83</v>
      </c>
      <c r="Q1363">
        <v>4</v>
      </c>
      <c r="R1363">
        <v>0.16</v>
      </c>
      <c r="S1363">
        <f>sales_tab[[#This Row],[Unit Price]]*sales_tab[[#This Row],[Quantity]]</f>
        <v>51.32</v>
      </c>
      <c r="T1363">
        <f>sales_tab[[#This Row],[Sales Amount]]-sales_tab[[#This Row],[Cost Price]]</f>
        <v>25.821200000000005</v>
      </c>
    </row>
    <row r="1364" spans="1:20" x14ac:dyDescent="0.45">
      <c r="A1364">
        <v>722364</v>
      </c>
      <c r="B1364">
        <v>333164</v>
      </c>
      <c r="C1364" t="str">
        <f>VLOOKUP(sales_tab[[#This Row],[Customer ID]],customer_tab[],2,FALSE)</f>
        <v>Scott Chapman</v>
      </c>
      <c r="D1364" t="str">
        <f>VLOOKUP(sales_tab[[#This Row],[Customer ID]],customer_tab[],9,FALSE)</f>
        <v>Female</v>
      </c>
      <c r="E1364" t="str">
        <f>VLOOKUP(sales_tab[[#This Row],[Customer ID]],customer_tab[],5,FALSE)</f>
        <v>Oregon</v>
      </c>
      <c r="F1364" t="str">
        <f>VLOOKUP(sales_tab[[#This Row],[Customer ID]],customer_tab[],6,FALSE)</f>
        <v>West</v>
      </c>
      <c r="G1364" t="str">
        <f>VLOOKUP(sales_tab[[#This Row],[Customer ID]],customer_tab[],7,FALSE)</f>
        <v>Widowed</v>
      </c>
      <c r="H1364" s="1">
        <v>45446</v>
      </c>
      <c r="I1364" s="1" t="str">
        <f>TEXT(sales_tab[[#This Row],[Order Date]],"YYYY")</f>
        <v>2024</v>
      </c>
      <c r="J1364" s="1" t="str">
        <f>TEXT(sales_tab[[#This Row],[Order Date]],"MMM")</f>
        <v>Jun</v>
      </c>
      <c r="K1364">
        <v>1794</v>
      </c>
      <c r="L1364" t="str">
        <f>VLOOKUP(sales_tab[[#This Row],[Product ID]],product_tab[],2,FALSE)</f>
        <v>Board Game</v>
      </c>
      <c r="M1364" t="str">
        <f>VLOOKUP(sales_tab[[#This Row],[Product ID]],product_tab[],4,FALSE)</f>
        <v>Reese LLC</v>
      </c>
      <c r="N1364" t="s">
        <v>13</v>
      </c>
      <c r="O1364">
        <v>595.38600000000008</v>
      </c>
      <c r="P1364">
        <v>210.95</v>
      </c>
      <c r="Q1364">
        <v>4</v>
      </c>
      <c r="R1364">
        <v>0.18</v>
      </c>
      <c r="S1364">
        <f>sales_tab[[#This Row],[Unit Price]]*sales_tab[[#This Row],[Quantity]]</f>
        <v>843.8</v>
      </c>
      <c r="T1364">
        <f>sales_tab[[#This Row],[Sales Amount]]-sales_tab[[#This Row],[Cost Price]]</f>
        <v>248.41399999999987</v>
      </c>
    </row>
    <row r="1365" spans="1:20" x14ac:dyDescent="0.45">
      <c r="A1365">
        <v>689292</v>
      </c>
      <c r="B1365">
        <v>427254</v>
      </c>
      <c r="C1365" t="str">
        <f>VLOOKUP(sales_tab[[#This Row],[Customer ID]],customer_tab[],2,FALSE)</f>
        <v>Ashley Johnson</v>
      </c>
      <c r="D1365" t="str">
        <f>VLOOKUP(sales_tab[[#This Row],[Customer ID]],customer_tab[],9,FALSE)</f>
        <v>Female</v>
      </c>
      <c r="E1365" t="str">
        <f>VLOOKUP(sales_tab[[#This Row],[Customer ID]],customer_tab[],5,FALSE)</f>
        <v>California</v>
      </c>
      <c r="F1365" t="str">
        <f>VLOOKUP(sales_tab[[#This Row],[Customer ID]],customer_tab[],6,FALSE)</f>
        <v>West</v>
      </c>
      <c r="G1365" t="str">
        <f>VLOOKUP(sales_tab[[#This Row],[Customer ID]],customer_tab[],7,FALSE)</f>
        <v>Married</v>
      </c>
      <c r="H1365" s="1">
        <v>45463</v>
      </c>
      <c r="I1365" s="1" t="str">
        <f>TEXT(sales_tab[[#This Row],[Order Date]],"YYYY")</f>
        <v>2024</v>
      </c>
      <c r="J1365" s="1" t="str">
        <f>TEXT(sales_tab[[#This Row],[Order Date]],"MMM")</f>
        <v>Jun</v>
      </c>
      <c r="K1365">
        <v>5035</v>
      </c>
      <c r="L1365" t="str">
        <f>VLOOKUP(sales_tab[[#This Row],[Product ID]],product_tab[],2,FALSE)</f>
        <v>Paper</v>
      </c>
      <c r="M1365" t="str">
        <f>VLOOKUP(sales_tab[[#This Row],[Product ID]],product_tab[],4,FALSE)</f>
        <v>Clayton, Robertson and Wolfe</v>
      </c>
      <c r="N1365" t="s">
        <v>17</v>
      </c>
      <c r="O1365">
        <v>328.80240000000003</v>
      </c>
      <c r="P1365">
        <v>196.72</v>
      </c>
      <c r="Q1365">
        <v>2</v>
      </c>
      <c r="R1365">
        <v>0.04</v>
      </c>
      <c r="S1365">
        <f>sales_tab[[#This Row],[Unit Price]]*sales_tab[[#This Row],[Quantity]]</f>
        <v>393.44</v>
      </c>
      <c r="T1365">
        <f>sales_tab[[#This Row],[Sales Amount]]-sales_tab[[#This Row],[Cost Price]]</f>
        <v>64.637599999999964</v>
      </c>
    </row>
    <row r="1366" spans="1:20" x14ac:dyDescent="0.45">
      <c r="A1366">
        <v>648123</v>
      </c>
      <c r="B1366">
        <v>557909</v>
      </c>
      <c r="C1366" t="str">
        <f>VLOOKUP(sales_tab[[#This Row],[Customer ID]],customer_tab[],2,FALSE)</f>
        <v>Cristian Williams</v>
      </c>
      <c r="D1366" t="str">
        <f>VLOOKUP(sales_tab[[#This Row],[Customer ID]],customer_tab[],9,FALSE)</f>
        <v>Non-Binary</v>
      </c>
      <c r="E1366" t="str">
        <f>VLOOKUP(sales_tab[[#This Row],[Customer ID]],customer_tab[],5,FALSE)</f>
        <v>New York</v>
      </c>
      <c r="F1366" t="str">
        <f>VLOOKUP(sales_tab[[#This Row],[Customer ID]],customer_tab[],6,FALSE)</f>
        <v>East</v>
      </c>
      <c r="G1366" t="str">
        <f>VLOOKUP(sales_tab[[#This Row],[Customer ID]],customer_tab[],7,FALSE)</f>
        <v>Divorced</v>
      </c>
      <c r="H1366" s="1">
        <v>45502</v>
      </c>
      <c r="I1366" s="1" t="str">
        <f>TEXT(sales_tab[[#This Row],[Order Date]],"YYYY")</f>
        <v>2024</v>
      </c>
      <c r="J1366" s="1" t="str">
        <f>TEXT(sales_tab[[#This Row],[Order Date]],"MMM")</f>
        <v>Jul</v>
      </c>
      <c r="K1366">
        <v>2834</v>
      </c>
      <c r="L1366" t="str">
        <f>VLOOKUP(sales_tab[[#This Row],[Product ID]],product_tab[],2,FALSE)</f>
        <v>Tablet</v>
      </c>
      <c r="M1366" t="str">
        <f>VLOOKUP(sales_tab[[#This Row],[Product ID]],product_tab[],4,FALSE)</f>
        <v>Anderson-Jackson</v>
      </c>
      <c r="N1366" t="s">
        <v>19</v>
      </c>
      <c r="O1366">
        <v>298.52199999999999</v>
      </c>
      <c r="P1366">
        <v>222.26</v>
      </c>
      <c r="Q1366">
        <v>3</v>
      </c>
      <c r="R1366">
        <v>0.1</v>
      </c>
      <c r="S1366">
        <f>sales_tab[[#This Row],[Unit Price]]*sales_tab[[#This Row],[Quantity]]</f>
        <v>666.78</v>
      </c>
      <c r="T1366">
        <f>sales_tab[[#This Row],[Sales Amount]]-sales_tab[[#This Row],[Cost Price]]</f>
        <v>368.25799999999998</v>
      </c>
    </row>
    <row r="1367" spans="1:20" x14ac:dyDescent="0.45">
      <c r="A1367">
        <v>250727</v>
      </c>
      <c r="B1367">
        <v>934271</v>
      </c>
      <c r="C1367" t="str">
        <f>VLOOKUP(sales_tab[[#This Row],[Customer ID]],customer_tab[],2,FALSE)</f>
        <v>Brandon Rice</v>
      </c>
      <c r="D1367" t="str">
        <f>VLOOKUP(sales_tab[[#This Row],[Customer ID]],customer_tab[],9,FALSE)</f>
        <v>Non-Binary</v>
      </c>
      <c r="E1367" t="str">
        <f>VLOOKUP(sales_tab[[#This Row],[Customer ID]],customer_tab[],5,FALSE)</f>
        <v>California</v>
      </c>
      <c r="F1367" t="str">
        <f>VLOOKUP(sales_tab[[#This Row],[Customer ID]],customer_tab[],6,FALSE)</f>
        <v>West</v>
      </c>
      <c r="G1367" t="str">
        <f>VLOOKUP(sales_tab[[#This Row],[Customer ID]],customer_tab[],7,FALSE)</f>
        <v>Divorced</v>
      </c>
      <c r="H1367" s="1">
        <v>45488</v>
      </c>
      <c r="I1367" s="1" t="str">
        <f>TEXT(sales_tab[[#This Row],[Order Date]],"YYYY")</f>
        <v>2024</v>
      </c>
      <c r="J1367" s="1" t="str">
        <f>TEXT(sales_tab[[#This Row],[Order Date]],"MMM")</f>
        <v>Jul</v>
      </c>
      <c r="K1367">
        <v>7085</v>
      </c>
      <c r="L1367" t="str">
        <f>VLOOKUP(sales_tab[[#This Row],[Product ID]],product_tab[],2,FALSE)</f>
        <v>Jacket</v>
      </c>
      <c r="M1367" t="str">
        <f>VLOOKUP(sales_tab[[#This Row],[Product ID]],product_tab[],4,FALSE)</f>
        <v>Myers-Barber</v>
      </c>
      <c r="N1367" t="s">
        <v>15</v>
      </c>
      <c r="O1367">
        <v>108.28570000000002</v>
      </c>
      <c r="P1367">
        <v>178.83</v>
      </c>
      <c r="Q1367">
        <v>1</v>
      </c>
      <c r="R1367">
        <v>0.21</v>
      </c>
      <c r="S1367">
        <f>sales_tab[[#This Row],[Unit Price]]*sales_tab[[#This Row],[Quantity]]</f>
        <v>178.83</v>
      </c>
      <c r="T1367">
        <f>sales_tab[[#This Row],[Sales Amount]]-sales_tab[[#This Row],[Cost Price]]</f>
        <v>70.544299999999993</v>
      </c>
    </row>
    <row r="1368" spans="1:20" x14ac:dyDescent="0.45">
      <c r="A1368">
        <v>504896</v>
      </c>
      <c r="B1368">
        <v>384227</v>
      </c>
      <c r="C1368" t="str">
        <f>VLOOKUP(sales_tab[[#This Row],[Customer ID]],customer_tab[],2,FALSE)</f>
        <v>Lee Rodriguez</v>
      </c>
      <c r="D1368" t="str">
        <f>VLOOKUP(sales_tab[[#This Row],[Customer ID]],customer_tab[],9,FALSE)</f>
        <v>Female</v>
      </c>
      <c r="E1368" t="str">
        <f>VLOOKUP(sales_tab[[#This Row],[Customer ID]],customer_tab[],5,FALSE)</f>
        <v>California</v>
      </c>
      <c r="F1368" t="str">
        <f>VLOOKUP(sales_tab[[#This Row],[Customer ID]],customer_tab[],6,FALSE)</f>
        <v>West</v>
      </c>
      <c r="G1368" t="str">
        <f>VLOOKUP(sales_tab[[#This Row],[Customer ID]],customer_tab[],7,FALSE)</f>
        <v>Married</v>
      </c>
      <c r="H1368" s="1">
        <v>45486</v>
      </c>
      <c r="I1368" s="1" t="str">
        <f>TEXT(sales_tab[[#This Row],[Order Date]],"YYYY")</f>
        <v>2024</v>
      </c>
      <c r="J1368" s="1" t="str">
        <f>TEXT(sales_tab[[#This Row],[Order Date]],"MMM")</f>
        <v>Jul</v>
      </c>
      <c r="K1368">
        <v>1440</v>
      </c>
      <c r="L1368" t="str">
        <f>VLOOKUP(sales_tab[[#This Row],[Product ID]],product_tab[],2,FALSE)</f>
        <v>Action Figure</v>
      </c>
      <c r="M1368" t="str">
        <f>VLOOKUP(sales_tab[[#This Row],[Product ID]],product_tab[],4,FALSE)</f>
        <v>Barker-Baker</v>
      </c>
      <c r="N1368" t="s">
        <v>13</v>
      </c>
      <c r="O1368">
        <v>452.90039999999993</v>
      </c>
      <c r="P1368">
        <v>242.72</v>
      </c>
      <c r="Q1368">
        <v>3</v>
      </c>
      <c r="R1368">
        <v>0.06</v>
      </c>
      <c r="S1368">
        <f>sales_tab[[#This Row],[Unit Price]]*sales_tab[[#This Row],[Quantity]]</f>
        <v>728.16</v>
      </c>
      <c r="T1368">
        <f>sales_tab[[#This Row],[Sales Amount]]-sales_tab[[#This Row],[Cost Price]]</f>
        <v>275.25960000000003</v>
      </c>
    </row>
    <row r="1369" spans="1:20" x14ac:dyDescent="0.45">
      <c r="A1369">
        <v>657340</v>
      </c>
      <c r="B1369">
        <v>892712</v>
      </c>
      <c r="C1369" t="str">
        <f>VLOOKUP(sales_tab[[#This Row],[Customer ID]],customer_tab[],2,FALSE)</f>
        <v>Troy Smith</v>
      </c>
      <c r="D1369" t="str">
        <f>VLOOKUP(sales_tab[[#This Row],[Customer ID]],customer_tab[],9,FALSE)</f>
        <v>Male</v>
      </c>
      <c r="E1369" t="str">
        <f>VLOOKUP(sales_tab[[#This Row],[Customer ID]],customer_tab[],5,FALSE)</f>
        <v>Kentucky</v>
      </c>
      <c r="F1369" t="str">
        <f>VLOOKUP(sales_tab[[#This Row],[Customer ID]],customer_tab[],6,FALSE)</f>
        <v>South</v>
      </c>
      <c r="G1369" t="str">
        <f>VLOOKUP(sales_tab[[#This Row],[Customer ID]],customer_tab[],7,FALSE)</f>
        <v>Divorced</v>
      </c>
      <c r="H1369" s="1">
        <v>45481</v>
      </c>
      <c r="I1369" s="1" t="str">
        <f>TEXT(sales_tab[[#This Row],[Order Date]],"YYYY")</f>
        <v>2024</v>
      </c>
      <c r="J1369" s="1" t="str">
        <f>TEXT(sales_tab[[#This Row],[Order Date]],"MMM")</f>
        <v>Jul</v>
      </c>
      <c r="K1369">
        <v>5039</v>
      </c>
      <c r="L1369" t="str">
        <f>VLOOKUP(sales_tab[[#This Row],[Product ID]],product_tab[],2,FALSE)</f>
        <v>Jeans</v>
      </c>
      <c r="M1369" t="str">
        <f>VLOOKUP(sales_tab[[#This Row],[Product ID]],product_tab[],4,FALSE)</f>
        <v>Sanchez, Medina and Golden</v>
      </c>
      <c r="N1369" t="s">
        <v>15</v>
      </c>
      <c r="O1369">
        <v>247.49519999999995</v>
      </c>
      <c r="P1369">
        <v>70.03</v>
      </c>
      <c r="Q1369">
        <v>4</v>
      </c>
      <c r="R1369">
        <v>0.04</v>
      </c>
      <c r="S1369">
        <f>sales_tab[[#This Row],[Unit Price]]*sales_tab[[#This Row],[Quantity]]</f>
        <v>280.12</v>
      </c>
      <c r="T1369">
        <f>sales_tab[[#This Row],[Sales Amount]]-sales_tab[[#This Row],[Cost Price]]</f>
        <v>32.62480000000005</v>
      </c>
    </row>
    <row r="1370" spans="1:20" x14ac:dyDescent="0.45">
      <c r="A1370">
        <v>677207</v>
      </c>
      <c r="B1370">
        <v>776845</v>
      </c>
      <c r="C1370" t="str">
        <f>VLOOKUP(sales_tab[[#This Row],[Customer ID]],customer_tab[],2,FALSE)</f>
        <v>Kari Armstrong</v>
      </c>
      <c r="D1370" t="str">
        <f>VLOOKUP(sales_tab[[#This Row],[Customer ID]],customer_tab[],9,FALSE)</f>
        <v>Female</v>
      </c>
      <c r="E1370" t="str">
        <f>VLOOKUP(sales_tab[[#This Row],[Customer ID]],customer_tab[],5,FALSE)</f>
        <v>South Carolina</v>
      </c>
      <c r="F1370" t="str">
        <f>VLOOKUP(sales_tab[[#This Row],[Customer ID]],customer_tab[],6,FALSE)</f>
        <v>South</v>
      </c>
      <c r="G1370" t="str">
        <f>VLOOKUP(sales_tab[[#This Row],[Customer ID]],customer_tab[],7,FALSE)</f>
        <v>Divorced</v>
      </c>
      <c r="H1370" s="1">
        <v>45187</v>
      </c>
      <c r="I1370" s="1" t="str">
        <f>TEXT(sales_tab[[#This Row],[Order Date]],"YYYY")</f>
        <v>2023</v>
      </c>
      <c r="J1370" s="1" t="str">
        <f>TEXT(sales_tab[[#This Row],[Order Date]],"MMM")</f>
        <v>Sep</v>
      </c>
      <c r="K1370">
        <v>1440</v>
      </c>
      <c r="L1370" t="str">
        <f>VLOOKUP(sales_tab[[#This Row],[Product ID]],product_tab[],2,FALSE)</f>
        <v>Action Figure</v>
      </c>
      <c r="M1370" t="str">
        <f>VLOOKUP(sales_tab[[#This Row],[Product ID]],product_tab[],4,FALSE)</f>
        <v>Barker-Baker</v>
      </c>
      <c r="N1370" t="s">
        <v>13</v>
      </c>
      <c r="O1370">
        <v>455.00759999999991</v>
      </c>
      <c r="P1370">
        <v>242.72</v>
      </c>
      <c r="Q1370">
        <v>3</v>
      </c>
      <c r="R1370">
        <v>0.14000000000000001</v>
      </c>
      <c r="S1370">
        <f>sales_tab[[#This Row],[Unit Price]]*sales_tab[[#This Row],[Quantity]]</f>
        <v>728.16</v>
      </c>
      <c r="T1370">
        <f>sales_tab[[#This Row],[Sales Amount]]-sales_tab[[#This Row],[Cost Price]]</f>
        <v>273.15240000000006</v>
      </c>
    </row>
    <row r="1371" spans="1:20" x14ac:dyDescent="0.45">
      <c r="A1371">
        <v>217016</v>
      </c>
      <c r="B1371">
        <v>800641</v>
      </c>
      <c r="C1371" t="str">
        <f>VLOOKUP(sales_tab[[#This Row],[Customer ID]],customer_tab[],2,FALSE)</f>
        <v>Jesse Navarro</v>
      </c>
      <c r="D1371" t="str">
        <f>VLOOKUP(sales_tab[[#This Row],[Customer ID]],customer_tab[],9,FALSE)</f>
        <v>Female</v>
      </c>
      <c r="E1371" t="str">
        <f>VLOOKUP(sales_tab[[#This Row],[Customer ID]],customer_tab[],5,FALSE)</f>
        <v>California</v>
      </c>
      <c r="F1371" t="str">
        <f>VLOOKUP(sales_tab[[#This Row],[Customer ID]],customer_tab[],6,FALSE)</f>
        <v>West</v>
      </c>
      <c r="G1371" t="str">
        <f>VLOOKUP(sales_tab[[#This Row],[Customer ID]],customer_tab[],7,FALSE)</f>
        <v>Divorced</v>
      </c>
      <c r="H1371" s="1">
        <v>45220</v>
      </c>
      <c r="I1371" s="1" t="str">
        <f>TEXT(sales_tab[[#This Row],[Order Date]],"YYYY")</f>
        <v>2023</v>
      </c>
      <c r="J1371" s="1" t="str">
        <f>TEXT(sales_tab[[#This Row],[Order Date]],"MMM")</f>
        <v>Oct</v>
      </c>
      <c r="K1371">
        <v>7085</v>
      </c>
      <c r="L1371" t="str">
        <f>VLOOKUP(sales_tab[[#This Row],[Product ID]],product_tab[],2,FALSE)</f>
        <v>Jacket</v>
      </c>
      <c r="M1371" t="str">
        <f>VLOOKUP(sales_tab[[#This Row],[Product ID]],product_tab[],4,FALSE)</f>
        <v>Myers-Barber</v>
      </c>
      <c r="N1371" t="s">
        <v>15</v>
      </c>
      <c r="O1371">
        <v>152.78190000000001</v>
      </c>
      <c r="P1371">
        <v>178.83</v>
      </c>
      <c r="Q1371">
        <v>1</v>
      </c>
      <c r="R1371">
        <v>7.0000000000000007E-2</v>
      </c>
      <c r="S1371">
        <f>sales_tab[[#This Row],[Unit Price]]*sales_tab[[#This Row],[Quantity]]</f>
        <v>178.83</v>
      </c>
      <c r="T1371">
        <f>sales_tab[[#This Row],[Sales Amount]]-sales_tab[[#This Row],[Cost Price]]</f>
        <v>26.048100000000005</v>
      </c>
    </row>
    <row r="1372" spans="1:20" x14ac:dyDescent="0.45">
      <c r="A1372">
        <v>479752</v>
      </c>
      <c r="B1372">
        <v>856466</v>
      </c>
      <c r="C1372" t="str">
        <f>VLOOKUP(sales_tab[[#This Row],[Customer ID]],customer_tab[],2,FALSE)</f>
        <v>Michael David</v>
      </c>
      <c r="D1372" t="str">
        <f>VLOOKUP(sales_tab[[#This Row],[Customer ID]],customer_tab[],9,FALSE)</f>
        <v>Female</v>
      </c>
      <c r="E1372" t="str">
        <f>VLOOKUP(sales_tab[[#This Row],[Customer ID]],customer_tab[],5,FALSE)</f>
        <v>New Jersey</v>
      </c>
      <c r="F1372" t="str">
        <f>VLOOKUP(sales_tab[[#This Row],[Customer ID]],customer_tab[],6,FALSE)</f>
        <v>East</v>
      </c>
      <c r="G1372" t="str">
        <f>VLOOKUP(sales_tab[[#This Row],[Customer ID]],customer_tab[],7,FALSE)</f>
        <v>Single</v>
      </c>
      <c r="H1372" s="1">
        <v>45428</v>
      </c>
      <c r="I1372" s="1" t="str">
        <f>TEXT(sales_tab[[#This Row],[Order Date]],"YYYY")</f>
        <v>2024</v>
      </c>
      <c r="J1372" s="1" t="str">
        <f>TEXT(sales_tab[[#This Row],[Order Date]],"MMM")</f>
        <v>May</v>
      </c>
      <c r="K1372">
        <v>2914</v>
      </c>
      <c r="L1372" t="str">
        <f>VLOOKUP(sales_tab[[#This Row],[Product ID]],product_tab[],2,FALSE)</f>
        <v>Bookshelf</v>
      </c>
      <c r="M1372" t="str">
        <f>VLOOKUP(sales_tab[[#This Row],[Product ID]],product_tab[],4,FALSE)</f>
        <v>Davis-Ramirez</v>
      </c>
      <c r="N1372" t="s">
        <v>11</v>
      </c>
      <c r="O1372">
        <v>49.67199999999999</v>
      </c>
      <c r="P1372">
        <v>30.65</v>
      </c>
      <c r="Q1372">
        <v>3</v>
      </c>
      <c r="R1372">
        <v>0.04</v>
      </c>
      <c r="S1372">
        <f>sales_tab[[#This Row],[Unit Price]]*sales_tab[[#This Row],[Quantity]]</f>
        <v>91.949999999999989</v>
      </c>
      <c r="T1372">
        <f>sales_tab[[#This Row],[Sales Amount]]-sales_tab[[#This Row],[Cost Price]]</f>
        <v>42.277999999999999</v>
      </c>
    </row>
    <row r="1373" spans="1:20" x14ac:dyDescent="0.45">
      <c r="A1373">
        <v>136789</v>
      </c>
      <c r="B1373">
        <v>113518</v>
      </c>
      <c r="C1373" t="str">
        <f>VLOOKUP(sales_tab[[#This Row],[Customer ID]],customer_tab[],2,FALSE)</f>
        <v>Jennifer Cox</v>
      </c>
      <c r="D1373" t="str">
        <f>VLOOKUP(sales_tab[[#This Row],[Customer ID]],customer_tab[],9,FALSE)</f>
        <v>Female</v>
      </c>
      <c r="E1373" t="str">
        <f>VLOOKUP(sales_tab[[#This Row],[Customer ID]],customer_tab[],5,FALSE)</f>
        <v>Illinois</v>
      </c>
      <c r="F1373" t="str">
        <f>VLOOKUP(sales_tab[[#This Row],[Customer ID]],customer_tab[],6,FALSE)</f>
        <v>Central</v>
      </c>
      <c r="G1373" t="str">
        <f>VLOOKUP(sales_tab[[#This Row],[Customer ID]],customer_tab[],7,FALSE)</f>
        <v>Single</v>
      </c>
      <c r="H1373" s="1">
        <v>45369</v>
      </c>
      <c r="I1373" s="1" t="str">
        <f>TEXT(sales_tab[[#This Row],[Order Date]],"YYYY")</f>
        <v>2024</v>
      </c>
      <c r="J1373" s="1" t="str">
        <f>TEXT(sales_tab[[#This Row],[Order Date]],"MMM")</f>
        <v>Mar</v>
      </c>
      <c r="K1373">
        <v>5842</v>
      </c>
      <c r="L1373" t="str">
        <f>VLOOKUP(sales_tab[[#This Row],[Product ID]],product_tab[],2,FALSE)</f>
        <v>Chair</v>
      </c>
      <c r="M1373" t="str">
        <f>VLOOKUP(sales_tab[[#This Row],[Product ID]],product_tab[],4,FALSE)</f>
        <v>Cook, Hall and Miller</v>
      </c>
      <c r="N1373" t="s">
        <v>11</v>
      </c>
      <c r="O1373">
        <v>571.12239999999997</v>
      </c>
      <c r="P1373">
        <v>268.19</v>
      </c>
      <c r="Q1373">
        <v>4</v>
      </c>
      <c r="R1373">
        <v>0.01</v>
      </c>
      <c r="S1373">
        <f>sales_tab[[#This Row],[Unit Price]]*sales_tab[[#This Row],[Quantity]]</f>
        <v>1072.76</v>
      </c>
      <c r="T1373">
        <f>sales_tab[[#This Row],[Sales Amount]]-sales_tab[[#This Row],[Cost Price]]</f>
        <v>501.63760000000002</v>
      </c>
    </row>
    <row r="1374" spans="1:20" x14ac:dyDescent="0.45">
      <c r="A1374">
        <v>597685</v>
      </c>
      <c r="B1374">
        <v>401304</v>
      </c>
      <c r="C1374" t="str">
        <f>VLOOKUP(sales_tab[[#This Row],[Customer ID]],customer_tab[],2,FALSE)</f>
        <v>Nicole Edwards</v>
      </c>
      <c r="D1374" t="str">
        <f>VLOOKUP(sales_tab[[#This Row],[Customer ID]],customer_tab[],9,FALSE)</f>
        <v>Female</v>
      </c>
      <c r="E1374" t="str">
        <f>VLOOKUP(sales_tab[[#This Row],[Customer ID]],customer_tab[],5,FALSE)</f>
        <v>Utah</v>
      </c>
      <c r="F1374" t="str">
        <f>VLOOKUP(sales_tab[[#This Row],[Customer ID]],customer_tab[],6,FALSE)</f>
        <v>West</v>
      </c>
      <c r="G1374" t="str">
        <f>VLOOKUP(sales_tab[[#This Row],[Customer ID]],customer_tab[],7,FALSE)</f>
        <v>Single</v>
      </c>
      <c r="H1374" s="1">
        <v>45178</v>
      </c>
      <c r="I1374" s="1" t="str">
        <f>TEXT(sales_tab[[#This Row],[Order Date]],"YYYY")</f>
        <v>2023</v>
      </c>
      <c r="J1374" s="1" t="str">
        <f>TEXT(sales_tab[[#This Row],[Order Date]],"MMM")</f>
        <v>Sep</v>
      </c>
      <c r="K1374">
        <v>2034</v>
      </c>
      <c r="L1374" t="str">
        <f>VLOOKUP(sales_tab[[#This Row],[Product ID]],product_tab[],2,FALSE)</f>
        <v>Camera</v>
      </c>
      <c r="M1374" t="str">
        <f>VLOOKUP(sales_tab[[#This Row],[Product ID]],product_tab[],4,FALSE)</f>
        <v>Johns and Sons</v>
      </c>
      <c r="N1374" t="s">
        <v>19</v>
      </c>
      <c r="O1374">
        <v>74.498999999999981</v>
      </c>
      <c r="P1374">
        <v>70.849999999999994</v>
      </c>
      <c r="Q1374">
        <v>3</v>
      </c>
      <c r="R1374">
        <v>0.22</v>
      </c>
      <c r="S1374">
        <f>sales_tab[[#This Row],[Unit Price]]*sales_tab[[#This Row],[Quantity]]</f>
        <v>212.54999999999998</v>
      </c>
      <c r="T1374">
        <f>sales_tab[[#This Row],[Sales Amount]]-sales_tab[[#This Row],[Cost Price]]</f>
        <v>138.05099999999999</v>
      </c>
    </row>
    <row r="1375" spans="1:20" x14ac:dyDescent="0.45">
      <c r="A1375">
        <v>397392</v>
      </c>
      <c r="B1375">
        <v>405532</v>
      </c>
      <c r="C1375" t="str">
        <f>VLOOKUP(sales_tab[[#This Row],[Customer ID]],customer_tab[],2,FALSE)</f>
        <v>Jennifer Kelley</v>
      </c>
      <c r="D1375" t="str">
        <f>VLOOKUP(sales_tab[[#This Row],[Customer ID]],customer_tab[],9,FALSE)</f>
        <v>Non-Binary</v>
      </c>
      <c r="E1375" t="str">
        <f>VLOOKUP(sales_tab[[#This Row],[Customer ID]],customer_tab[],5,FALSE)</f>
        <v>Michigan</v>
      </c>
      <c r="F1375" t="str">
        <f>VLOOKUP(sales_tab[[#This Row],[Customer ID]],customer_tab[],6,FALSE)</f>
        <v>Central</v>
      </c>
      <c r="G1375" t="str">
        <f>VLOOKUP(sales_tab[[#This Row],[Customer ID]],customer_tab[],7,FALSE)</f>
        <v>Married</v>
      </c>
      <c r="H1375" s="1">
        <v>45276</v>
      </c>
      <c r="I1375" s="1" t="str">
        <f>TEXT(sales_tab[[#This Row],[Order Date]],"YYYY")</f>
        <v>2023</v>
      </c>
      <c r="J1375" s="1" t="str">
        <f>TEXT(sales_tab[[#This Row],[Order Date]],"MMM")</f>
        <v>Dec</v>
      </c>
      <c r="K1375">
        <v>5035</v>
      </c>
      <c r="L1375" t="str">
        <f>VLOOKUP(sales_tab[[#This Row],[Product ID]],product_tab[],2,FALSE)</f>
        <v>Paper</v>
      </c>
      <c r="M1375" t="str">
        <f>VLOOKUP(sales_tab[[#This Row],[Product ID]],product_tab[],4,FALSE)</f>
        <v>Clayton, Robertson and Wolfe</v>
      </c>
      <c r="N1375" t="s">
        <v>17</v>
      </c>
      <c r="O1375">
        <v>281.89039999999989</v>
      </c>
      <c r="P1375">
        <v>196.72</v>
      </c>
      <c r="Q1375">
        <v>4</v>
      </c>
      <c r="R1375">
        <v>0.17</v>
      </c>
      <c r="S1375">
        <f>sales_tab[[#This Row],[Unit Price]]*sales_tab[[#This Row],[Quantity]]</f>
        <v>786.88</v>
      </c>
      <c r="T1375">
        <f>sales_tab[[#This Row],[Sales Amount]]-sales_tab[[#This Row],[Cost Price]]</f>
        <v>504.98960000000011</v>
      </c>
    </row>
    <row r="1376" spans="1:20" x14ac:dyDescent="0.45">
      <c r="A1376">
        <v>262998</v>
      </c>
      <c r="B1376">
        <v>283759</v>
      </c>
      <c r="C1376" t="str">
        <f>VLOOKUP(sales_tab[[#This Row],[Customer ID]],customer_tab[],2,FALSE)</f>
        <v>Richard Washington</v>
      </c>
      <c r="D1376" t="str">
        <f>VLOOKUP(sales_tab[[#This Row],[Customer ID]],customer_tab[],9,FALSE)</f>
        <v>Female</v>
      </c>
      <c r="E1376" t="str">
        <f>VLOOKUP(sales_tab[[#This Row],[Customer ID]],customer_tab[],5,FALSE)</f>
        <v>California</v>
      </c>
      <c r="F1376" t="str">
        <f>VLOOKUP(sales_tab[[#This Row],[Customer ID]],customer_tab[],6,FALSE)</f>
        <v>West</v>
      </c>
      <c r="G1376" t="str">
        <f>VLOOKUP(sales_tab[[#This Row],[Customer ID]],customer_tab[],7,FALSE)</f>
        <v>Widowed</v>
      </c>
      <c r="H1376" s="1">
        <v>45434</v>
      </c>
      <c r="I1376" s="1" t="str">
        <f>TEXT(sales_tab[[#This Row],[Order Date]],"YYYY")</f>
        <v>2024</v>
      </c>
      <c r="J1376" s="1" t="str">
        <f>TEXT(sales_tab[[#This Row],[Order Date]],"MMM")</f>
        <v>May</v>
      </c>
      <c r="K1376">
        <v>2914</v>
      </c>
      <c r="L1376" t="str">
        <f>VLOOKUP(sales_tab[[#This Row],[Product ID]],product_tab[],2,FALSE)</f>
        <v>Bookshelf</v>
      </c>
      <c r="M1376" t="str">
        <f>VLOOKUP(sales_tab[[#This Row],[Product ID]],product_tab[],4,FALSE)</f>
        <v>Davis-Ramirez</v>
      </c>
      <c r="N1376" t="s">
        <v>11</v>
      </c>
      <c r="O1376">
        <v>82.102000000000004</v>
      </c>
      <c r="P1376">
        <v>30.65</v>
      </c>
      <c r="Q1376">
        <v>4</v>
      </c>
      <c r="R1376">
        <v>0.18</v>
      </c>
      <c r="S1376">
        <f>sales_tab[[#This Row],[Unit Price]]*sales_tab[[#This Row],[Quantity]]</f>
        <v>122.6</v>
      </c>
      <c r="T1376">
        <f>sales_tab[[#This Row],[Sales Amount]]-sales_tab[[#This Row],[Cost Price]]</f>
        <v>40.49799999999999</v>
      </c>
    </row>
    <row r="1377" spans="1:20" x14ac:dyDescent="0.45">
      <c r="A1377">
        <v>229800</v>
      </c>
      <c r="B1377">
        <v>635401</v>
      </c>
      <c r="C1377" t="str">
        <f>VLOOKUP(sales_tab[[#This Row],[Customer ID]],customer_tab[],2,FALSE)</f>
        <v>Michael Reid</v>
      </c>
      <c r="D1377" t="str">
        <f>VLOOKUP(sales_tab[[#This Row],[Customer ID]],customer_tab[],9,FALSE)</f>
        <v>Non-Binary</v>
      </c>
      <c r="E1377" t="str">
        <f>VLOOKUP(sales_tab[[#This Row],[Customer ID]],customer_tab[],5,FALSE)</f>
        <v>Georgia</v>
      </c>
      <c r="F1377" t="str">
        <f>VLOOKUP(sales_tab[[#This Row],[Customer ID]],customer_tab[],6,FALSE)</f>
        <v>South</v>
      </c>
      <c r="G1377" t="str">
        <f>VLOOKUP(sales_tab[[#This Row],[Customer ID]],customer_tab[],7,FALSE)</f>
        <v>Single</v>
      </c>
      <c r="H1377" s="1">
        <v>45484</v>
      </c>
      <c r="I1377" s="1" t="str">
        <f>TEXT(sales_tab[[#This Row],[Order Date]],"YYYY")</f>
        <v>2024</v>
      </c>
      <c r="J1377" s="1" t="str">
        <f>TEXT(sales_tab[[#This Row],[Order Date]],"MMM")</f>
        <v>Jul</v>
      </c>
      <c r="K1377">
        <v>6233</v>
      </c>
      <c r="L1377" t="str">
        <f>VLOOKUP(sales_tab[[#This Row],[Product ID]],product_tab[],2,FALSE)</f>
        <v>Smartphone</v>
      </c>
      <c r="M1377" t="str">
        <f>VLOOKUP(sales_tab[[#This Row],[Product ID]],product_tab[],4,FALSE)</f>
        <v>Hensley-Pratt</v>
      </c>
      <c r="N1377" t="s">
        <v>19</v>
      </c>
      <c r="O1377">
        <v>9.2406000000000006</v>
      </c>
      <c r="P1377">
        <v>12.38</v>
      </c>
      <c r="Q1377">
        <v>1</v>
      </c>
      <c r="R1377">
        <v>0.13</v>
      </c>
      <c r="S1377">
        <f>sales_tab[[#This Row],[Unit Price]]*sales_tab[[#This Row],[Quantity]]</f>
        <v>12.38</v>
      </c>
      <c r="T1377">
        <f>sales_tab[[#This Row],[Sales Amount]]-sales_tab[[#This Row],[Cost Price]]</f>
        <v>3.1394000000000002</v>
      </c>
    </row>
    <row r="1378" spans="1:20" x14ac:dyDescent="0.45">
      <c r="A1378">
        <v>224063</v>
      </c>
      <c r="B1378">
        <v>517374</v>
      </c>
      <c r="C1378" t="str">
        <f>VLOOKUP(sales_tab[[#This Row],[Customer ID]],customer_tab[],2,FALSE)</f>
        <v>Keith Gutierrez</v>
      </c>
      <c r="D1378" t="str">
        <f>VLOOKUP(sales_tab[[#This Row],[Customer ID]],customer_tab[],9,FALSE)</f>
        <v>Non-Binary</v>
      </c>
      <c r="E1378" t="str">
        <f>VLOOKUP(sales_tab[[#This Row],[Customer ID]],customer_tab[],5,FALSE)</f>
        <v>California</v>
      </c>
      <c r="F1378" t="str">
        <f>VLOOKUP(sales_tab[[#This Row],[Customer ID]],customer_tab[],6,FALSE)</f>
        <v>West</v>
      </c>
      <c r="G1378" t="str">
        <f>VLOOKUP(sales_tab[[#This Row],[Customer ID]],customer_tab[],7,FALSE)</f>
        <v>Married</v>
      </c>
      <c r="H1378" s="1">
        <v>45264</v>
      </c>
      <c r="I1378" s="1" t="str">
        <f>TEXT(sales_tab[[#This Row],[Order Date]],"YYYY")</f>
        <v>2023</v>
      </c>
      <c r="J1378" s="1" t="str">
        <f>TEXT(sales_tab[[#This Row],[Order Date]],"MMM")</f>
        <v>Dec</v>
      </c>
      <c r="K1378">
        <v>9961</v>
      </c>
      <c r="L1378" t="str">
        <f>VLOOKUP(sales_tab[[#This Row],[Product ID]],product_tab[],2,FALSE)</f>
        <v>Cap</v>
      </c>
      <c r="M1378" t="str">
        <f>VLOOKUP(sales_tab[[#This Row],[Product ID]],product_tab[],4,FALSE)</f>
        <v>Rogers and Sons</v>
      </c>
      <c r="N1378" t="s">
        <v>15</v>
      </c>
      <c r="O1378">
        <v>19.722000000000001</v>
      </c>
      <c r="P1378">
        <v>6.92</v>
      </c>
      <c r="Q1378">
        <v>5</v>
      </c>
      <c r="R1378">
        <v>0.23</v>
      </c>
      <c r="S1378">
        <f>sales_tab[[#This Row],[Unit Price]]*sales_tab[[#This Row],[Quantity]]</f>
        <v>34.6</v>
      </c>
      <c r="T1378">
        <f>sales_tab[[#This Row],[Sales Amount]]-sales_tab[[#This Row],[Cost Price]]</f>
        <v>14.878</v>
      </c>
    </row>
    <row r="1379" spans="1:20" x14ac:dyDescent="0.45">
      <c r="A1379">
        <v>562961</v>
      </c>
      <c r="B1379">
        <v>164578</v>
      </c>
      <c r="C1379" t="str">
        <f>VLOOKUP(sales_tab[[#This Row],[Customer ID]],customer_tab[],2,FALSE)</f>
        <v>David Myers</v>
      </c>
      <c r="D1379" t="str">
        <f>VLOOKUP(sales_tab[[#This Row],[Customer ID]],customer_tab[],9,FALSE)</f>
        <v>Non-Binary</v>
      </c>
      <c r="E1379" t="str">
        <f>VLOOKUP(sales_tab[[#This Row],[Customer ID]],customer_tab[],5,FALSE)</f>
        <v>Utah</v>
      </c>
      <c r="F1379" t="str">
        <f>VLOOKUP(sales_tab[[#This Row],[Customer ID]],customer_tab[],6,FALSE)</f>
        <v>West</v>
      </c>
      <c r="G1379" t="str">
        <f>VLOOKUP(sales_tab[[#This Row],[Customer ID]],customer_tab[],7,FALSE)</f>
        <v>Widowed</v>
      </c>
      <c r="H1379" s="1">
        <v>45406</v>
      </c>
      <c r="I1379" s="1" t="str">
        <f>TEXT(sales_tab[[#This Row],[Order Date]],"YYYY")</f>
        <v>2024</v>
      </c>
      <c r="J1379" s="1" t="str">
        <f>TEXT(sales_tab[[#This Row],[Order Date]],"MMM")</f>
        <v>Apr</v>
      </c>
      <c r="K1379">
        <v>5842</v>
      </c>
      <c r="L1379" t="str">
        <f>VLOOKUP(sales_tab[[#This Row],[Product ID]],product_tab[],2,FALSE)</f>
        <v>Chair</v>
      </c>
      <c r="M1379" t="str">
        <f>VLOOKUP(sales_tab[[#This Row],[Product ID]],product_tab[],4,FALSE)</f>
        <v>Cook, Hall and Miller</v>
      </c>
      <c r="N1379" t="s">
        <v>11</v>
      </c>
      <c r="O1379">
        <v>169.5043</v>
      </c>
      <c r="P1379">
        <v>268.19</v>
      </c>
      <c r="Q1379">
        <v>1</v>
      </c>
      <c r="R1379">
        <v>0.03</v>
      </c>
      <c r="S1379">
        <f>sales_tab[[#This Row],[Unit Price]]*sales_tab[[#This Row],[Quantity]]</f>
        <v>268.19</v>
      </c>
      <c r="T1379">
        <f>sales_tab[[#This Row],[Sales Amount]]-sales_tab[[#This Row],[Cost Price]]</f>
        <v>98.685699999999997</v>
      </c>
    </row>
    <row r="1380" spans="1:20" x14ac:dyDescent="0.45">
      <c r="A1380">
        <v>134270</v>
      </c>
      <c r="B1380">
        <v>665602</v>
      </c>
      <c r="C1380" t="str">
        <f>VLOOKUP(sales_tab[[#This Row],[Customer ID]],customer_tab[],2,FALSE)</f>
        <v>Natasha Kent</v>
      </c>
      <c r="D1380" t="str">
        <f>VLOOKUP(sales_tab[[#This Row],[Customer ID]],customer_tab[],9,FALSE)</f>
        <v>Male</v>
      </c>
      <c r="E1380" t="str">
        <f>VLOOKUP(sales_tab[[#This Row],[Customer ID]],customer_tab[],5,FALSE)</f>
        <v>Ohio</v>
      </c>
      <c r="F1380" t="str">
        <f>VLOOKUP(sales_tab[[#This Row],[Customer ID]],customer_tab[],6,FALSE)</f>
        <v>East</v>
      </c>
      <c r="G1380" t="str">
        <f>VLOOKUP(sales_tab[[#This Row],[Customer ID]],customer_tab[],7,FALSE)</f>
        <v>Married</v>
      </c>
      <c r="H1380" s="1">
        <v>45181</v>
      </c>
      <c r="I1380" s="1" t="str">
        <f>TEXT(sales_tab[[#This Row],[Order Date]],"YYYY")</f>
        <v>2023</v>
      </c>
      <c r="J1380" s="1" t="str">
        <f>TEXT(sales_tab[[#This Row],[Order Date]],"MMM")</f>
        <v>Sep</v>
      </c>
      <c r="K1380">
        <v>4889</v>
      </c>
      <c r="L1380" t="str">
        <f>VLOOKUP(sales_tab[[#This Row],[Product ID]],product_tab[],2,FALSE)</f>
        <v>T-shirt</v>
      </c>
      <c r="M1380" t="str">
        <f>VLOOKUP(sales_tab[[#This Row],[Product ID]],product_tab[],4,FALSE)</f>
        <v>Davis Group</v>
      </c>
      <c r="N1380" t="s">
        <v>15</v>
      </c>
      <c r="O1380">
        <v>195.26960000000003</v>
      </c>
      <c r="P1380">
        <v>165.76</v>
      </c>
      <c r="Q1380">
        <v>3</v>
      </c>
      <c r="R1380">
        <v>0.18</v>
      </c>
      <c r="S1380">
        <f>sales_tab[[#This Row],[Unit Price]]*sales_tab[[#This Row],[Quantity]]</f>
        <v>497.28</v>
      </c>
      <c r="T1380">
        <f>sales_tab[[#This Row],[Sales Amount]]-sales_tab[[#This Row],[Cost Price]]</f>
        <v>302.01039999999995</v>
      </c>
    </row>
    <row r="1381" spans="1:20" x14ac:dyDescent="0.45">
      <c r="A1381">
        <v>179308</v>
      </c>
      <c r="B1381">
        <v>500239</v>
      </c>
      <c r="C1381" t="str">
        <f>VLOOKUP(sales_tab[[#This Row],[Customer ID]],customer_tab[],2,FALSE)</f>
        <v>Kendra Evans</v>
      </c>
      <c r="D1381" t="str">
        <f>VLOOKUP(sales_tab[[#This Row],[Customer ID]],customer_tab[],9,FALSE)</f>
        <v>Non-Binary</v>
      </c>
      <c r="E1381" t="str">
        <f>VLOOKUP(sales_tab[[#This Row],[Customer ID]],customer_tab[],5,FALSE)</f>
        <v>New York</v>
      </c>
      <c r="F1381" t="str">
        <f>VLOOKUP(sales_tab[[#This Row],[Customer ID]],customer_tab[],6,FALSE)</f>
        <v>East</v>
      </c>
      <c r="G1381" t="str">
        <f>VLOOKUP(sales_tab[[#This Row],[Customer ID]],customer_tab[],7,FALSE)</f>
        <v>Widowed</v>
      </c>
      <c r="H1381" s="1">
        <v>45499</v>
      </c>
      <c r="I1381" s="1" t="str">
        <f>TEXT(sales_tab[[#This Row],[Order Date]],"YYYY")</f>
        <v>2024</v>
      </c>
      <c r="J1381" s="1" t="str">
        <f>TEXT(sales_tab[[#This Row],[Order Date]],"MMM")</f>
        <v>Jul</v>
      </c>
      <c r="K1381">
        <v>5842</v>
      </c>
      <c r="L1381" t="str">
        <f>VLOOKUP(sales_tab[[#This Row],[Product ID]],product_tab[],2,FALSE)</f>
        <v>Chair</v>
      </c>
      <c r="M1381" t="str">
        <f>VLOOKUP(sales_tab[[#This Row],[Product ID]],product_tab[],4,FALSE)</f>
        <v>Cook, Hall and Miller</v>
      </c>
      <c r="N1381" t="s">
        <v>11</v>
      </c>
      <c r="O1381">
        <v>437.101</v>
      </c>
      <c r="P1381">
        <v>268.19</v>
      </c>
      <c r="Q1381">
        <v>2</v>
      </c>
      <c r="R1381">
        <v>0.05</v>
      </c>
      <c r="S1381">
        <f>sales_tab[[#This Row],[Unit Price]]*sales_tab[[#This Row],[Quantity]]</f>
        <v>536.38</v>
      </c>
      <c r="T1381">
        <f>sales_tab[[#This Row],[Sales Amount]]-sales_tab[[#This Row],[Cost Price]]</f>
        <v>99.278999999999996</v>
      </c>
    </row>
    <row r="1382" spans="1:20" x14ac:dyDescent="0.45">
      <c r="A1382">
        <v>850798</v>
      </c>
      <c r="B1382">
        <v>695838</v>
      </c>
      <c r="C1382" t="str">
        <f>VLOOKUP(sales_tab[[#This Row],[Customer ID]],customer_tab[],2,FALSE)</f>
        <v>Taylor Glenn</v>
      </c>
      <c r="D1382" t="str">
        <f>VLOOKUP(sales_tab[[#This Row],[Customer ID]],customer_tab[],9,FALSE)</f>
        <v>Male</v>
      </c>
      <c r="E1382" t="str">
        <f>VLOOKUP(sales_tab[[#This Row],[Customer ID]],customer_tab[],5,FALSE)</f>
        <v>California</v>
      </c>
      <c r="F1382" t="str">
        <f>VLOOKUP(sales_tab[[#This Row],[Customer ID]],customer_tab[],6,FALSE)</f>
        <v>West</v>
      </c>
      <c r="G1382" t="str">
        <f>VLOOKUP(sales_tab[[#This Row],[Customer ID]],customer_tab[],7,FALSE)</f>
        <v>Divorced</v>
      </c>
      <c r="H1382" s="1">
        <v>45181</v>
      </c>
      <c r="I1382" s="1" t="str">
        <f>TEXT(sales_tab[[#This Row],[Order Date]],"YYYY")</f>
        <v>2023</v>
      </c>
      <c r="J1382" s="1" t="str">
        <f>TEXT(sales_tab[[#This Row],[Order Date]],"MMM")</f>
        <v>Sep</v>
      </c>
      <c r="K1382">
        <v>3312</v>
      </c>
      <c r="L1382" t="str">
        <f>VLOOKUP(sales_tab[[#This Row],[Product ID]],product_tab[],2,FALSE)</f>
        <v>Toy Car</v>
      </c>
      <c r="M1382" t="str">
        <f>VLOOKUP(sales_tab[[#This Row],[Product ID]],product_tab[],4,FALSE)</f>
        <v>West LLC</v>
      </c>
      <c r="N1382" t="s">
        <v>13</v>
      </c>
      <c r="O1382">
        <v>395.20640000000003</v>
      </c>
      <c r="P1382">
        <v>287.38</v>
      </c>
      <c r="Q1382">
        <v>2</v>
      </c>
      <c r="R1382">
        <v>0.11</v>
      </c>
      <c r="S1382">
        <f>sales_tab[[#This Row],[Unit Price]]*sales_tab[[#This Row],[Quantity]]</f>
        <v>574.76</v>
      </c>
      <c r="T1382">
        <f>sales_tab[[#This Row],[Sales Amount]]-sales_tab[[#This Row],[Cost Price]]</f>
        <v>179.55359999999996</v>
      </c>
    </row>
    <row r="1383" spans="1:20" x14ac:dyDescent="0.45">
      <c r="A1383">
        <v>726303</v>
      </c>
      <c r="B1383">
        <v>298336</v>
      </c>
      <c r="C1383" t="str">
        <f>VLOOKUP(sales_tab[[#This Row],[Customer ID]],customer_tab[],2,FALSE)</f>
        <v>Randy Rios</v>
      </c>
      <c r="D1383" t="str">
        <f>VLOOKUP(sales_tab[[#This Row],[Customer ID]],customer_tab[],9,FALSE)</f>
        <v>Non-Binary</v>
      </c>
      <c r="E1383" t="str">
        <f>VLOOKUP(sales_tab[[#This Row],[Customer ID]],customer_tab[],5,FALSE)</f>
        <v>New Jersey</v>
      </c>
      <c r="F1383" t="str">
        <f>VLOOKUP(sales_tab[[#This Row],[Customer ID]],customer_tab[],6,FALSE)</f>
        <v>East</v>
      </c>
      <c r="G1383" t="str">
        <f>VLOOKUP(sales_tab[[#This Row],[Customer ID]],customer_tab[],7,FALSE)</f>
        <v>Married</v>
      </c>
      <c r="H1383" s="1">
        <v>45279</v>
      </c>
      <c r="I1383" s="1" t="str">
        <f>TEXT(sales_tab[[#This Row],[Order Date]],"YYYY")</f>
        <v>2023</v>
      </c>
      <c r="J1383" s="1" t="str">
        <f>TEXT(sales_tab[[#This Row],[Order Date]],"MMM")</f>
        <v>Dec</v>
      </c>
      <c r="K1383">
        <v>9961</v>
      </c>
      <c r="L1383" t="str">
        <f>VLOOKUP(sales_tab[[#This Row],[Product ID]],product_tab[],2,FALSE)</f>
        <v>Cap</v>
      </c>
      <c r="M1383" t="str">
        <f>VLOOKUP(sales_tab[[#This Row],[Product ID]],product_tab[],4,FALSE)</f>
        <v>Rogers and Sons</v>
      </c>
      <c r="N1383" t="s">
        <v>15</v>
      </c>
      <c r="O1383">
        <v>20.502000000000002</v>
      </c>
      <c r="P1383">
        <v>6.92</v>
      </c>
      <c r="Q1383">
        <v>5</v>
      </c>
      <c r="R1383">
        <v>0.13</v>
      </c>
      <c r="S1383">
        <f>sales_tab[[#This Row],[Unit Price]]*sales_tab[[#This Row],[Quantity]]</f>
        <v>34.6</v>
      </c>
      <c r="T1383">
        <f>sales_tab[[#This Row],[Sales Amount]]-sales_tab[[#This Row],[Cost Price]]</f>
        <v>14.097999999999999</v>
      </c>
    </row>
    <row r="1384" spans="1:20" x14ac:dyDescent="0.45">
      <c r="A1384">
        <v>821238</v>
      </c>
      <c r="B1384">
        <v>537329</v>
      </c>
      <c r="C1384" t="str">
        <f>VLOOKUP(sales_tab[[#This Row],[Customer ID]],customer_tab[],2,FALSE)</f>
        <v>Patrick Grant</v>
      </c>
      <c r="D1384" t="str">
        <f>VLOOKUP(sales_tab[[#This Row],[Customer ID]],customer_tab[],9,FALSE)</f>
        <v>Non-Binary</v>
      </c>
      <c r="E1384" t="str">
        <f>VLOOKUP(sales_tab[[#This Row],[Customer ID]],customer_tab[],5,FALSE)</f>
        <v>New York</v>
      </c>
      <c r="F1384" t="str">
        <f>VLOOKUP(sales_tab[[#This Row],[Customer ID]],customer_tab[],6,FALSE)</f>
        <v>East</v>
      </c>
      <c r="G1384" t="str">
        <f>VLOOKUP(sales_tab[[#This Row],[Customer ID]],customer_tab[],7,FALSE)</f>
        <v>Married</v>
      </c>
      <c r="H1384" s="1">
        <v>45352</v>
      </c>
      <c r="I1384" s="1" t="str">
        <f>TEXT(sales_tab[[#This Row],[Order Date]],"YYYY")</f>
        <v>2024</v>
      </c>
      <c r="J1384" s="1" t="str">
        <f>TEXT(sales_tab[[#This Row],[Order Date]],"MMM")</f>
        <v>Mar</v>
      </c>
      <c r="K1384">
        <v>9240</v>
      </c>
      <c r="L1384" t="str">
        <f>VLOOKUP(sales_tab[[#This Row],[Product ID]],product_tab[],2,FALSE)</f>
        <v>Doll</v>
      </c>
      <c r="M1384" t="str">
        <f>VLOOKUP(sales_tab[[#This Row],[Product ID]],product_tab[],4,FALSE)</f>
        <v>Clark, Scott and Miller</v>
      </c>
      <c r="N1384" t="s">
        <v>13</v>
      </c>
      <c r="O1384">
        <v>61.459300000000006</v>
      </c>
      <c r="P1384">
        <v>105.37</v>
      </c>
      <c r="Q1384">
        <v>1</v>
      </c>
      <c r="R1384">
        <v>0.11</v>
      </c>
      <c r="S1384">
        <f>sales_tab[[#This Row],[Unit Price]]*sales_tab[[#This Row],[Quantity]]</f>
        <v>105.37</v>
      </c>
      <c r="T1384">
        <f>sales_tab[[#This Row],[Sales Amount]]-sales_tab[[#This Row],[Cost Price]]</f>
        <v>43.910699999999999</v>
      </c>
    </row>
    <row r="1385" spans="1:20" x14ac:dyDescent="0.45">
      <c r="A1385">
        <v>938242</v>
      </c>
      <c r="B1385">
        <v>434521</v>
      </c>
      <c r="C1385" t="str">
        <f>VLOOKUP(sales_tab[[#This Row],[Customer ID]],customer_tab[],2,FALSE)</f>
        <v>Ryan Sanchez</v>
      </c>
      <c r="D1385" t="str">
        <f>VLOOKUP(sales_tab[[#This Row],[Customer ID]],customer_tab[],9,FALSE)</f>
        <v>Non-Binary</v>
      </c>
      <c r="E1385" t="str">
        <f>VLOOKUP(sales_tab[[#This Row],[Customer ID]],customer_tab[],5,FALSE)</f>
        <v>California</v>
      </c>
      <c r="F1385" t="str">
        <f>VLOOKUP(sales_tab[[#This Row],[Customer ID]],customer_tab[],6,FALSE)</f>
        <v>West</v>
      </c>
      <c r="G1385" t="str">
        <f>VLOOKUP(sales_tab[[#This Row],[Customer ID]],customer_tab[],7,FALSE)</f>
        <v>Widowed</v>
      </c>
      <c r="H1385" s="1">
        <v>45462</v>
      </c>
      <c r="I1385" s="1" t="str">
        <f>TEXT(sales_tab[[#This Row],[Order Date]],"YYYY")</f>
        <v>2024</v>
      </c>
      <c r="J1385" s="1" t="str">
        <f>TEXT(sales_tab[[#This Row],[Order Date]],"MMM")</f>
        <v>Jun</v>
      </c>
      <c r="K1385">
        <v>3312</v>
      </c>
      <c r="L1385" t="str">
        <f>VLOOKUP(sales_tab[[#This Row],[Product ID]],product_tab[],2,FALSE)</f>
        <v>Toy Car</v>
      </c>
      <c r="M1385" t="str">
        <f>VLOOKUP(sales_tab[[#This Row],[Product ID]],product_tab[],4,FALSE)</f>
        <v>West LLC</v>
      </c>
      <c r="N1385" t="s">
        <v>13</v>
      </c>
      <c r="O1385">
        <v>454.20780000000002</v>
      </c>
      <c r="P1385">
        <v>287.38</v>
      </c>
      <c r="Q1385">
        <v>3</v>
      </c>
      <c r="R1385">
        <v>0.23</v>
      </c>
      <c r="S1385">
        <f>sales_tab[[#This Row],[Unit Price]]*sales_tab[[#This Row],[Quantity]]</f>
        <v>862.14</v>
      </c>
      <c r="T1385">
        <f>sales_tab[[#This Row],[Sales Amount]]-sales_tab[[#This Row],[Cost Price]]</f>
        <v>407.93219999999997</v>
      </c>
    </row>
    <row r="1386" spans="1:20" x14ac:dyDescent="0.45">
      <c r="A1386">
        <v>527780</v>
      </c>
      <c r="B1386">
        <v>449439</v>
      </c>
      <c r="C1386" t="str">
        <f>VLOOKUP(sales_tab[[#This Row],[Customer ID]],customer_tab[],2,FALSE)</f>
        <v>Carolyn Holland</v>
      </c>
      <c r="D1386" t="str">
        <f>VLOOKUP(sales_tab[[#This Row],[Customer ID]],customer_tab[],9,FALSE)</f>
        <v>Female</v>
      </c>
      <c r="E1386" t="str">
        <f>VLOOKUP(sales_tab[[#This Row],[Customer ID]],customer_tab[],5,FALSE)</f>
        <v>Michigan</v>
      </c>
      <c r="F1386" t="str">
        <f>VLOOKUP(sales_tab[[#This Row],[Customer ID]],customer_tab[],6,FALSE)</f>
        <v>Central</v>
      </c>
      <c r="G1386" t="str">
        <f>VLOOKUP(sales_tab[[#This Row],[Customer ID]],customer_tab[],7,FALSE)</f>
        <v>Widowed</v>
      </c>
      <c r="H1386" s="1">
        <v>45444</v>
      </c>
      <c r="I1386" s="1" t="str">
        <f>TEXT(sales_tab[[#This Row],[Order Date]],"YYYY")</f>
        <v>2024</v>
      </c>
      <c r="J1386" s="1" t="str">
        <f>TEXT(sales_tab[[#This Row],[Order Date]],"MMM")</f>
        <v>Jun</v>
      </c>
      <c r="K1386">
        <v>6233</v>
      </c>
      <c r="L1386" t="str">
        <f>VLOOKUP(sales_tab[[#This Row],[Product ID]],product_tab[],2,FALSE)</f>
        <v>Smartphone</v>
      </c>
      <c r="M1386" t="str">
        <f>VLOOKUP(sales_tab[[#This Row],[Product ID]],product_tab[],4,FALSE)</f>
        <v>Hensley-Pratt</v>
      </c>
      <c r="N1386" t="s">
        <v>19</v>
      </c>
      <c r="O1386">
        <v>18.428599999999999</v>
      </c>
      <c r="P1386">
        <v>12.38</v>
      </c>
      <c r="Q1386">
        <v>3</v>
      </c>
      <c r="R1386">
        <v>0.01</v>
      </c>
      <c r="S1386">
        <f>sales_tab[[#This Row],[Unit Price]]*sales_tab[[#This Row],[Quantity]]</f>
        <v>37.14</v>
      </c>
      <c r="T1386">
        <f>sales_tab[[#This Row],[Sales Amount]]-sales_tab[[#This Row],[Cost Price]]</f>
        <v>18.711400000000001</v>
      </c>
    </row>
    <row r="1387" spans="1:20" x14ac:dyDescent="0.45">
      <c r="A1387">
        <v>866118</v>
      </c>
      <c r="B1387">
        <v>349511</v>
      </c>
      <c r="C1387" t="str">
        <f>VLOOKUP(sales_tab[[#This Row],[Customer ID]],customer_tab[],2,FALSE)</f>
        <v>Tara Lee</v>
      </c>
      <c r="D1387" t="str">
        <f>VLOOKUP(sales_tab[[#This Row],[Customer ID]],customer_tab[],9,FALSE)</f>
        <v>Male</v>
      </c>
      <c r="E1387" t="str">
        <f>VLOOKUP(sales_tab[[#This Row],[Customer ID]],customer_tab[],5,FALSE)</f>
        <v>Texas</v>
      </c>
      <c r="F1387" t="str">
        <f>VLOOKUP(sales_tab[[#This Row],[Customer ID]],customer_tab[],6,FALSE)</f>
        <v>Central</v>
      </c>
      <c r="G1387" t="str">
        <f>VLOOKUP(sales_tab[[#This Row],[Customer ID]],customer_tab[],7,FALSE)</f>
        <v>Single</v>
      </c>
      <c r="H1387" s="1">
        <v>45454</v>
      </c>
      <c r="I1387" s="1" t="str">
        <f>TEXT(sales_tab[[#This Row],[Order Date]],"YYYY")</f>
        <v>2024</v>
      </c>
      <c r="J1387" s="1" t="str">
        <f>TEXT(sales_tab[[#This Row],[Order Date]],"MMM")</f>
        <v>Jun</v>
      </c>
      <c r="K1387">
        <v>4971</v>
      </c>
      <c r="L1387" t="str">
        <f>VLOOKUP(sales_tab[[#This Row],[Product ID]],product_tab[],2,FALSE)</f>
        <v>Marker</v>
      </c>
      <c r="M1387" t="str">
        <f>VLOOKUP(sales_tab[[#This Row],[Product ID]],product_tab[],4,FALSE)</f>
        <v>Perez LLC</v>
      </c>
      <c r="N1387" t="s">
        <v>17</v>
      </c>
      <c r="O1387">
        <v>163.95599999999996</v>
      </c>
      <c r="P1387">
        <v>63.66</v>
      </c>
      <c r="Q1387">
        <v>5</v>
      </c>
      <c r="R1387">
        <v>0.18</v>
      </c>
      <c r="S1387">
        <f>sales_tab[[#This Row],[Unit Price]]*sales_tab[[#This Row],[Quantity]]</f>
        <v>318.29999999999995</v>
      </c>
      <c r="T1387">
        <f>sales_tab[[#This Row],[Sales Amount]]-sales_tab[[#This Row],[Cost Price]]</f>
        <v>154.34399999999999</v>
      </c>
    </row>
    <row r="1388" spans="1:20" x14ac:dyDescent="0.45">
      <c r="A1388">
        <v>810254</v>
      </c>
      <c r="B1388">
        <v>195290</v>
      </c>
      <c r="C1388" t="str">
        <f>VLOOKUP(sales_tab[[#This Row],[Customer ID]],customer_tab[],2,FALSE)</f>
        <v>Jeffrey Gonzalez</v>
      </c>
      <c r="D1388" t="str">
        <f>VLOOKUP(sales_tab[[#This Row],[Customer ID]],customer_tab[],9,FALSE)</f>
        <v>Female</v>
      </c>
      <c r="E1388" t="str">
        <f>VLOOKUP(sales_tab[[#This Row],[Customer ID]],customer_tab[],5,FALSE)</f>
        <v>Washington</v>
      </c>
      <c r="F1388" t="str">
        <f>VLOOKUP(sales_tab[[#This Row],[Customer ID]],customer_tab[],6,FALSE)</f>
        <v>West</v>
      </c>
      <c r="G1388" t="str">
        <f>VLOOKUP(sales_tab[[#This Row],[Customer ID]],customer_tab[],7,FALSE)</f>
        <v>Single</v>
      </c>
      <c r="H1388" s="1">
        <v>45346</v>
      </c>
      <c r="I1388" s="1" t="str">
        <f>TEXT(sales_tab[[#This Row],[Order Date]],"YYYY")</f>
        <v>2024</v>
      </c>
      <c r="J1388" s="1" t="str">
        <f>TEXT(sales_tab[[#This Row],[Order Date]],"MMM")</f>
        <v>Feb</v>
      </c>
      <c r="K1388">
        <v>9240</v>
      </c>
      <c r="L1388" t="str">
        <f>VLOOKUP(sales_tab[[#This Row],[Product ID]],product_tab[],2,FALSE)</f>
        <v>Doll</v>
      </c>
      <c r="M1388" t="str">
        <f>VLOOKUP(sales_tab[[#This Row],[Product ID]],product_tab[],4,FALSE)</f>
        <v>Clark, Scott and Miller</v>
      </c>
      <c r="N1388" t="s">
        <v>13</v>
      </c>
      <c r="O1388">
        <v>65.596000000000004</v>
      </c>
      <c r="P1388">
        <v>105.37</v>
      </c>
      <c r="Q1388">
        <v>1</v>
      </c>
      <c r="R1388">
        <v>0.2</v>
      </c>
      <c r="S1388">
        <f>sales_tab[[#This Row],[Unit Price]]*sales_tab[[#This Row],[Quantity]]</f>
        <v>105.37</v>
      </c>
      <c r="T1388">
        <f>sales_tab[[#This Row],[Sales Amount]]-sales_tab[[#This Row],[Cost Price]]</f>
        <v>39.774000000000001</v>
      </c>
    </row>
    <row r="1389" spans="1:20" x14ac:dyDescent="0.45">
      <c r="A1389">
        <v>782996</v>
      </c>
      <c r="B1389">
        <v>652987</v>
      </c>
      <c r="C1389" t="str">
        <f>VLOOKUP(sales_tab[[#This Row],[Customer ID]],customer_tab[],2,FALSE)</f>
        <v>Kenneth Jones</v>
      </c>
      <c r="D1389" t="str">
        <f>VLOOKUP(sales_tab[[#This Row],[Customer ID]],customer_tab[],9,FALSE)</f>
        <v>Male</v>
      </c>
      <c r="E1389" t="str">
        <f>VLOOKUP(sales_tab[[#This Row],[Customer ID]],customer_tab[],5,FALSE)</f>
        <v>Indiana</v>
      </c>
      <c r="F1389" t="str">
        <f>VLOOKUP(sales_tab[[#This Row],[Customer ID]],customer_tab[],6,FALSE)</f>
        <v>Central</v>
      </c>
      <c r="G1389" t="str">
        <f>VLOOKUP(sales_tab[[#This Row],[Customer ID]],customer_tab[],7,FALSE)</f>
        <v>Married</v>
      </c>
      <c r="H1389" s="1">
        <v>45220</v>
      </c>
      <c r="I1389" s="1" t="str">
        <f>TEXT(sales_tab[[#This Row],[Order Date]],"YYYY")</f>
        <v>2023</v>
      </c>
      <c r="J1389" s="1" t="str">
        <f>TEXT(sales_tab[[#This Row],[Order Date]],"MMM")</f>
        <v>Oct</v>
      </c>
      <c r="K1389">
        <v>5035</v>
      </c>
      <c r="L1389" t="str">
        <f>VLOOKUP(sales_tab[[#This Row],[Product ID]],product_tab[],2,FALSE)</f>
        <v>Paper</v>
      </c>
      <c r="M1389" t="str">
        <f>VLOOKUP(sales_tab[[#This Row],[Product ID]],product_tab[],4,FALSE)</f>
        <v>Clayton, Robertson and Wolfe</v>
      </c>
      <c r="N1389" t="s">
        <v>17</v>
      </c>
      <c r="O1389">
        <v>509.35399999999993</v>
      </c>
      <c r="P1389">
        <v>196.72</v>
      </c>
      <c r="Q1389">
        <v>5</v>
      </c>
      <c r="R1389">
        <v>0.16</v>
      </c>
      <c r="S1389">
        <f>sales_tab[[#This Row],[Unit Price]]*sales_tab[[#This Row],[Quantity]]</f>
        <v>983.6</v>
      </c>
      <c r="T1389">
        <f>sales_tab[[#This Row],[Sales Amount]]-sales_tab[[#This Row],[Cost Price]]</f>
        <v>474.24600000000009</v>
      </c>
    </row>
    <row r="1390" spans="1:20" x14ac:dyDescent="0.45">
      <c r="A1390">
        <v>856228</v>
      </c>
      <c r="B1390">
        <v>575700</v>
      </c>
      <c r="C1390" t="str">
        <f>VLOOKUP(sales_tab[[#This Row],[Customer ID]],customer_tab[],2,FALSE)</f>
        <v>Brian Richards</v>
      </c>
      <c r="D1390" t="str">
        <f>VLOOKUP(sales_tab[[#This Row],[Customer ID]],customer_tab[],9,FALSE)</f>
        <v>Female</v>
      </c>
      <c r="E1390" t="str">
        <f>VLOOKUP(sales_tab[[#This Row],[Customer ID]],customer_tab[],5,FALSE)</f>
        <v>Pennsylvania</v>
      </c>
      <c r="F1390" t="str">
        <f>VLOOKUP(sales_tab[[#This Row],[Customer ID]],customer_tab[],6,FALSE)</f>
        <v>East</v>
      </c>
      <c r="G1390" t="str">
        <f>VLOOKUP(sales_tab[[#This Row],[Customer ID]],customer_tab[],7,FALSE)</f>
        <v>Divorced</v>
      </c>
      <c r="H1390" s="1">
        <v>45472</v>
      </c>
      <c r="I1390" s="1" t="str">
        <f>TEXT(sales_tab[[#This Row],[Order Date]],"YYYY")</f>
        <v>2024</v>
      </c>
      <c r="J1390" s="1" t="str">
        <f>TEXT(sales_tab[[#This Row],[Order Date]],"MMM")</f>
        <v>Jun</v>
      </c>
      <c r="K1390">
        <v>5035</v>
      </c>
      <c r="L1390" t="str">
        <f>VLOOKUP(sales_tab[[#This Row],[Product ID]],product_tab[],2,FALSE)</f>
        <v>Paper</v>
      </c>
      <c r="M1390" t="str">
        <f>VLOOKUP(sales_tab[[#This Row],[Product ID]],product_tab[],4,FALSE)</f>
        <v>Clayton, Robertson and Wolfe</v>
      </c>
      <c r="N1390" t="s">
        <v>17</v>
      </c>
      <c r="O1390">
        <v>136.86680000000001</v>
      </c>
      <c r="P1390">
        <v>196.72</v>
      </c>
      <c r="Q1390">
        <v>1</v>
      </c>
      <c r="R1390">
        <v>0.06</v>
      </c>
      <c r="S1390">
        <f>sales_tab[[#This Row],[Unit Price]]*sales_tab[[#This Row],[Quantity]]</f>
        <v>196.72</v>
      </c>
      <c r="T1390">
        <f>sales_tab[[#This Row],[Sales Amount]]-sales_tab[[#This Row],[Cost Price]]</f>
        <v>59.853199999999987</v>
      </c>
    </row>
    <row r="1391" spans="1:20" x14ac:dyDescent="0.45">
      <c r="A1391">
        <v>667203</v>
      </c>
      <c r="B1391">
        <v>373171</v>
      </c>
      <c r="C1391" t="str">
        <f>VLOOKUP(sales_tab[[#This Row],[Customer ID]],customer_tab[],2,FALSE)</f>
        <v>Mrs. Terri Herrera</v>
      </c>
      <c r="D1391" t="str">
        <f>VLOOKUP(sales_tab[[#This Row],[Customer ID]],customer_tab[],9,FALSE)</f>
        <v>Female</v>
      </c>
      <c r="E1391" t="str">
        <f>VLOOKUP(sales_tab[[#This Row],[Customer ID]],customer_tab[],5,FALSE)</f>
        <v>Pennsylvania</v>
      </c>
      <c r="F1391" t="str">
        <f>VLOOKUP(sales_tab[[#This Row],[Customer ID]],customer_tab[],6,FALSE)</f>
        <v>East</v>
      </c>
      <c r="G1391" t="str">
        <f>VLOOKUP(sales_tab[[#This Row],[Customer ID]],customer_tab[],7,FALSE)</f>
        <v>Widowed</v>
      </c>
      <c r="H1391" s="1">
        <v>45487</v>
      </c>
      <c r="I1391" s="1" t="str">
        <f>TEXT(sales_tab[[#This Row],[Order Date]],"YYYY")</f>
        <v>2024</v>
      </c>
      <c r="J1391" s="1" t="str">
        <f>TEXT(sales_tab[[#This Row],[Order Date]],"MMM")</f>
        <v>Jul</v>
      </c>
      <c r="K1391">
        <v>4971</v>
      </c>
      <c r="L1391" t="str">
        <f>VLOOKUP(sales_tab[[#This Row],[Product ID]],product_tab[],2,FALSE)</f>
        <v>Marker</v>
      </c>
      <c r="M1391" t="str">
        <f>VLOOKUP(sales_tab[[#This Row],[Product ID]],product_tab[],4,FALSE)</f>
        <v>Perez LLC</v>
      </c>
      <c r="N1391" t="s">
        <v>17</v>
      </c>
      <c r="O1391">
        <v>24.564</v>
      </c>
      <c r="P1391">
        <v>63.66</v>
      </c>
      <c r="Q1391">
        <v>1</v>
      </c>
      <c r="R1391">
        <v>0.1</v>
      </c>
      <c r="S1391">
        <f>sales_tab[[#This Row],[Unit Price]]*sales_tab[[#This Row],[Quantity]]</f>
        <v>63.66</v>
      </c>
      <c r="T1391">
        <f>sales_tab[[#This Row],[Sales Amount]]-sales_tab[[#This Row],[Cost Price]]</f>
        <v>39.095999999999997</v>
      </c>
    </row>
    <row r="1392" spans="1:20" x14ac:dyDescent="0.45">
      <c r="A1392">
        <v>910027</v>
      </c>
      <c r="B1392">
        <v>161538</v>
      </c>
      <c r="C1392" t="str">
        <f>VLOOKUP(sales_tab[[#This Row],[Customer ID]],customer_tab[],2,FALSE)</f>
        <v>Deanna Faulkner</v>
      </c>
      <c r="D1392" t="str">
        <f>VLOOKUP(sales_tab[[#This Row],[Customer ID]],customer_tab[],9,FALSE)</f>
        <v>Female</v>
      </c>
      <c r="E1392" t="str">
        <f>VLOOKUP(sales_tab[[#This Row],[Customer ID]],customer_tab[],5,FALSE)</f>
        <v>Texas</v>
      </c>
      <c r="F1392" t="str">
        <f>VLOOKUP(sales_tab[[#This Row],[Customer ID]],customer_tab[],6,FALSE)</f>
        <v>Central</v>
      </c>
      <c r="G1392" t="str">
        <f>VLOOKUP(sales_tab[[#This Row],[Customer ID]],customer_tab[],7,FALSE)</f>
        <v>Single</v>
      </c>
      <c r="H1392" s="1">
        <v>45475</v>
      </c>
      <c r="I1392" s="1" t="str">
        <f>TEXT(sales_tab[[#This Row],[Order Date]],"YYYY")</f>
        <v>2024</v>
      </c>
      <c r="J1392" s="1" t="str">
        <f>TEXT(sales_tab[[#This Row],[Order Date]],"MMM")</f>
        <v>Jul</v>
      </c>
      <c r="K1392">
        <v>4889</v>
      </c>
      <c r="L1392" t="str">
        <f>VLOOKUP(sales_tab[[#This Row],[Product ID]],product_tab[],2,FALSE)</f>
        <v>T-shirt</v>
      </c>
      <c r="M1392" t="str">
        <f>VLOOKUP(sales_tab[[#This Row],[Product ID]],product_tab[],4,FALSE)</f>
        <v>Davis Group</v>
      </c>
      <c r="N1392" t="s">
        <v>15</v>
      </c>
      <c r="O1392">
        <v>218.71559999999999</v>
      </c>
      <c r="P1392">
        <v>165.76</v>
      </c>
      <c r="Q1392">
        <v>3</v>
      </c>
      <c r="R1392">
        <v>0.23</v>
      </c>
      <c r="S1392">
        <f>sales_tab[[#This Row],[Unit Price]]*sales_tab[[#This Row],[Quantity]]</f>
        <v>497.28</v>
      </c>
      <c r="T1392">
        <f>sales_tab[[#This Row],[Sales Amount]]-sales_tab[[#This Row],[Cost Price]]</f>
        <v>278.56439999999998</v>
      </c>
    </row>
    <row r="1393" spans="1:20" x14ac:dyDescent="0.45">
      <c r="A1393">
        <v>791296</v>
      </c>
      <c r="B1393">
        <v>168288</v>
      </c>
      <c r="C1393" t="str">
        <f>VLOOKUP(sales_tab[[#This Row],[Customer ID]],customer_tab[],2,FALSE)</f>
        <v>Terry Sanchez</v>
      </c>
      <c r="D1393" t="str">
        <f>VLOOKUP(sales_tab[[#This Row],[Customer ID]],customer_tab[],9,FALSE)</f>
        <v>Male</v>
      </c>
      <c r="E1393" t="str">
        <f>VLOOKUP(sales_tab[[#This Row],[Customer ID]],customer_tab[],5,FALSE)</f>
        <v>California</v>
      </c>
      <c r="F1393" t="str">
        <f>VLOOKUP(sales_tab[[#This Row],[Customer ID]],customer_tab[],6,FALSE)</f>
        <v>West</v>
      </c>
      <c r="G1393" t="str">
        <f>VLOOKUP(sales_tab[[#This Row],[Customer ID]],customer_tab[],7,FALSE)</f>
        <v>Widowed</v>
      </c>
      <c r="H1393" s="1">
        <v>45282</v>
      </c>
      <c r="I1393" s="1" t="str">
        <f>TEXT(sales_tab[[#This Row],[Order Date]],"YYYY")</f>
        <v>2023</v>
      </c>
      <c r="J1393" s="1" t="str">
        <f>TEXT(sales_tab[[#This Row],[Order Date]],"MMM")</f>
        <v>Dec</v>
      </c>
      <c r="K1393">
        <v>3312</v>
      </c>
      <c r="L1393" t="str">
        <f>VLOOKUP(sales_tab[[#This Row],[Product ID]],product_tab[],2,FALSE)</f>
        <v>Toy Car</v>
      </c>
      <c r="M1393" t="str">
        <f>VLOOKUP(sales_tab[[#This Row],[Product ID]],product_tab[],4,FALSE)</f>
        <v>West LLC</v>
      </c>
      <c r="N1393" t="s">
        <v>13</v>
      </c>
      <c r="O1393">
        <v>353.48919999999998</v>
      </c>
      <c r="P1393">
        <v>287.38</v>
      </c>
      <c r="Q1393">
        <v>3</v>
      </c>
      <c r="R1393">
        <v>0.22</v>
      </c>
      <c r="S1393">
        <f>sales_tab[[#This Row],[Unit Price]]*sales_tab[[#This Row],[Quantity]]</f>
        <v>862.14</v>
      </c>
      <c r="T1393">
        <f>sales_tab[[#This Row],[Sales Amount]]-sales_tab[[#This Row],[Cost Price]]</f>
        <v>508.6508</v>
      </c>
    </row>
    <row r="1394" spans="1:20" x14ac:dyDescent="0.45">
      <c r="A1394">
        <v>635275</v>
      </c>
      <c r="B1394">
        <v>710144</v>
      </c>
      <c r="C1394" t="str">
        <f>VLOOKUP(sales_tab[[#This Row],[Customer ID]],customer_tab[],2,FALSE)</f>
        <v>Virginia Myers</v>
      </c>
      <c r="D1394" t="str">
        <f>VLOOKUP(sales_tab[[#This Row],[Customer ID]],customer_tab[],9,FALSE)</f>
        <v>Male</v>
      </c>
      <c r="E1394" t="str">
        <f>VLOOKUP(sales_tab[[#This Row],[Customer ID]],customer_tab[],5,FALSE)</f>
        <v>California</v>
      </c>
      <c r="F1394" t="str">
        <f>VLOOKUP(sales_tab[[#This Row],[Customer ID]],customer_tab[],6,FALSE)</f>
        <v>West</v>
      </c>
      <c r="G1394" t="str">
        <f>VLOOKUP(sales_tab[[#This Row],[Customer ID]],customer_tab[],7,FALSE)</f>
        <v>Married</v>
      </c>
      <c r="H1394" s="1">
        <v>45315</v>
      </c>
      <c r="I1394" s="1" t="str">
        <f>TEXT(sales_tab[[#This Row],[Order Date]],"YYYY")</f>
        <v>2024</v>
      </c>
      <c r="J1394" s="1" t="str">
        <f>TEXT(sales_tab[[#This Row],[Order Date]],"MMM")</f>
        <v>Jan</v>
      </c>
      <c r="K1394">
        <v>5842</v>
      </c>
      <c r="L1394" t="str">
        <f>VLOOKUP(sales_tab[[#This Row],[Product ID]],product_tab[],2,FALSE)</f>
        <v>Chair</v>
      </c>
      <c r="M1394" t="str">
        <f>VLOOKUP(sales_tab[[#This Row],[Product ID]],product_tab[],4,FALSE)</f>
        <v>Cook, Hall and Miller</v>
      </c>
      <c r="N1394" t="s">
        <v>11</v>
      </c>
      <c r="O1394">
        <v>441.01169999999996</v>
      </c>
      <c r="P1394">
        <v>268.19</v>
      </c>
      <c r="Q1394">
        <v>3</v>
      </c>
      <c r="R1394">
        <v>0.19</v>
      </c>
      <c r="S1394">
        <f>sales_tab[[#This Row],[Unit Price]]*sales_tab[[#This Row],[Quantity]]</f>
        <v>804.56999999999994</v>
      </c>
      <c r="T1394">
        <f>sales_tab[[#This Row],[Sales Amount]]-sales_tab[[#This Row],[Cost Price]]</f>
        <v>363.55829999999997</v>
      </c>
    </row>
    <row r="1395" spans="1:20" x14ac:dyDescent="0.45">
      <c r="A1395">
        <v>419078</v>
      </c>
      <c r="B1395">
        <v>837685</v>
      </c>
      <c r="C1395" t="str">
        <f>VLOOKUP(sales_tab[[#This Row],[Customer ID]],customer_tab[],2,FALSE)</f>
        <v>Charlene Wilson</v>
      </c>
      <c r="D1395" t="str">
        <f>VLOOKUP(sales_tab[[#This Row],[Customer ID]],customer_tab[],9,FALSE)</f>
        <v>Non-Binary</v>
      </c>
      <c r="E1395" t="str">
        <f>VLOOKUP(sales_tab[[#This Row],[Customer ID]],customer_tab[],5,FALSE)</f>
        <v>Florida</v>
      </c>
      <c r="F1395" t="str">
        <f>VLOOKUP(sales_tab[[#This Row],[Customer ID]],customer_tab[],6,FALSE)</f>
        <v>South</v>
      </c>
      <c r="G1395" t="str">
        <f>VLOOKUP(sales_tab[[#This Row],[Customer ID]],customer_tab[],7,FALSE)</f>
        <v>Widowed</v>
      </c>
      <c r="H1395" s="1">
        <v>45409</v>
      </c>
      <c r="I1395" s="1" t="str">
        <f>TEXT(sales_tab[[#This Row],[Order Date]],"YYYY")</f>
        <v>2024</v>
      </c>
      <c r="J1395" s="1" t="str">
        <f>TEXT(sales_tab[[#This Row],[Order Date]],"MMM")</f>
        <v>Apr</v>
      </c>
      <c r="K1395">
        <v>5035</v>
      </c>
      <c r="L1395" t="str">
        <f>VLOOKUP(sales_tab[[#This Row],[Product ID]],product_tab[],2,FALSE)</f>
        <v>Paper</v>
      </c>
      <c r="M1395" t="str">
        <f>VLOOKUP(sales_tab[[#This Row],[Product ID]],product_tab[],4,FALSE)</f>
        <v>Clayton, Robertson and Wolfe</v>
      </c>
      <c r="N1395" t="s">
        <v>17</v>
      </c>
      <c r="O1395">
        <v>127.06559999999999</v>
      </c>
      <c r="P1395">
        <v>196.72</v>
      </c>
      <c r="Q1395">
        <v>1</v>
      </c>
      <c r="R1395">
        <v>0.02</v>
      </c>
      <c r="S1395">
        <f>sales_tab[[#This Row],[Unit Price]]*sales_tab[[#This Row],[Quantity]]</f>
        <v>196.72</v>
      </c>
      <c r="T1395">
        <f>sales_tab[[#This Row],[Sales Amount]]-sales_tab[[#This Row],[Cost Price]]</f>
        <v>69.65440000000001</v>
      </c>
    </row>
    <row r="1396" spans="1:20" x14ac:dyDescent="0.45">
      <c r="A1396">
        <v>196068</v>
      </c>
      <c r="B1396">
        <v>545320</v>
      </c>
      <c r="C1396" t="str">
        <f>VLOOKUP(sales_tab[[#This Row],[Customer ID]],customer_tab[],2,FALSE)</f>
        <v>Judy Wagner</v>
      </c>
      <c r="D1396" t="str">
        <f>VLOOKUP(sales_tab[[#This Row],[Customer ID]],customer_tab[],9,FALSE)</f>
        <v>Male</v>
      </c>
      <c r="E1396" t="str">
        <f>VLOOKUP(sales_tab[[#This Row],[Customer ID]],customer_tab[],5,FALSE)</f>
        <v>California</v>
      </c>
      <c r="F1396" t="str">
        <f>VLOOKUP(sales_tab[[#This Row],[Customer ID]],customer_tab[],6,FALSE)</f>
        <v>West</v>
      </c>
      <c r="G1396" t="str">
        <f>VLOOKUP(sales_tab[[#This Row],[Customer ID]],customer_tab[],7,FALSE)</f>
        <v>Married</v>
      </c>
      <c r="H1396" s="1">
        <v>45395</v>
      </c>
      <c r="I1396" s="1" t="str">
        <f>TEXT(sales_tab[[#This Row],[Order Date]],"YYYY")</f>
        <v>2024</v>
      </c>
      <c r="J1396" s="1" t="str">
        <f>TEXT(sales_tab[[#This Row],[Order Date]],"MMM")</f>
        <v>Apr</v>
      </c>
      <c r="K1396">
        <v>9504</v>
      </c>
      <c r="L1396" t="str">
        <f>VLOOKUP(sales_tab[[#This Row],[Product ID]],product_tab[],2,FALSE)</f>
        <v>Puzzle</v>
      </c>
      <c r="M1396" t="str">
        <f>VLOOKUP(sales_tab[[#This Row],[Product ID]],product_tab[],4,FALSE)</f>
        <v>Bailey, Fowler and Butler</v>
      </c>
      <c r="N1396" t="s">
        <v>13</v>
      </c>
      <c r="O1396">
        <v>104.602</v>
      </c>
      <c r="P1396">
        <v>50.87</v>
      </c>
      <c r="Q1396">
        <v>4</v>
      </c>
      <c r="R1396">
        <v>0.1</v>
      </c>
      <c r="S1396">
        <f>sales_tab[[#This Row],[Unit Price]]*sales_tab[[#This Row],[Quantity]]</f>
        <v>203.48</v>
      </c>
      <c r="T1396">
        <f>sales_tab[[#This Row],[Sales Amount]]-sales_tab[[#This Row],[Cost Price]]</f>
        <v>98.877999999999986</v>
      </c>
    </row>
    <row r="1397" spans="1:20" x14ac:dyDescent="0.45">
      <c r="A1397">
        <v>314167</v>
      </c>
      <c r="B1397">
        <v>809213</v>
      </c>
      <c r="C1397" t="str">
        <f>VLOOKUP(sales_tab[[#This Row],[Customer ID]],customer_tab[],2,FALSE)</f>
        <v>Kathryn Williams</v>
      </c>
      <c r="D1397" t="str">
        <f>VLOOKUP(sales_tab[[#This Row],[Customer ID]],customer_tab[],9,FALSE)</f>
        <v>Female</v>
      </c>
      <c r="E1397" t="str">
        <f>VLOOKUP(sales_tab[[#This Row],[Customer ID]],customer_tab[],5,FALSE)</f>
        <v>Minnesota</v>
      </c>
      <c r="F1397" t="str">
        <f>VLOOKUP(sales_tab[[#This Row],[Customer ID]],customer_tab[],6,FALSE)</f>
        <v>Central</v>
      </c>
      <c r="G1397" t="str">
        <f>VLOOKUP(sales_tab[[#This Row],[Customer ID]],customer_tab[],7,FALSE)</f>
        <v>Divorced</v>
      </c>
      <c r="H1397" s="1">
        <v>45283</v>
      </c>
      <c r="I1397" s="1" t="str">
        <f>TEXT(sales_tab[[#This Row],[Order Date]],"YYYY")</f>
        <v>2023</v>
      </c>
      <c r="J1397" s="1" t="str">
        <f>TEXT(sales_tab[[#This Row],[Order Date]],"MMM")</f>
        <v>Dec</v>
      </c>
      <c r="K1397">
        <v>5942</v>
      </c>
      <c r="L1397" t="str">
        <f>VLOOKUP(sales_tab[[#This Row],[Product ID]],product_tab[],2,FALSE)</f>
        <v>Stapler</v>
      </c>
      <c r="M1397" t="str">
        <f>VLOOKUP(sales_tab[[#This Row],[Product ID]],product_tab[],4,FALSE)</f>
        <v>Jones-Henderson</v>
      </c>
      <c r="N1397" t="s">
        <v>17</v>
      </c>
      <c r="O1397">
        <v>17.852799999999998</v>
      </c>
      <c r="P1397">
        <v>12.83</v>
      </c>
      <c r="Q1397">
        <v>4</v>
      </c>
      <c r="R1397">
        <v>0.21</v>
      </c>
      <c r="S1397">
        <f>sales_tab[[#This Row],[Unit Price]]*sales_tab[[#This Row],[Quantity]]</f>
        <v>51.32</v>
      </c>
      <c r="T1397">
        <f>sales_tab[[#This Row],[Sales Amount]]-sales_tab[[#This Row],[Cost Price]]</f>
        <v>33.467200000000005</v>
      </c>
    </row>
    <row r="1398" spans="1:20" x14ac:dyDescent="0.45">
      <c r="A1398">
        <v>727247</v>
      </c>
      <c r="B1398">
        <v>660210</v>
      </c>
      <c r="C1398" t="str">
        <f>VLOOKUP(sales_tab[[#This Row],[Customer ID]],customer_tab[],2,FALSE)</f>
        <v>Jennifer Davis</v>
      </c>
      <c r="D1398" t="str">
        <f>VLOOKUP(sales_tab[[#This Row],[Customer ID]],customer_tab[],9,FALSE)</f>
        <v>Male</v>
      </c>
      <c r="E1398" t="str">
        <f>VLOOKUP(sales_tab[[#This Row],[Customer ID]],customer_tab[],5,FALSE)</f>
        <v>Illinois</v>
      </c>
      <c r="F1398" t="str">
        <f>VLOOKUP(sales_tab[[#This Row],[Customer ID]],customer_tab[],6,FALSE)</f>
        <v>Central</v>
      </c>
      <c r="G1398" t="str">
        <f>VLOOKUP(sales_tab[[#This Row],[Customer ID]],customer_tab[],7,FALSE)</f>
        <v>Widowed</v>
      </c>
      <c r="H1398" s="1">
        <v>45249</v>
      </c>
      <c r="I1398" s="1" t="str">
        <f>TEXT(sales_tab[[#This Row],[Order Date]],"YYYY")</f>
        <v>2023</v>
      </c>
      <c r="J1398" s="1" t="str">
        <f>TEXT(sales_tab[[#This Row],[Order Date]],"MMM")</f>
        <v>Nov</v>
      </c>
      <c r="K1398">
        <v>4889</v>
      </c>
      <c r="L1398" t="str">
        <f>VLOOKUP(sales_tab[[#This Row],[Product ID]],product_tab[],2,FALSE)</f>
        <v>T-shirt</v>
      </c>
      <c r="M1398" t="str">
        <f>VLOOKUP(sales_tab[[#This Row],[Product ID]],product_tab[],4,FALSE)</f>
        <v>Davis Group</v>
      </c>
      <c r="N1398" t="s">
        <v>15</v>
      </c>
      <c r="O1398">
        <v>302.56479999999999</v>
      </c>
      <c r="P1398">
        <v>165.76</v>
      </c>
      <c r="Q1398">
        <v>3</v>
      </c>
      <c r="R1398">
        <v>0.09</v>
      </c>
      <c r="S1398">
        <f>sales_tab[[#This Row],[Unit Price]]*sales_tab[[#This Row],[Quantity]]</f>
        <v>497.28</v>
      </c>
      <c r="T1398">
        <f>sales_tab[[#This Row],[Sales Amount]]-sales_tab[[#This Row],[Cost Price]]</f>
        <v>194.71519999999998</v>
      </c>
    </row>
    <row r="1399" spans="1:20" x14ac:dyDescent="0.45">
      <c r="A1399">
        <v>300163</v>
      </c>
      <c r="B1399">
        <v>359439</v>
      </c>
      <c r="C1399" t="str">
        <f>VLOOKUP(sales_tab[[#This Row],[Customer ID]],customer_tab[],2,FALSE)</f>
        <v>Michael Vance</v>
      </c>
      <c r="D1399" t="str">
        <f>VLOOKUP(sales_tab[[#This Row],[Customer ID]],customer_tab[],9,FALSE)</f>
        <v>Male</v>
      </c>
      <c r="E1399" t="str">
        <f>VLOOKUP(sales_tab[[#This Row],[Customer ID]],customer_tab[],5,FALSE)</f>
        <v>California</v>
      </c>
      <c r="F1399" t="str">
        <f>VLOOKUP(sales_tab[[#This Row],[Customer ID]],customer_tab[],6,FALSE)</f>
        <v>West</v>
      </c>
      <c r="G1399" t="str">
        <f>VLOOKUP(sales_tab[[#This Row],[Customer ID]],customer_tab[],7,FALSE)</f>
        <v>Divorced</v>
      </c>
      <c r="H1399" s="1">
        <v>45177</v>
      </c>
      <c r="I1399" s="1" t="str">
        <f>TEXT(sales_tab[[#This Row],[Order Date]],"YYYY")</f>
        <v>2023</v>
      </c>
      <c r="J1399" s="1" t="str">
        <f>TEXT(sales_tab[[#This Row],[Order Date]],"MMM")</f>
        <v>Sep</v>
      </c>
      <c r="K1399">
        <v>8522</v>
      </c>
      <c r="L1399" t="str">
        <f>VLOOKUP(sales_tab[[#This Row],[Product ID]],product_tab[],2,FALSE)</f>
        <v>Notebook</v>
      </c>
      <c r="M1399" t="str">
        <f>VLOOKUP(sales_tab[[#This Row],[Product ID]],product_tab[],4,FALSE)</f>
        <v>Estrada LLC</v>
      </c>
      <c r="N1399" t="s">
        <v>17</v>
      </c>
      <c r="O1399">
        <v>613.72600000000011</v>
      </c>
      <c r="P1399">
        <v>154.08000000000001</v>
      </c>
      <c r="Q1399">
        <v>5</v>
      </c>
      <c r="R1399">
        <v>0.11</v>
      </c>
      <c r="S1399">
        <f>sales_tab[[#This Row],[Unit Price]]*sales_tab[[#This Row],[Quantity]]</f>
        <v>770.40000000000009</v>
      </c>
      <c r="T1399">
        <f>sales_tab[[#This Row],[Sales Amount]]-sales_tab[[#This Row],[Cost Price]]</f>
        <v>156.67399999999998</v>
      </c>
    </row>
    <row r="1400" spans="1:20" x14ac:dyDescent="0.45">
      <c r="A1400">
        <v>998775</v>
      </c>
      <c r="B1400">
        <v>333164</v>
      </c>
      <c r="C1400" t="str">
        <f>VLOOKUP(sales_tab[[#This Row],[Customer ID]],customer_tab[],2,FALSE)</f>
        <v>Scott Chapman</v>
      </c>
      <c r="D1400" t="str">
        <f>VLOOKUP(sales_tab[[#This Row],[Customer ID]],customer_tab[],9,FALSE)</f>
        <v>Female</v>
      </c>
      <c r="E1400" t="str">
        <f>VLOOKUP(sales_tab[[#This Row],[Customer ID]],customer_tab[],5,FALSE)</f>
        <v>Oregon</v>
      </c>
      <c r="F1400" t="str">
        <f>VLOOKUP(sales_tab[[#This Row],[Customer ID]],customer_tab[],6,FALSE)</f>
        <v>West</v>
      </c>
      <c r="G1400" t="str">
        <f>VLOOKUP(sales_tab[[#This Row],[Customer ID]],customer_tab[],7,FALSE)</f>
        <v>Widowed</v>
      </c>
      <c r="H1400" s="1">
        <v>45417</v>
      </c>
      <c r="I1400" s="1" t="str">
        <f>TEXT(sales_tab[[#This Row],[Order Date]],"YYYY")</f>
        <v>2024</v>
      </c>
      <c r="J1400" s="1" t="str">
        <f>TEXT(sales_tab[[#This Row],[Order Date]],"MMM")</f>
        <v>May</v>
      </c>
      <c r="K1400">
        <v>2034</v>
      </c>
      <c r="L1400" t="str">
        <f>VLOOKUP(sales_tab[[#This Row],[Product ID]],product_tab[],2,FALSE)</f>
        <v>Camera</v>
      </c>
      <c r="M1400" t="str">
        <f>VLOOKUP(sales_tab[[#This Row],[Product ID]],product_tab[],4,FALSE)</f>
        <v>Johns and Sons</v>
      </c>
      <c r="N1400" t="s">
        <v>19</v>
      </c>
      <c r="O1400">
        <v>49.247499999999988</v>
      </c>
      <c r="P1400">
        <v>70.849999999999994</v>
      </c>
      <c r="Q1400">
        <v>1</v>
      </c>
      <c r="R1400">
        <v>0.05</v>
      </c>
      <c r="S1400">
        <f>sales_tab[[#This Row],[Unit Price]]*sales_tab[[#This Row],[Quantity]]</f>
        <v>70.849999999999994</v>
      </c>
      <c r="T1400">
        <f>sales_tab[[#This Row],[Sales Amount]]-sales_tab[[#This Row],[Cost Price]]</f>
        <v>21.602500000000006</v>
      </c>
    </row>
    <row r="1401" spans="1:20" x14ac:dyDescent="0.45">
      <c r="A1401">
        <v>175884</v>
      </c>
      <c r="B1401">
        <v>447073</v>
      </c>
      <c r="C1401" t="str">
        <f>VLOOKUP(sales_tab[[#This Row],[Customer ID]],customer_tab[],2,FALSE)</f>
        <v>Jacob Boyd</v>
      </c>
      <c r="D1401" t="str">
        <f>VLOOKUP(sales_tab[[#This Row],[Customer ID]],customer_tab[],9,FALSE)</f>
        <v>Non-Binary</v>
      </c>
      <c r="E1401" t="str">
        <f>VLOOKUP(sales_tab[[#This Row],[Customer ID]],customer_tab[],5,FALSE)</f>
        <v>Indiana</v>
      </c>
      <c r="F1401" t="str">
        <f>VLOOKUP(sales_tab[[#This Row],[Customer ID]],customer_tab[],6,FALSE)</f>
        <v>Central</v>
      </c>
      <c r="G1401" t="str">
        <f>VLOOKUP(sales_tab[[#This Row],[Customer ID]],customer_tab[],7,FALSE)</f>
        <v>Married</v>
      </c>
      <c r="H1401" s="1">
        <v>45524</v>
      </c>
      <c r="I1401" s="1" t="str">
        <f>TEXT(sales_tab[[#This Row],[Order Date]],"YYYY")</f>
        <v>2024</v>
      </c>
      <c r="J1401" s="1" t="str">
        <f>TEXT(sales_tab[[#This Row],[Order Date]],"MMM")</f>
        <v>Aug</v>
      </c>
      <c r="K1401">
        <v>9614</v>
      </c>
      <c r="L1401" t="str">
        <f>VLOOKUP(sales_tab[[#This Row],[Product ID]],product_tab[],2,FALSE)</f>
        <v>Table</v>
      </c>
      <c r="M1401" t="str">
        <f>VLOOKUP(sales_tab[[#This Row],[Product ID]],product_tab[],4,FALSE)</f>
        <v>Peters Ltd</v>
      </c>
      <c r="N1401" t="s">
        <v>11</v>
      </c>
      <c r="O1401">
        <v>206.66300000000001</v>
      </c>
      <c r="P1401">
        <v>129.47</v>
      </c>
      <c r="Q1401">
        <v>2</v>
      </c>
      <c r="R1401">
        <v>0.05</v>
      </c>
      <c r="S1401">
        <f>sales_tab[[#This Row],[Unit Price]]*sales_tab[[#This Row],[Quantity]]</f>
        <v>258.94</v>
      </c>
      <c r="T1401">
        <f>sales_tab[[#This Row],[Sales Amount]]-sales_tab[[#This Row],[Cost Price]]</f>
        <v>52.276999999999987</v>
      </c>
    </row>
    <row r="1402" spans="1:20" x14ac:dyDescent="0.45">
      <c r="A1402">
        <v>122778</v>
      </c>
      <c r="B1402">
        <v>375609</v>
      </c>
      <c r="C1402" t="str">
        <f>VLOOKUP(sales_tab[[#This Row],[Customer ID]],customer_tab[],2,FALSE)</f>
        <v>Phillip Smith</v>
      </c>
      <c r="D1402" t="str">
        <f>VLOOKUP(sales_tab[[#This Row],[Customer ID]],customer_tab[],9,FALSE)</f>
        <v>Non-Binary</v>
      </c>
      <c r="E1402" t="str">
        <f>VLOOKUP(sales_tab[[#This Row],[Customer ID]],customer_tab[],5,FALSE)</f>
        <v>New York</v>
      </c>
      <c r="F1402" t="str">
        <f>VLOOKUP(sales_tab[[#This Row],[Customer ID]],customer_tab[],6,FALSE)</f>
        <v>East</v>
      </c>
      <c r="G1402" t="str">
        <f>VLOOKUP(sales_tab[[#This Row],[Customer ID]],customer_tab[],7,FALSE)</f>
        <v>Married</v>
      </c>
      <c r="H1402" s="1">
        <v>45350</v>
      </c>
      <c r="I1402" s="1" t="str">
        <f>TEXT(sales_tab[[#This Row],[Order Date]],"YYYY")</f>
        <v>2024</v>
      </c>
      <c r="J1402" s="1" t="str">
        <f>TEXT(sales_tab[[#This Row],[Order Date]],"MMM")</f>
        <v>Feb</v>
      </c>
      <c r="K1402">
        <v>4889</v>
      </c>
      <c r="L1402" t="str">
        <f>VLOOKUP(sales_tab[[#This Row],[Product ID]],product_tab[],2,FALSE)</f>
        <v>T-shirt</v>
      </c>
      <c r="M1402" t="str">
        <f>VLOOKUP(sales_tab[[#This Row],[Product ID]],product_tab[],4,FALSE)</f>
        <v>Davis Group</v>
      </c>
      <c r="N1402" t="s">
        <v>15</v>
      </c>
      <c r="O1402">
        <v>610.20799999999986</v>
      </c>
      <c r="P1402">
        <v>165.76</v>
      </c>
      <c r="Q1402">
        <v>5</v>
      </c>
      <c r="R1402">
        <v>0.04</v>
      </c>
      <c r="S1402">
        <f>sales_tab[[#This Row],[Unit Price]]*sales_tab[[#This Row],[Quantity]]</f>
        <v>828.8</v>
      </c>
      <c r="T1402">
        <f>sales_tab[[#This Row],[Sales Amount]]-sales_tab[[#This Row],[Cost Price]]</f>
        <v>218.5920000000001</v>
      </c>
    </row>
    <row r="1403" spans="1:20" x14ac:dyDescent="0.45">
      <c r="A1403">
        <v>524820</v>
      </c>
      <c r="B1403">
        <v>651980</v>
      </c>
      <c r="C1403" t="str">
        <f>VLOOKUP(sales_tab[[#This Row],[Customer ID]],customer_tab[],2,FALSE)</f>
        <v>Regina Martin</v>
      </c>
      <c r="D1403" t="str">
        <f>VLOOKUP(sales_tab[[#This Row],[Customer ID]],customer_tab[],9,FALSE)</f>
        <v>Non-Binary</v>
      </c>
      <c r="E1403" t="str">
        <f>VLOOKUP(sales_tab[[#This Row],[Customer ID]],customer_tab[],5,FALSE)</f>
        <v>Wisconsin</v>
      </c>
      <c r="F1403" t="str">
        <f>VLOOKUP(sales_tab[[#This Row],[Customer ID]],customer_tab[],6,FALSE)</f>
        <v>Central</v>
      </c>
      <c r="G1403" t="str">
        <f>VLOOKUP(sales_tab[[#This Row],[Customer ID]],customer_tab[],7,FALSE)</f>
        <v>Divorced</v>
      </c>
      <c r="H1403" s="1">
        <v>45249</v>
      </c>
      <c r="I1403" s="1" t="str">
        <f>TEXT(sales_tab[[#This Row],[Order Date]],"YYYY")</f>
        <v>2023</v>
      </c>
      <c r="J1403" s="1" t="str">
        <f>TEXT(sales_tab[[#This Row],[Order Date]],"MMM")</f>
        <v>Nov</v>
      </c>
      <c r="K1403">
        <v>2117</v>
      </c>
      <c r="L1403" t="str">
        <f>VLOOKUP(sales_tab[[#This Row],[Product ID]],product_tab[],2,FALSE)</f>
        <v>Sofa</v>
      </c>
      <c r="M1403" t="str">
        <f>VLOOKUP(sales_tab[[#This Row],[Product ID]],product_tab[],4,FALSE)</f>
        <v>Holden Inc</v>
      </c>
      <c r="N1403" t="s">
        <v>11</v>
      </c>
      <c r="O1403">
        <v>11.201399999999998</v>
      </c>
      <c r="P1403">
        <v>13.79</v>
      </c>
      <c r="Q1403">
        <v>2</v>
      </c>
      <c r="R1403">
        <v>0.17</v>
      </c>
      <c r="S1403">
        <f>sales_tab[[#This Row],[Unit Price]]*sales_tab[[#This Row],[Quantity]]</f>
        <v>27.58</v>
      </c>
      <c r="T1403">
        <f>sales_tab[[#This Row],[Sales Amount]]-sales_tab[[#This Row],[Cost Price]]</f>
        <v>16.378599999999999</v>
      </c>
    </row>
    <row r="1404" spans="1:20" x14ac:dyDescent="0.45">
      <c r="A1404">
        <v>941521</v>
      </c>
      <c r="B1404">
        <v>537329</v>
      </c>
      <c r="C1404" t="str">
        <f>VLOOKUP(sales_tab[[#This Row],[Customer ID]],customer_tab[],2,FALSE)</f>
        <v>Patrick Grant</v>
      </c>
      <c r="D1404" t="str">
        <f>VLOOKUP(sales_tab[[#This Row],[Customer ID]],customer_tab[],9,FALSE)</f>
        <v>Non-Binary</v>
      </c>
      <c r="E1404" t="str">
        <f>VLOOKUP(sales_tab[[#This Row],[Customer ID]],customer_tab[],5,FALSE)</f>
        <v>New York</v>
      </c>
      <c r="F1404" t="str">
        <f>VLOOKUP(sales_tab[[#This Row],[Customer ID]],customer_tab[],6,FALSE)</f>
        <v>East</v>
      </c>
      <c r="G1404" t="str">
        <f>VLOOKUP(sales_tab[[#This Row],[Customer ID]],customer_tab[],7,FALSE)</f>
        <v>Married</v>
      </c>
      <c r="H1404" s="1">
        <v>45374</v>
      </c>
      <c r="I1404" s="1" t="str">
        <f>TEXT(sales_tab[[#This Row],[Order Date]],"YYYY")</f>
        <v>2024</v>
      </c>
      <c r="J1404" s="1" t="str">
        <f>TEXT(sales_tab[[#This Row],[Order Date]],"MMM")</f>
        <v>Mar</v>
      </c>
      <c r="K1404">
        <v>1440</v>
      </c>
      <c r="L1404" t="str">
        <f>VLOOKUP(sales_tab[[#This Row],[Product ID]],product_tab[],2,FALSE)</f>
        <v>Action Figure</v>
      </c>
      <c r="M1404" t="str">
        <f>VLOOKUP(sales_tab[[#This Row],[Product ID]],product_tab[],4,FALSE)</f>
        <v>Barker-Baker</v>
      </c>
      <c r="N1404" t="s">
        <v>13</v>
      </c>
      <c r="O1404">
        <v>478.66479999999996</v>
      </c>
      <c r="P1404">
        <v>242.72</v>
      </c>
      <c r="Q1404">
        <v>3</v>
      </c>
      <c r="R1404">
        <v>0.22</v>
      </c>
      <c r="S1404">
        <f>sales_tab[[#This Row],[Unit Price]]*sales_tab[[#This Row],[Quantity]]</f>
        <v>728.16</v>
      </c>
      <c r="T1404">
        <f>sales_tab[[#This Row],[Sales Amount]]-sales_tab[[#This Row],[Cost Price]]</f>
        <v>249.49520000000001</v>
      </c>
    </row>
    <row r="1405" spans="1:20" x14ac:dyDescent="0.45">
      <c r="A1405">
        <v>499574</v>
      </c>
      <c r="B1405">
        <v>929827</v>
      </c>
      <c r="C1405" t="str">
        <f>VLOOKUP(sales_tab[[#This Row],[Customer ID]],customer_tab[],2,FALSE)</f>
        <v>Pamela Giles</v>
      </c>
      <c r="D1405" t="str">
        <f>VLOOKUP(sales_tab[[#This Row],[Customer ID]],customer_tab[],9,FALSE)</f>
        <v>Non-Binary</v>
      </c>
      <c r="E1405" t="str">
        <f>VLOOKUP(sales_tab[[#This Row],[Customer ID]],customer_tab[],5,FALSE)</f>
        <v>Georgia</v>
      </c>
      <c r="F1405" t="str">
        <f>VLOOKUP(sales_tab[[#This Row],[Customer ID]],customer_tab[],6,FALSE)</f>
        <v>South</v>
      </c>
      <c r="G1405" t="str">
        <f>VLOOKUP(sales_tab[[#This Row],[Customer ID]],customer_tab[],7,FALSE)</f>
        <v>Widowed</v>
      </c>
      <c r="H1405" s="1">
        <v>45428</v>
      </c>
      <c r="I1405" s="1" t="str">
        <f>TEXT(sales_tab[[#This Row],[Order Date]],"YYYY")</f>
        <v>2024</v>
      </c>
      <c r="J1405" s="1" t="str">
        <f>TEXT(sales_tab[[#This Row],[Order Date]],"MMM")</f>
        <v>May</v>
      </c>
      <c r="K1405">
        <v>9504</v>
      </c>
      <c r="L1405" t="str">
        <f>VLOOKUP(sales_tab[[#This Row],[Product ID]],product_tab[],2,FALSE)</f>
        <v>Puzzle</v>
      </c>
      <c r="M1405" t="str">
        <f>VLOOKUP(sales_tab[[#This Row],[Product ID]],product_tab[],4,FALSE)</f>
        <v>Bailey, Fowler and Butler</v>
      </c>
      <c r="N1405" t="s">
        <v>13</v>
      </c>
      <c r="O1405">
        <v>39.384599999999999</v>
      </c>
      <c r="P1405">
        <v>50.87</v>
      </c>
      <c r="Q1405">
        <v>2</v>
      </c>
      <c r="R1405">
        <v>0.21</v>
      </c>
      <c r="S1405">
        <f>sales_tab[[#This Row],[Unit Price]]*sales_tab[[#This Row],[Quantity]]</f>
        <v>101.74</v>
      </c>
      <c r="T1405">
        <f>sales_tab[[#This Row],[Sales Amount]]-sales_tab[[#This Row],[Cost Price]]</f>
        <v>62.355399999999996</v>
      </c>
    </row>
    <row r="1406" spans="1:20" x14ac:dyDescent="0.45">
      <c r="A1406">
        <v>583959</v>
      </c>
      <c r="B1406">
        <v>935758</v>
      </c>
      <c r="C1406" t="str">
        <f>VLOOKUP(sales_tab[[#This Row],[Customer ID]],customer_tab[],2,FALSE)</f>
        <v>Tiffany Smith</v>
      </c>
      <c r="D1406" t="str">
        <f>VLOOKUP(sales_tab[[#This Row],[Customer ID]],customer_tab[],9,FALSE)</f>
        <v>Non-Binary</v>
      </c>
      <c r="E1406" t="str">
        <f>VLOOKUP(sales_tab[[#This Row],[Customer ID]],customer_tab[],5,FALSE)</f>
        <v>California</v>
      </c>
      <c r="F1406" t="str">
        <f>VLOOKUP(sales_tab[[#This Row],[Customer ID]],customer_tab[],6,FALSE)</f>
        <v>West</v>
      </c>
      <c r="G1406" t="str">
        <f>VLOOKUP(sales_tab[[#This Row],[Customer ID]],customer_tab[],7,FALSE)</f>
        <v>Widowed</v>
      </c>
      <c r="H1406" s="1">
        <v>45312</v>
      </c>
      <c r="I1406" s="1" t="str">
        <f>TEXT(sales_tab[[#This Row],[Order Date]],"YYYY")</f>
        <v>2024</v>
      </c>
      <c r="J1406" s="1" t="str">
        <f>TEXT(sales_tab[[#This Row],[Order Date]],"MMM")</f>
        <v>Jan</v>
      </c>
      <c r="K1406">
        <v>9961</v>
      </c>
      <c r="L1406" t="str">
        <f>VLOOKUP(sales_tab[[#This Row],[Product ID]],product_tab[],2,FALSE)</f>
        <v>Cap</v>
      </c>
      <c r="M1406" t="str">
        <f>VLOOKUP(sales_tab[[#This Row],[Product ID]],product_tab[],4,FALSE)</f>
        <v>Rogers and Sons</v>
      </c>
      <c r="N1406" t="s">
        <v>15</v>
      </c>
      <c r="O1406">
        <v>10.0244</v>
      </c>
      <c r="P1406">
        <v>6.92</v>
      </c>
      <c r="Q1406">
        <v>2</v>
      </c>
      <c r="R1406">
        <v>0.09</v>
      </c>
      <c r="S1406">
        <f>sales_tab[[#This Row],[Unit Price]]*sales_tab[[#This Row],[Quantity]]</f>
        <v>13.84</v>
      </c>
      <c r="T1406">
        <f>sales_tab[[#This Row],[Sales Amount]]-sales_tab[[#This Row],[Cost Price]]</f>
        <v>3.8155999999999999</v>
      </c>
    </row>
    <row r="1407" spans="1:20" x14ac:dyDescent="0.45">
      <c r="A1407">
        <v>579156</v>
      </c>
      <c r="B1407">
        <v>149975</v>
      </c>
      <c r="C1407" t="str">
        <f>VLOOKUP(sales_tab[[#This Row],[Customer ID]],customer_tab[],2,FALSE)</f>
        <v>Steven Mendoza</v>
      </c>
      <c r="D1407" t="str">
        <f>VLOOKUP(sales_tab[[#This Row],[Customer ID]],customer_tab[],9,FALSE)</f>
        <v>Non-Binary</v>
      </c>
      <c r="E1407" t="str">
        <f>VLOOKUP(sales_tab[[#This Row],[Customer ID]],customer_tab[],5,FALSE)</f>
        <v>Virginia</v>
      </c>
      <c r="F1407" t="str">
        <f>VLOOKUP(sales_tab[[#This Row],[Customer ID]],customer_tab[],6,FALSE)</f>
        <v>South</v>
      </c>
      <c r="G1407" t="str">
        <f>VLOOKUP(sales_tab[[#This Row],[Customer ID]],customer_tab[],7,FALSE)</f>
        <v>Divorced</v>
      </c>
      <c r="H1407" s="1">
        <v>45172</v>
      </c>
      <c r="I1407" s="1" t="str">
        <f>TEXT(sales_tab[[#This Row],[Order Date]],"YYYY")</f>
        <v>2023</v>
      </c>
      <c r="J1407" s="1" t="str">
        <f>TEXT(sales_tab[[#This Row],[Order Date]],"MMM")</f>
        <v>Sep</v>
      </c>
      <c r="K1407">
        <v>3312</v>
      </c>
      <c r="L1407" t="str">
        <f>VLOOKUP(sales_tab[[#This Row],[Product ID]],product_tab[],2,FALSE)</f>
        <v>Toy Car</v>
      </c>
      <c r="M1407" t="str">
        <f>VLOOKUP(sales_tab[[#This Row],[Product ID]],product_tab[],4,FALSE)</f>
        <v>West LLC</v>
      </c>
      <c r="N1407" t="s">
        <v>13</v>
      </c>
      <c r="O1407">
        <v>681.0856</v>
      </c>
      <c r="P1407">
        <v>287.38</v>
      </c>
      <c r="Q1407">
        <v>4</v>
      </c>
      <c r="R1407">
        <v>0.22</v>
      </c>
      <c r="S1407">
        <f>sales_tab[[#This Row],[Unit Price]]*sales_tab[[#This Row],[Quantity]]</f>
        <v>1149.52</v>
      </c>
      <c r="T1407">
        <f>sales_tab[[#This Row],[Sales Amount]]-sales_tab[[#This Row],[Cost Price]]</f>
        <v>468.43439999999998</v>
      </c>
    </row>
    <row r="1408" spans="1:20" x14ac:dyDescent="0.45">
      <c r="A1408">
        <v>372851</v>
      </c>
      <c r="B1408">
        <v>880120</v>
      </c>
      <c r="C1408" t="str">
        <f>VLOOKUP(sales_tab[[#This Row],[Customer ID]],customer_tab[],2,FALSE)</f>
        <v>Michelle Robinson</v>
      </c>
      <c r="D1408" t="str">
        <f>VLOOKUP(sales_tab[[#This Row],[Customer ID]],customer_tab[],9,FALSE)</f>
        <v>Male</v>
      </c>
      <c r="E1408" t="str">
        <f>VLOOKUP(sales_tab[[#This Row],[Customer ID]],customer_tab[],5,FALSE)</f>
        <v>California</v>
      </c>
      <c r="F1408" t="str">
        <f>VLOOKUP(sales_tab[[#This Row],[Customer ID]],customer_tab[],6,FALSE)</f>
        <v>West</v>
      </c>
      <c r="G1408" t="str">
        <f>VLOOKUP(sales_tab[[#This Row],[Customer ID]],customer_tab[],7,FALSE)</f>
        <v>Divorced</v>
      </c>
      <c r="H1408" s="1">
        <v>45521</v>
      </c>
      <c r="I1408" s="1" t="str">
        <f>TEXT(sales_tab[[#This Row],[Order Date]],"YYYY")</f>
        <v>2024</v>
      </c>
      <c r="J1408" s="1" t="str">
        <f>TEXT(sales_tab[[#This Row],[Order Date]],"MMM")</f>
        <v>Aug</v>
      </c>
      <c r="K1408">
        <v>9504</v>
      </c>
      <c r="L1408" t="str">
        <f>VLOOKUP(sales_tab[[#This Row],[Product ID]],product_tab[],2,FALSE)</f>
        <v>Puzzle</v>
      </c>
      <c r="M1408" t="str">
        <f>VLOOKUP(sales_tab[[#This Row],[Product ID]],product_tab[],4,FALSE)</f>
        <v>Bailey, Fowler and Butler</v>
      </c>
      <c r="N1408" t="s">
        <v>13</v>
      </c>
      <c r="O1408">
        <v>24.290799999999994</v>
      </c>
      <c r="P1408">
        <v>50.87</v>
      </c>
      <c r="Q1408">
        <v>1</v>
      </c>
      <c r="R1408">
        <v>0.16</v>
      </c>
      <c r="S1408">
        <f>sales_tab[[#This Row],[Unit Price]]*sales_tab[[#This Row],[Quantity]]</f>
        <v>50.87</v>
      </c>
      <c r="T1408">
        <f>sales_tab[[#This Row],[Sales Amount]]-sales_tab[[#This Row],[Cost Price]]</f>
        <v>26.579200000000004</v>
      </c>
    </row>
    <row r="1409" spans="1:20" x14ac:dyDescent="0.45">
      <c r="A1409">
        <v>614666</v>
      </c>
      <c r="B1409">
        <v>425327</v>
      </c>
      <c r="C1409" t="str">
        <f>VLOOKUP(sales_tab[[#This Row],[Customer ID]],customer_tab[],2,FALSE)</f>
        <v>Carlos Lynn</v>
      </c>
      <c r="D1409" t="str">
        <f>VLOOKUP(sales_tab[[#This Row],[Customer ID]],customer_tab[],9,FALSE)</f>
        <v>Male</v>
      </c>
      <c r="E1409" t="str">
        <f>VLOOKUP(sales_tab[[#This Row],[Customer ID]],customer_tab[],5,FALSE)</f>
        <v>Oregon</v>
      </c>
      <c r="F1409" t="str">
        <f>VLOOKUP(sales_tab[[#This Row],[Customer ID]],customer_tab[],6,FALSE)</f>
        <v>West</v>
      </c>
      <c r="G1409" t="str">
        <f>VLOOKUP(sales_tab[[#This Row],[Customer ID]],customer_tab[],7,FALSE)</f>
        <v>Married</v>
      </c>
      <c r="H1409" s="1">
        <v>45236</v>
      </c>
      <c r="I1409" s="1" t="str">
        <f>TEXT(sales_tab[[#This Row],[Order Date]],"YYYY")</f>
        <v>2023</v>
      </c>
      <c r="J1409" s="1" t="str">
        <f>TEXT(sales_tab[[#This Row],[Order Date]],"MMM")</f>
        <v>Nov</v>
      </c>
      <c r="K1409">
        <v>2117</v>
      </c>
      <c r="L1409" t="str">
        <f>VLOOKUP(sales_tab[[#This Row],[Product ID]],product_tab[],2,FALSE)</f>
        <v>Sofa</v>
      </c>
      <c r="M1409" t="str">
        <f>VLOOKUP(sales_tab[[#This Row],[Product ID]],product_tab[],4,FALSE)</f>
        <v>Holden Inc</v>
      </c>
      <c r="N1409" t="s">
        <v>11</v>
      </c>
      <c r="O1409">
        <v>7.5504999999999987</v>
      </c>
      <c r="P1409">
        <v>13.79</v>
      </c>
      <c r="Q1409">
        <v>1</v>
      </c>
      <c r="R1409">
        <v>0.05</v>
      </c>
      <c r="S1409">
        <f>sales_tab[[#This Row],[Unit Price]]*sales_tab[[#This Row],[Quantity]]</f>
        <v>13.79</v>
      </c>
      <c r="T1409">
        <f>sales_tab[[#This Row],[Sales Amount]]-sales_tab[[#This Row],[Cost Price]]</f>
        <v>6.2395000000000005</v>
      </c>
    </row>
    <row r="1410" spans="1:20" x14ac:dyDescent="0.45">
      <c r="A1410">
        <v>273611</v>
      </c>
      <c r="B1410">
        <v>621370</v>
      </c>
      <c r="C1410" t="str">
        <f>VLOOKUP(sales_tab[[#This Row],[Customer ID]],customer_tab[],2,FALSE)</f>
        <v>Mrs. Danielle Skinner</v>
      </c>
      <c r="D1410" t="str">
        <f>VLOOKUP(sales_tab[[#This Row],[Customer ID]],customer_tab[],9,FALSE)</f>
        <v>Male</v>
      </c>
      <c r="E1410" t="str">
        <f>VLOOKUP(sales_tab[[#This Row],[Customer ID]],customer_tab[],5,FALSE)</f>
        <v>California</v>
      </c>
      <c r="F1410" t="str">
        <f>VLOOKUP(sales_tab[[#This Row],[Customer ID]],customer_tab[],6,FALSE)</f>
        <v>West</v>
      </c>
      <c r="G1410" t="str">
        <f>VLOOKUP(sales_tab[[#This Row],[Customer ID]],customer_tab[],7,FALSE)</f>
        <v>Divorced</v>
      </c>
      <c r="H1410" s="1">
        <v>45462</v>
      </c>
      <c r="I1410" s="1" t="str">
        <f>TEXT(sales_tab[[#This Row],[Order Date]],"YYYY")</f>
        <v>2024</v>
      </c>
      <c r="J1410" s="1" t="str">
        <f>TEXT(sales_tab[[#This Row],[Order Date]],"MMM")</f>
        <v>Jun</v>
      </c>
      <c r="K1410">
        <v>4541</v>
      </c>
      <c r="L1410" t="str">
        <f>VLOOKUP(sales_tab[[#This Row],[Product ID]],product_tab[],2,FALSE)</f>
        <v>Pen</v>
      </c>
      <c r="M1410" t="str">
        <f>VLOOKUP(sales_tab[[#This Row],[Product ID]],product_tab[],4,FALSE)</f>
        <v>Mccall Inc</v>
      </c>
      <c r="N1410" t="s">
        <v>17</v>
      </c>
      <c r="O1410">
        <v>83.94</v>
      </c>
      <c r="P1410">
        <v>69.5</v>
      </c>
      <c r="Q1410">
        <v>2</v>
      </c>
      <c r="R1410">
        <v>0.15</v>
      </c>
      <c r="S1410">
        <f>sales_tab[[#This Row],[Unit Price]]*sales_tab[[#This Row],[Quantity]]</f>
        <v>139</v>
      </c>
      <c r="T1410">
        <f>sales_tab[[#This Row],[Sales Amount]]-sales_tab[[#This Row],[Cost Price]]</f>
        <v>55.06</v>
      </c>
    </row>
    <row r="1411" spans="1:20" x14ac:dyDescent="0.45">
      <c r="A1411">
        <v>409073</v>
      </c>
      <c r="B1411">
        <v>542320</v>
      </c>
      <c r="C1411" t="str">
        <f>VLOOKUP(sales_tab[[#This Row],[Customer ID]],customer_tab[],2,FALSE)</f>
        <v>Nicolas Maxwell</v>
      </c>
      <c r="D1411" t="str">
        <f>VLOOKUP(sales_tab[[#This Row],[Customer ID]],customer_tab[],9,FALSE)</f>
        <v>Female</v>
      </c>
      <c r="E1411" t="str">
        <f>VLOOKUP(sales_tab[[#This Row],[Customer ID]],customer_tab[],5,FALSE)</f>
        <v>Texas</v>
      </c>
      <c r="F1411" t="str">
        <f>VLOOKUP(sales_tab[[#This Row],[Customer ID]],customer_tab[],6,FALSE)</f>
        <v>Central</v>
      </c>
      <c r="G1411" t="str">
        <f>VLOOKUP(sales_tab[[#This Row],[Customer ID]],customer_tab[],7,FALSE)</f>
        <v>Single</v>
      </c>
      <c r="H1411" s="1">
        <v>45388</v>
      </c>
      <c r="I1411" s="1" t="str">
        <f>TEXT(sales_tab[[#This Row],[Order Date]],"YYYY")</f>
        <v>2024</v>
      </c>
      <c r="J1411" s="1" t="str">
        <f>TEXT(sales_tab[[#This Row],[Order Date]],"MMM")</f>
        <v>Apr</v>
      </c>
      <c r="K1411">
        <v>5942</v>
      </c>
      <c r="L1411" t="str">
        <f>VLOOKUP(sales_tab[[#This Row],[Product ID]],product_tab[],2,FALSE)</f>
        <v>Stapler</v>
      </c>
      <c r="M1411" t="str">
        <f>VLOOKUP(sales_tab[[#This Row],[Product ID]],product_tab[],4,FALSE)</f>
        <v>Jones-Henderson</v>
      </c>
      <c r="N1411" t="s">
        <v>17</v>
      </c>
      <c r="O1411">
        <v>14.130599999999999</v>
      </c>
      <c r="P1411">
        <v>12.83</v>
      </c>
      <c r="Q1411">
        <v>2</v>
      </c>
      <c r="R1411">
        <v>0.09</v>
      </c>
      <c r="S1411">
        <f>sales_tab[[#This Row],[Unit Price]]*sales_tab[[#This Row],[Quantity]]</f>
        <v>25.66</v>
      </c>
      <c r="T1411">
        <f>sales_tab[[#This Row],[Sales Amount]]-sales_tab[[#This Row],[Cost Price]]</f>
        <v>11.529400000000001</v>
      </c>
    </row>
    <row r="1412" spans="1:20" x14ac:dyDescent="0.45">
      <c r="A1412">
        <v>159083</v>
      </c>
      <c r="B1412">
        <v>716497</v>
      </c>
      <c r="C1412" t="str">
        <f>VLOOKUP(sales_tab[[#This Row],[Customer ID]],customer_tab[],2,FALSE)</f>
        <v>Jennifer Cervantes</v>
      </c>
      <c r="D1412" t="str">
        <f>VLOOKUP(sales_tab[[#This Row],[Customer ID]],customer_tab[],9,FALSE)</f>
        <v>Non-Binary</v>
      </c>
      <c r="E1412" t="str">
        <f>VLOOKUP(sales_tab[[#This Row],[Customer ID]],customer_tab[],5,FALSE)</f>
        <v>Tennessee</v>
      </c>
      <c r="F1412" t="str">
        <f>VLOOKUP(sales_tab[[#This Row],[Customer ID]],customer_tab[],6,FALSE)</f>
        <v>South</v>
      </c>
      <c r="G1412" t="str">
        <f>VLOOKUP(sales_tab[[#This Row],[Customer ID]],customer_tab[],7,FALSE)</f>
        <v>Divorced</v>
      </c>
      <c r="H1412" s="1">
        <v>45289</v>
      </c>
      <c r="I1412" s="1" t="str">
        <f>TEXT(sales_tab[[#This Row],[Order Date]],"YYYY")</f>
        <v>2023</v>
      </c>
      <c r="J1412" s="1" t="str">
        <f>TEXT(sales_tab[[#This Row],[Order Date]],"MMM")</f>
        <v>Dec</v>
      </c>
      <c r="K1412">
        <v>1794</v>
      </c>
      <c r="L1412" t="str">
        <f>VLOOKUP(sales_tab[[#This Row],[Product ID]],product_tab[],2,FALSE)</f>
        <v>Board Game</v>
      </c>
      <c r="M1412" t="str">
        <f>VLOOKUP(sales_tab[[#This Row],[Product ID]],product_tab[],4,FALSE)</f>
        <v>Reese LLC</v>
      </c>
      <c r="N1412" t="s">
        <v>13</v>
      </c>
      <c r="O1412">
        <v>121.4965</v>
      </c>
      <c r="P1412">
        <v>210.95</v>
      </c>
      <c r="Q1412">
        <v>1</v>
      </c>
      <c r="R1412">
        <v>0.13</v>
      </c>
      <c r="S1412">
        <f>sales_tab[[#This Row],[Unit Price]]*sales_tab[[#This Row],[Quantity]]</f>
        <v>210.95</v>
      </c>
      <c r="T1412">
        <f>sales_tab[[#This Row],[Sales Amount]]-sales_tab[[#This Row],[Cost Price]]</f>
        <v>89.453499999999991</v>
      </c>
    </row>
    <row r="1413" spans="1:20" x14ac:dyDescent="0.45">
      <c r="A1413">
        <v>613576</v>
      </c>
      <c r="B1413">
        <v>161663</v>
      </c>
      <c r="C1413" t="str">
        <f>VLOOKUP(sales_tab[[#This Row],[Customer ID]],customer_tab[],2,FALSE)</f>
        <v>Ivan Smith</v>
      </c>
      <c r="D1413" t="str">
        <f>VLOOKUP(sales_tab[[#This Row],[Customer ID]],customer_tab[],9,FALSE)</f>
        <v>Male</v>
      </c>
      <c r="E1413" t="str">
        <f>VLOOKUP(sales_tab[[#This Row],[Customer ID]],customer_tab[],5,FALSE)</f>
        <v>Rhode Island</v>
      </c>
      <c r="F1413" t="str">
        <f>VLOOKUP(sales_tab[[#This Row],[Customer ID]],customer_tab[],6,FALSE)</f>
        <v>East</v>
      </c>
      <c r="G1413" t="str">
        <f>VLOOKUP(sales_tab[[#This Row],[Customer ID]],customer_tab[],7,FALSE)</f>
        <v>Divorced</v>
      </c>
      <c r="H1413" s="1">
        <v>45280</v>
      </c>
      <c r="I1413" s="1" t="str">
        <f>TEXT(sales_tab[[#This Row],[Order Date]],"YYYY")</f>
        <v>2023</v>
      </c>
      <c r="J1413" s="1" t="str">
        <f>TEXT(sales_tab[[#This Row],[Order Date]],"MMM")</f>
        <v>Dec</v>
      </c>
      <c r="K1413">
        <v>2034</v>
      </c>
      <c r="L1413" t="str">
        <f>VLOOKUP(sales_tab[[#This Row],[Product ID]],product_tab[],2,FALSE)</f>
        <v>Camera</v>
      </c>
      <c r="M1413" t="str">
        <f>VLOOKUP(sales_tab[[#This Row],[Product ID]],product_tab[],4,FALSE)</f>
        <v>Johns and Sons</v>
      </c>
      <c r="N1413" t="s">
        <v>19</v>
      </c>
      <c r="O1413">
        <v>198.37199999999996</v>
      </c>
      <c r="P1413">
        <v>70.849999999999994</v>
      </c>
      <c r="Q1413">
        <v>4</v>
      </c>
      <c r="R1413">
        <v>0.12</v>
      </c>
      <c r="S1413">
        <f>sales_tab[[#This Row],[Unit Price]]*sales_tab[[#This Row],[Quantity]]</f>
        <v>283.39999999999998</v>
      </c>
      <c r="T1413">
        <f>sales_tab[[#This Row],[Sales Amount]]-sales_tab[[#This Row],[Cost Price]]</f>
        <v>85.02800000000002</v>
      </c>
    </row>
    <row r="1414" spans="1:20" x14ac:dyDescent="0.45">
      <c r="A1414">
        <v>783123</v>
      </c>
      <c r="B1414">
        <v>624925</v>
      </c>
      <c r="C1414" t="str">
        <f>VLOOKUP(sales_tab[[#This Row],[Customer ID]],customer_tab[],2,FALSE)</f>
        <v>Heather Reid</v>
      </c>
      <c r="D1414" t="str">
        <f>VLOOKUP(sales_tab[[#This Row],[Customer ID]],customer_tab[],9,FALSE)</f>
        <v>Male</v>
      </c>
      <c r="E1414" t="str">
        <f>VLOOKUP(sales_tab[[#This Row],[Customer ID]],customer_tab[],5,FALSE)</f>
        <v>Oklahoma</v>
      </c>
      <c r="F1414" t="str">
        <f>VLOOKUP(sales_tab[[#This Row],[Customer ID]],customer_tab[],6,FALSE)</f>
        <v>Central</v>
      </c>
      <c r="G1414" t="str">
        <f>VLOOKUP(sales_tab[[#This Row],[Customer ID]],customer_tab[],7,FALSE)</f>
        <v>Married</v>
      </c>
      <c r="H1414" s="1">
        <v>45344</v>
      </c>
      <c r="I1414" s="1" t="str">
        <f>TEXT(sales_tab[[#This Row],[Order Date]],"YYYY")</f>
        <v>2024</v>
      </c>
      <c r="J1414" s="1" t="str">
        <f>TEXT(sales_tab[[#This Row],[Order Date]],"MMM")</f>
        <v>Feb</v>
      </c>
      <c r="K1414">
        <v>2914</v>
      </c>
      <c r="L1414" t="str">
        <f>VLOOKUP(sales_tab[[#This Row],[Product ID]],product_tab[],2,FALSE)</f>
        <v>Bookshelf</v>
      </c>
      <c r="M1414" t="str">
        <f>VLOOKUP(sales_tab[[#This Row],[Product ID]],product_tab[],4,FALSE)</f>
        <v>Davis-Ramirez</v>
      </c>
      <c r="N1414" t="s">
        <v>11</v>
      </c>
      <c r="O1414">
        <v>28.033999999999999</v>
      </c>
      <c r="P1414">
        <v>30.65</v>
      </c>
      <c r="Q1414">
        <v>2</v>
      </c>
      <c r="R1414">
        <v>0.22</v>
      </c>
      <c r="S1414">
        <f>sales_tab[[#This Row],[Unit Price]]*sales_tab[[#This Row],[Quantity]]</f>
        <v>61.3</v>
      </c>
      <c r="T1414">
        <f>sales_tab[[#This Row],[Sales Amount]]-sales_tab[[#This Row],[Cost Price]]</f>
        <v>33.265999999999998</v>
      </c>
    </row>
    <row r="1415" spans="1:20" x14ac:dyDescent="0.45">
      <c r="A1415">
        <v>608305</v>
      </c>
      <c r="B1415">
        <v>660210</v>
      </c>
      <c r="C1415" t="str">
        <f>VLOOKUP(sales_tab[[#This Row],[Customer ID]],customer_tab[],2,FALSE)</f>
        <v>Jennifer Davis</v>
      </c>
      <c r="D1415" t="str">
        <f>VLOOKUP(sales_tab[[#This Row],[Customer ID]],customer_tab[],9,FALSE)</f>
        <v>Male</v>
      </c>
      <c r="E1415" t="str">
        <f>VLOOKUP(sales_tab[[#This Row],[Customer ID]],customer_tab[],5,FALSE)</f>
        <v>Illinois</v>
      </c>
      <c r="F1415" t="str">
        <f>VLOOKUP(sales_tab[[#This Row],[Customer ID]],customer_tab[],6,FALSE)</f>
        <v>Central</v>
      </c>
      <c r="G1415" t="str">
        <f>VLOOKUP(sales_tab[[#This Row],[Customer ID]],customer_tab[],7,FALSE)</f>
        <v>Widowed</v>
      </c>
      <c r="H1415" s="1">
        <v>45469</v>
      </c>
      <c r="I1415" s="1" t="str">
        <f>TEXT(sales_tab[[#This Row],[Order Date]],"YYYY")</f>
        <v>2024</v>
      </c>
      <c r="J1415" s="1" t="str">
        <f>TEXT(sales_tab[[#This Row],[Order Date]],"MMM")</f>
        <v>Jun</v>
      </c>
      <c r="K1415">
        <v>9961</v>
      </c>
      <c r="L1415" t="str">
        <f>VLOOKUP(sales_tab[[#This Row],[Product ID]],product_tab[],2,FALSE)</f>
        <v>Cap</v>
      </c>
      <c r="M1415" t="str">
        <f>VLOOKUP(sales_tab[[#This Row],[Product ID]],product_tab[],4,FALSE)</f>
        <v>Rogers and Sons</v>
      </c>
      <c r="N1415" t="s">
        <v>15</v>
      </c>
      <c r="O1415">
        <v>13.283999999999997</v>
      </c>
      <c r="P1415">
        <v>6.92</v>
      </c>
      <c r="Q1415">
        <v>3</v>
      </c>
      <c r="R1415">
        <v>0.1</v>
      </c>
      <c r="S1415">
        <f>sales_tab[[#This Row],[Unit Price]]*sales_tab[[#This Row],[Quantity]]</f>
        <v>20.759999999999998</v>
      </c>
      <c r="T1415">
        <f>sales_tab[[#This Row],[Sales Amount]]-sales_tab[[#This Row],[Cost Price]]</f>
        <v>7.4760000000000009</v>
      </c>
    </row>
    <row r="1416" spans="1:20" x14ac:dyDescent="0.45">
      <c r="A1416">
        <v>476104</v>
      </c>
      <c r="B1416">
        <v>700032</v>
      </c>
      <c r="C1416" t="str">
        <f>VLOOKUP(sales_tab[[#This Row],[Customer ID]],customer_tab[],2,FALSE)</f>
        <v>Susan Lewis</v>
      </c>
      <c r="D1416" t="str">
        <f>VLOOKUP(sales_tab[[#This Row],[Customer ID]],customer_tab[],9,FALSE)</f>
        <v>Non-Binary</v>
      </c>
      <c r="E1416" t="str">
        <f>VLOOKUP(sales_tab[[#This Row],[Customer ID]],customer_tab[],5,FALSE)</f>
        <v>New York</v>
      </c>
      <c r="F1416" t="str">
        <f>VLOOKUP(sales_tab[[#This Row],[Customer ID]],customer_tab[],6,FALSE)</f>
        <v>East</v>
      </c>
      <c r="G1416" t="str">
        <f>VLOOKUP(sales_tab[[#This Row],[Customer ID]],customer_tab[],7,FALSE)</f>
        <v>Divorced</v>
      </c>
      <c r="H1416" s="1">
        <v>45191</v>
      </c>
      <c r="I1416" s="1" t="str">
        <f>TEXT(sales_tab[[#This Row],[Order Date]],"YYYY")</f>
        <v>2023</v>
      </c>
      <c r="J1416" s="1" t="str">
        <f>TEXT(sales_tab[[#This Row],[Order Date]],"MMM")</f>
        <v>Sep</v>
      </c>
      <c r="K1416">
        <v>9504</v>
      </c>
      <c r="L1416" t="str">
        <f>VLOOKUP(sales_tab[[#This Row],[Product ID]],product_tab[],2,FALSE)</f>
        <v>Puzzle</v>
      </c>
      <c r="M1416" t="str">
        <f>VLOOKUP(sales_tab[[#This Row],[Product ID]],product_tab[],4,FALSE)</f>
        <v>Bailey, Fowler and Butler</v>
      </c>
      <c r="N1416" t="s">
        <v>13</v>
      </c>
      <c r="O1416">
        <v>57.144999999999996</v>
      </c>
      <c r="P1416">
        <v>50.87</v>
      </c>
      <c r="Q1416">
        <v>2</v>
      </c>
      <c r="R1416">
        <v>0.25</v>
      </c>
      <c r="S1416">
        <f>sales_tab[[#This Row],[Unit Price]]*sales_tab[[#This Row],[Quantity]]</f>
        <v>101.74</v>
      </c>
      <c r="T1416">
        <f>sales_tab[[#This Row],[Sales Amount]]-sales_tab[[#This Row],[Cost Price]]</f>
        <v>44.594999999999999</v>
      </c>
    </row>
    <row r="1417" spans="1:20" x14ac:dyDescent="0.45">
      <c r="A1417">
        <v>146685</v>
      </c>
      <c r="B1417">
        <v>762506</v>
      </c>
      <c r="C1417" t="str">
        <f>VLOOKUP(sales_tab[[#This Row],[Customer ID]],customer_tab[],2,FALSE)</f>
        <v>David Anderson</v>
      </c>
      <c r="D1417" t="str">
        <f>VLOOKUP(sales_tab[[#This Row],[Customer ID]],customer_tab[],9,FALSE)</f>
        <v>Female</v>
      </c>
      <c r="E1417" t="str">
        <f>VLOOKUP(sales_tab[[#This Row],[Customer ID]],customer_tab[],5,FALSE)</f>
        <v>Massachusetts</v>
      </c>
      <c r="F1417" t="str">
        <f>VLOOKUP(sales_tab[[#This Row],[Customer ID]],customer_tab[],6,FALSE)</f>
        <v>East</v>
      </c>
      <c r="G1417" t="str">
        <f>VLOOKUP(sales_tab[[#This Row],[Customer ID]],customer_tab[],7,FALSE)</f>
        <v>Married</v>
      </c>
      <c r="H1417" s="1">
        <v>45466</v>
      </c>
      <c r="I1417" s="1" t="str">
        <f>TEXT(sales_tab[[#This Row],[Order Date]],"YYYY")</f>
        <v>2024</v>
      </c>
      <c r="J1417" s="1" t="str">
        <f>TEXT(sales_tab[[#This Row],[Order Date]],"MMM")</f>
        <v>Jun</v>
      </c>
      <c r="K1417">
        <v>2834</v>
      </c>
      <c r="L1417" t="str">
        <f>VLOOKUP(sales_tab[[#This Row],[Product ID]],product_tab[],2,FALSE)</f>
        <v>Tablet</v>
      </c>
      <c r="M1417" t="str">
        <f>VLOOKUP(sales_tab[[#This Row],[Product ID]],product_tab[],4,FALSE)</f>
        <v>Anderson-Jackson</v>
      </c>
      <c r="N1417" t="s">
        <v>19</v>
      </c>
      <c r="O1417">
        <v>344.28800000000001</v>
      </c>
      <c r="P1417">
        <v>222.26</v>
      </c>
      <c r="Q1417">
        <v>2</v>
      </c>
      <c r="R1417">
        <v>0.1</v>
      </c>
      <c r="S1417">
        <f>sales_tab[[#This Row],[Unit Price]]*sales_tab[[#This Row],[Quantity]]</f>
        <v>444.52</v>
      </c>
      <c r="T1417">
        <f>sales_tab[[#This Row],[Sales Amount]]-sales_tab[[#This Row],[Cost Price]]</f>
        <v>100.23199999999997</v>
      </c>
    </row>
    <row r="1418" spans="1:20" x14ac:dyDescent="0.45">
      <c r="A1418">
        <v>188259</v>
      </c>
      <c r="B1418">
        <v>684431</v>
      </c>
      <c r="C1418" t="str">
        <f>VLOOKUP(sales_tab[[#This Row],[Customer ID]],customer_tab[],2,FALSE)</f>
        <v>Mackenzie Gonzalez</v>
      </c>
      <c r="D1418" t="str">
        <f>VLOOKUP(sales_tab[[#This Row],[Customer ID]],customer_tab[],9,FALSE)</f>
        <v>Female</v>
      </c>
      <c r="E1418" t="str">
        <f>VLOOKUP(sales_tab[[#This Row],[Customer ID]],customer_tab[],5,FALSE)</f>
        <v>Texas</v>
      </c>
      <c r="F1418" t="str">
        <f>VLOOKUP(sales_tab[[#This Row],[Customer ID]],customer_tab[],6,FALSE)</f>
        <v>Central</v>
      </c>
      <c r="G1418" t="str">
        <f>VLOOKUP(sales_tab[[#This Row],[Customer ID]],customer_tab[],7,FALSE)</f>
        <v>Widowed</v>
      </c>
      <c r="H1418" s="1">
        <v>45324</v>
      </c>
      <c r="I1418" s="1" t="str">
        <f>TEXT(sales_tab[[#This Row],[Order Date]],"YYYY")</f>
        <v>2024</v>
      </c>
      <c r="J1418" s="1" t="str">
        <f>TEXT(sales_tab[[#This Row],[Order Date]],"MMM")</f>
        <v>Feb</v>
      </c>
      <c r="K1418">
        <v>9240</v>
      </c>
      <c r="L1418" t="str">
        <f>VLOOKUP(sales_tab[[#This Row],[Product ID]],product_tab[],2,FALSE)</f>
        <v>Doll</v>
      </c>
      <c r="M1418" t="str">
        <f>VLOOKUP(sales_tab[[#This Row],[Product ID]],product_tab[],4,FALSE)</f>
        <v>Clark, Scott and Miller</v>
      </c>
      <c r="N1418" t="s">
        <v>13</v>
      </c>
      <c r="O1418">
        <v>205.28339999999997</v>
      </c>
      <c r="P1418">
        <v>105.37</v>
      </c>
      <c r="Q1418">
        <v>3</v>
      </c>
      <c r="R1418">
        <v>0.06</v>
      </c>
      <c r="S1418">
        <f>sales_tab[[#This Row],[Unit Price]]*sales_tab[[#This Row],[Quantity]]</f>
        <v>316.11</v>
      </c>
      <c r="T1418">
        <f>sales_tab[[#This Row],[Sales Amount]]-sales_tab[[#This Row],[Cost Price]]</f>
        <v>110.82660000000004</v>
      </c>
    </row>
    <row r="1419" spans="1:20" x14ac:dyDescent="0.45">
      <c r="A1419">
        <v>666841</v>
      </c>
      <c r="B1419">
        <v>995196</v>
      </c>
      <c r="C1419" t="str">
        <f>VLOOKUP(sales_tab[[#This Row],[Customer ID]],customer_tab[],2,FALSE)</f>
        <v>Nicole Jones</v>
      </c>
      <c r="D1419" t="str">
        <f>VLOOKUP(sales_tab[[#This Row],[Customer ID]],customer_tab[],9,FALSE)</f>
        <v>Male</v>
      </c>
      <c r="E1419" t="str">
        <f>VLOOKUP(sales_tab[[#This Row],[Customer ID]],customer_tab[],5,FALSE)</f>
        <v>Ohio</v>
      </c>
      <c r="F1419" t="str">
        <f>VLOOKUP(sales_tab[[#This Row],[Customer ID]],customer_tab[],6,FALSE)</f>
        <v>East</v>
      </c>
      <c r="G1419" t="str">
        <f>VLOOKUP(sales_tab[[#This Row],[Customer ID]],customer_tab[],7,FALSE)</f>
        <v>Married</v>
      </c>
      <c r="H1419" s="1">
        <v>45191</v>
      </c>
      <c r="I1419" s="1" t="str">
        <f>TEXT(sales_tab[[#This Row],[Order Date]],"YYYY")</f>
        <v>2023</v>
      </c>
      <c r="J1419" s="1" t="str">
        <f>TEXT(sales_tab[[#This Row],[Order Date]],"MMM")</f>
        <v>Sep</v>
      </c>
      <c r="K1419">
        <v>9504</v>
      </c>
      <c r="L1419" t="str">
        <f>VLOOKUP(sales_tab[[#This Row],[Product ID]],product_tab[],2,FALSE)</f>
        <v>Puzzle</v>
      </c>
      <c r="M1419" t="str">
        <f>VLOOKUP(sales_tab[[#This Row],[Product ID]],product_tab[],4,FALSE)</f>
        <v>Bailey, Fowler and Butler</v>
      </c>
      <c r="N1419" t="s">
        <v>13</v>
      </c>
      <c r="O1419">
        <v>60.644199999999998</v>
      </c>
      <c r="P1419">
        <v>50.87</v>
      </c>
      <c r="Q1419">
        <v>2</v>
      </c>
      <c r="R1419">
        <v>0.17</v>
      </c>
      <c r="S1419">
        <f>sales_tab[[#This Row],[Unit Price]]*sales_tab[[#This Row],[Quantity]]</f>
        <v>101.74</v>
      </c>
      <c r="T1419">
        <f>sales_tab[[#This Row],[Sales Amount]]-sales_tab[[#This Row],[Cost Price]]</f>
        <v>41.095799999999997</v>
      </c>
    </row>
    <row r="1420" spans="1:20" x14ac:dyDescent="0.45">
      <c r="A1420">
        <v>150653</v>
      </c>
      <c r="B1420">
        <v>404525</v>
      </c>
      <c r="C1420" t="str">
        <f>VLOOKUP(sales_tab[[#This Row],[Customer ID]],customer_tab[],2,FALSE)</f>
        <v>Alejandro Rollins</v>
      </c>
      <c r="D1420" t="str">
        <f>VLOOKUP(sales_tab[[#This Row],[Customer ID]],customer_tab[],9,FALSE)</f>
        <v>Male</v>
      </c>
      <c r="E1420" t="str">
        <f>VLOOKUP(sales_tab[[#This Row],[Customer ID]],customer_tab[],5,FALSE)</f>
        <v>North Carolina</v>
      </c>
      <c r="F1420" t="str">
        <f>VLOOKUP(sales_tab[[#This Row],[Customer ID]],customer_tab[],6,FALSE)</f>
        <v>South</v>
      </c>
      <c r="G1420" t="str">
        <f>VLOOKUP(sales_tab[[#This Row],[Customer ID]],customer_tab[],7,FALSE)</f>
        <v>Widowed</v>
      </c>
      <c r="H1420" s="1">
        <v>45323</v>
      </c>
      <c r="I1420" s="1" t="str">
        <f>TEXT(sales_tab[[#This Row],[Order Date]],"YYYY")</f>
        <v>2024</v>
      </c>
      <c r="J1420" s="1" t="str">
        <f>TEXT(sales_tab[[#This Row],[Order Date]],"MMM")</f>
        <v>Feb</v>
      </c>
      <c r="K1420">
        <v>8522</v>
      </c>
      <c r="L1420" t="str">
        <f>VLOOKUP(sales_tab[[#This Row],[Product ID]],product_tab[],2,FALSE)</f>
        <v>Notebook</v>
      </c>
      <c r="M1420" t="str">
        <f>VLOOKUP(sales_tab[[#This Row],[Product ID]],product_tab[],4,FALSE)</f>
        <v>Estrada LLC</v>
      </c>
      <c r="N1420" t="s">
        <v>17</v>
      </c>
      <c r="O1420">
        <v>53.17240000000001</v>
      </c>
      <c r="P1420">
        <v>154.08000000000001</v>
      </c>
      <c r="Q1420">
        <v>1</v>
      </c>
      <c r="R1420">
        <v>0.22</v>
      </c>
      <c r="S1420">
        <f>sales_tab[[#This Row],[Unit Price]]*sales_tab[[#This Row],[Quantity]]</f>
        <v>154.08000000000001</v>
      </c>
      <c r="T1420">
        <f>sales_tab[[#This Row],[Sales Amount]]-sales_tab[[#This Row],[Cost Price]]</f>
        <v>100.9076</v>
      </c>
    </row>
    <row r="1421" spans="1:20" x14ac:dyDescent="0.45">
      <c r="A1421">
        <v>535231</v>
      </c>
      <c r="B1421">
        <v>306790</v>
      </c>
      <c r="C1421" t="str">
        <f>VLOOKUP(sales_tab[[#This Row],[Customer ID]],customer_tab[],2,FALSE)</f>
        <v>Raymond Rodriguez</v>
      </c>
      <c r="D1421" t="str">
        <f>VLOOKUP(sales_tab[[#This Row],[Customer ID]],customer_tab[],9,FALSE)</f>
        <v>Non-Binary</v>
      </c>
      <c r="E1421" t="str">
        <f>VLOOKUP(sales_tab[[#This Row],[Customer ID]],customer_tab[],5,FALSE)</f>
        <v>Michigan</v>
      </c>
      <c r="F1421" t="str">
        <f>VLOOKUP(sales_tab[[#This Row],[Customer ID]],customer_tab[],6,FALSE)</f>
        <v>Central</v>
      </c>
      <c r="G1421" t="str">
        <f>VLOOKUP(sales_tab[[#This Row],[Customer ID]],customer_tab[],7,FALSE)</f>
        <v>Married</v>
      </c>
      <c r="H1421" s="1">
        <v>45269</v>
      </c>
      <c r="I1421" s="1" t="str">
        <f>TEXT(sales_tab[[#This Row],[Order Date]],"YYYY")</f>
        <v>2023</v>
      </c>
      <c r="J1421" s="1" t="str">
        <f>TEXT(sales_tab[[#This Row],[Order Date]],"MMM")</f>
        <v>Dec</v>
      </c>
      <c r="K1421">
        <v>7085</v>
      </c>
      <c r="L1421" t="str">
        <f>VLOOKUP(sales_tab[[#This Row],[Product ID]],product_tab[],2,FALSE)</f>
        <v>Jacket</v>
      </c>
      <c r="M1421" t="str">
        <f>VLOOKUP(sales_tab[[#This Row],[Product ID]],product_tab[],4,FALSE)</f>
        <v>Myers-Barber</v>
      </c>
      <c r="N1421" t="s">
        <v>15</v>
      </c>
      <c r="O1421">
        <v>324.66240000000016</v>
      </c>
      <c r="P1421">
        <v>178.83</v>
      </c>
      <c r="Q1421">
        <v>4</v>
      </c>
      <c r="R1421">
        <v>0.18</v>
      </c>
      <c r="S1421">
        <f>sales_tab[[#This Row],[Unit Price]]*sales_tab[[#This Row],[Quantity]]</f>
        <v>715.32</v>
      </c>
      <c r="T1421">
        <f>sales_tab[[#This Row],[Sales Amount]]-sales_tab[[#This Row],[Cost Price]]</f>
        <v>390.65759999999989</v>
      </c>
    </row>
    <row r="1422" spans="1:20" x14ac:dyDescent="0.45">
      <c r="A1422">
        <v>980601</v>
      </c>
      <c r="B1422">
        <v>483254</v>
      </c>
      <c r="C1422" t="str">
        <f>VLOOKUP(sales_tab[[#This Row],[Customer ID]],customer_tab[],2,FALSE)</f>
        <v>Tyler Taylor</v>
      </c>
      <c r="D1422" t="str">
        <f>VLOOKUP(sales_tab[[#This Row],[Customer ID]],customer_tab[],9,FALSE)</f>
        <v>Male</v>
      </c>
      <c r="E1422" t="str">
        <f>VLOOKUP(sales_tab[[#This Row],[Customer ID]],customer_tab[],5,FALSE)</f>
        <v>Minnesota</v>
      </c>
      <c r="F1422" t="str">
        <f>VLOOKUP(sales_tab[[#This Row],[Customer ID]],customer_tab[],6,FALSE)</f>
        <v>Central</v>
      </c>
      <c r="G1422" t="str">
        <f>VLOOKUP(sales_tab[[#This Row],[Customer ID]],customer_tab[],7,FALSE)</f>
        <v>Widowed</v>
      </c>
      <c r="H1422" s="1">
        <v>45506</v>
      </c>
      <c r="I1422" s="1" t="str">
        <f>TEXT(sales_tab[[#This Row],[Order Date]],"YYYY")</f>
        <v>2024</v>
      </c>
      <c r="J1422" s="1" t="str">
        <f>TEXT(sales_tab[[#This Row],[Order Date]],"MMM")</f>
        <v>Aug</v>
      </c>
      <c r="K1422">
        <v>5842</v>
      </c>
      <c r="L1422" t="str">
        <f>VLOOKUP(sales_tab[[#This Row],[Product ID]],product_tab[],2,FALSE)</f>
        <v>Chair</v>
      </c>
      <c r="M1422" t="str">
        <f>VLOOKUP(sales_tab[[#This Row],[Product ID]],product_tab[],4,FALSE)</f>
        <v>Cook, Hall and Miller</v>
      </c>
      <c r="N1422" t="s">
        <v>11</v>
      </c>
      <c r="O1422">
        <v>1196.701</v>
      </c>
      <c r="P1422">
        <v>268.19</v>
      </c>
      <c r="Q1422">
        <v>5</v>
      </c>
      <c r="R1422">
        <v>0.02</v>
      </c>
      <c r="S1422">
        <f>sales_tab[[#This Row],[Unit Price]]*sales_tab[[#This Row],[Quantity]]</f>
        <v>1340.95</v>
      </c>
      <c r="T1422">
        <f>sales_tab[[#This Row],[Sales Amount]]-sales_tab[[#This Row],[Cost Price]]</f>
        <v>144.24900000000002</v>
      </c>
    </row>
    <row r="1423" spans="1:20" x14ac:dyDescent="0.45">
      <c r="A1423">
        <v>667603</v>
      </c>
      <c r="B1423">
        <v>258456</v>
      </c>
      <c r="C1423" t="str">
        <f>VLOOKUP(sales_tab[[#This Row],[Customer ID]],customer_tab[],2,FALSE)</f>
        <v>Jason Walker</v>
      </c>
      <c r="D1423" t="str">
        <f>VLOOKUP(sales_tab[[#This Row],[Customer ID]],customer_tab[],9,FALSE)</f>
        <v>Non-Binary</v>
      </c>
      <c r="E1423" t="str">
        <f>VLOOKUP(sales_tab[[#This Row],[Customer ID]],customer_tab[],5,FALSE)</f>
        <v>Texas</v>
      </c>
      <c r="F1423" t="str">
        <f>VLOOKUP(sales_tab[[#This Row],[Customer ID]],customer_tab[],6,FALSE)</f>
        <v>Central</v>
      </c>
      <c r="G1423" t="str">
        <f>VLOOKUP(sales_tab[[#This Row],[Customer ID]],customer_tab[],7,FALSE)</f>
        <v>Single</v>
      </c>
      <c r="H1423" s="1">
        <v>45362</v>
      </c>
      <c r="I1423" s="1" t="str">
        <f>TEXT(sales_tab[[#This Row],[Order Date]],"YYYY")</f>
        <v>2024</v>
      </c>
      <c r="J1423" s="1" t="str">
        <f>TEXT(sales_tab[[#This Row],[Order Date]],"MMM")</f>
        <v>Mar</v>
      </c>
      <c r="K1423">
        <v>2914</v>
      </c>
      <c r="L1423" t="str">
        <f>VLOOKUP(sales_tab[[#This Row],[Product ID]],product_tab[],2,FALSE)</f>
        <v>Bookshelf</v>
      </c>
      <c r="M1423" t="str">
        <f>VLOOKUP(sales_tab[[#This Row],[Product ID]],product_tab[],4,FALSE)</f>
        <v>Davis-Ramirez</v>
      </c>
      <c r="N1423" t="s">
        <v>11</v>
      </c>
      <c r="O1423">
        <v>58.506</v>
      </c>
      <c r="P1423">
        <v>30.65</v>
      </c>
      <c r="Q1423">
        <v>3</v>
      </c>
      <c r="R1423">
        <v>0.12</v>
      </c>
      <c r="S1423">
        <f>sales_tab[[#This Row],[Unit Price]]*sales_tab[[#This Row],[Quantity]]</f>
        <v>91.949999999999989</v>
      </c>
      <c r="T1423">
        <f>sales_tab[[#This Row],[Sales Amount]]-sales_tab[[#This Row],[Cost Price]]</f>
        <v>33.443999999999988</v>
      </c>
    </row>
    <row r="1424" spans="1:20" x14ac:dyDescent="0.45">
      <c r="A1424">
        <v>809242</v>
      </c>
      <c r="B1424">
        <v>397917</v>
      </c>
      <c r="C1424" t="str">
        <f>VLOOKUP(sales_tab[[#This Row],[Customer ID]],customer_tab[],2,FALSE)</f>
        <v>April Davis</v>
      </c>
      <c r="D1424" t="str">
        <f>VLOOKUP(sales_tab[[#This Row],[Customer ID]],customer_tab[],9,FALSE)</f>
        <v>Non-Binary</v>
      </c>
      <c r="E1424" t="str">
        <f>VLOOKUP(sales_tab[[#This Row],[Customer ID]],customer_tab[],5,FALSE)</f>
        <v>Nevada</v>
      </c>
      <c r="F1424" t="str">
        <f>VLOOKUP(sales_tab[[#This Row],[Customer ID]],customer_tab[],6,FALSE)</f>
        <v>West</v>
      </c>
      <c r="G1424" t="str">
        <f>VLOOKUP(sales_tab[[#This Row],[Customer ID]],customer_tab[],7,FALSE)</f>
        <v>Married</v>
      </c>
      <c r="H1424" s="1">
        <v>45516</v>
      </c>
      <c r="I1424" s="1" t="str">
        <f>TEXT(sales_tab[[#This Row],[Order Date]],"YYYY")</f>
        <v>2024</v>
      </c>
      <c r="J1424" s="1" t="str">
        <f>TEXT(sales_tab[[#This Row],[Order Date]],"MMM")</f>
        <v>Aug</v>
      </c>
      <c r="K1424">
        <v>9614</v>
      </c>
      <c r="L1424" t="str">
        <f>VLOOKUP(sales_tab[[#This Row],[Product ID]],product_tab[],2,FALSE)</f>
        <v>Table</v>
      </c>
      <c r="M1424" t="str">
        <f>VLOOKUP(sales_tab[[#This Row],[Product ID]],product_tab[],4,FALSE)</f>
        <v>Peters Ltd</v>
      </c>
      <c r="N1424" t="s">
        <v>11</v>
      </c>
      <c r="O1424">
        <v>264.15600000000006</v>
      </c>
      <c r="P1424">
        <v>129.47</v>
      </c>
      <c r="Q1424">
        <v>5</v>
      </c>
      <c r="R1424">
        <v>0.24</v>
      </c>
      <c r="S1424">
        <f>sales_tab[[#This Row],[Unit Price]]*sales_tab[[#This Row],[Quantity]]</f>
        <v>647.35</v>
      </c>
      <c r="T1424">
        <f>sales_tab[[#This Row],[Sales Amount]]-sales_tab[[#This Row],[Cost Price]]</f>
        <v>383.19399999999996</v>
      </c>
    </row>
    <row r="1425" spans="1:20" x14ac:dyDescent="0.45">
      <c r="A1425">
        <v>294247</v>
      </c>
      <c r="B1425">
        <v>147860</v>
      </c>
      <c r="C1425" t="str">
        <f>VLOOKUP(sales_tab[[#This Row],[Customer ID]],customer_tab[],2,FALSE)</f>
        <v>Kathy Green</v>
      </c>
      <c r="D1425" t="str">
        <f>VLOOKUP(sales_tab[[#This Row],[Customer ID]],customer_tab[],9,FALSE)</f>
        <v>Male</v>
      </c>
      <c r="E1425" t="str">
        <f>VLOOKUP(sales_tab[[#This Row],[Customer ID]],customer_tab[],5,FALSE)</f>
        <v>Washington</v>
      </c>
      <c r="F1425" t="str">
        <f>VLOOKUP(sales_tab[[#This Row],[Customer ID]],customer_tab[],6,FALSE)</f>
        <v>West</v>
      </c>
      <c r="G1425" t="str">
        <f>VLOOKUP(sales_tab[[#This Row],[Customer ID]],customer_tab[],7,FALSE)</f>
        <v>Single</v>
      </c>
      <c r="H1425" s="1">
        <v>45295</v>
      </c>
      <c r="I1425" s="1" t="str">
        <f>TEXT(sales_tab[[#This Row],[Order Date]],"YYYY")</f>
        <v>2024</v>
      </c>
      <c r="J1425" s="1" t="str">
        <f>TEXT(sales_tab[[#This Row],[Order Date]],"MMM")</f>
        <v>Jan</v>
      </c>
      <c r="K1425">
        <v>4971</v>
      </c>
      <c r="L1425" t="str">
        <f>VLOOKUP(sales_tab[[#This Row],[Product ID]],product_tab[],2,FALSE)</f>
        <v>Marker</v>
      </c>
      <c r="M1425" t="str">
        <f>VLOOKUP(sales_tab[[#This Row],[Product ID]],product_tab[],4,FALSE)</f>
        <v>Perez LLC</v>
      </c>
      <c r="N1425" t="s">
        <v>17</v>
      </c>
      <c r="O1425">
        <v>44.264200000000002</v>
      </c>
      <c r="P1425">
        <v>63.66</v>
      </c>
      <c r="Q1425">
        <v>1</v>
      </c>
      <c r="R1425">
        <v>0.13</v>
      </c>
      <c r="S1425">
        <f>sales_tab[[#This Row],[Unit Price]]*sales_tab[[#This Row],[Quantity]]</f>
        <v>63.66</v>
      </c>
      <c r="T1425">
        <f>sales_tab[[#This Row],[Sales Amount]]-sales_tab[[#This Row],[Cost Price]]</f>
        <v>19.395799999999994</v>
      </c>
    </row>
    <row r="1426" spans="1:20" x14ac:dyDescent="0.45">
      <c r="A1426">
        <v>511083</v>
      </c>
      <c r="B1426">
        <v>637259</v>
      </c>
      <c r="C1426" t="str">
        <f>VLOOKUP(sales_tab[[#This Row],[Customer ID]],customer_tab[],2,FALSE)</f>
        <v>Michele Bell</v>
      </c>
      <c r="D1426" t="str">
        <f>VLOOKUP(sales_tab[[#This Row],[Customer ID]],customer_tab[],9,FALSE)</f>
        <v>Non-Binary</v>
      </c>
      <c r="E1426" t="str">
        <f>VLOOKUP(sales_tab[[#This Row],[Customer ID]],customer_tab[],5,FALSE)</f>
        <v>California</v>
      </c>
      <c r="F1426" t="str">
        <f>VLOOKUP(sales_tab[[#This Row],[Customer ID]],customer_tab[],6,FALSE)</f>
        <v>West</v>
      </c>
      <c r="G1426" t="str">
        <f>VLOOKUP(sales_tab[[#This Row],[Customer ID]],customer_tab[],7,FALSE)</f>
        <v>Single</v>
      </c>
      <c r="H1426" s="1">
        <v>45462</v>
      </c>
      <c r="I1426" s="1" t="str">
        <f>TEXT(sales_tab[[#This Row],[Order Date]],"YYYY")</f>
        <v>2024</v>
      </c>
      <c r="J1426" s="1" t="str">
        <f>TEXT(sales_tab[[#This Row],[Order Date]],"MMM")</f>
        <v>Jun</v>
      </c>
      <c r="K1426">
        <v>6681</v>
      </c>
      <c r="L1426" t="str">
        <f>VLOOKUP(sales_tab[[#This Row],[Product ID]],product_tab[],2,FALSE)</f>
        <v>Desk</v>
      </c>
      <c r="M1426" t="str">
        <f>VLOOKUP(sales_tab[[#This Row],[Product ID]],product_tab[],4,FALSE)</f>
        <v>Fernandez, Willis and Potter</v>
      </c>
      <c r="N1426" t="s">
        <v>11</v>
      </c>
      <c r="O1426">
        <v>435.74439999999993</v>
      </c>
      <c r="P1426">
        <v>204.63</v>
      </c>
      <c r="Q1426">
        <v>4</v>
      </c>
      <c r="R1426">
        <v>0.03</v>
      </c>
      <c r="S1426">
        <f>sales_tab[[#This Row],[Unit Price]]*sales_tab[[#This Row],[Quantity]]</f>
        <v>818.52</v>
      </c>
      <c r="T1426">
        <f>sales_tab[[#This Row],[Sales Amount]]-sales_tab[[#This Row],[Cost Price]]</f>
        <v>382.77560000000005</v>
      </c>
    </row>
    <row r="1427" spans="1:20" x14ac:dyDescent="0.45">
      <c r="A1427">
        <v>394281</v>
      </c>
      <c r="B1427">
        <v>121928</v>
      </c>
      <c r="C1427" t="str">
        <f>VLOOKUP(sales_tab[[#This Row],[Customer ID]],customer_tab[],2,FALSE)</f>
        <v>Henry Aguilar</v>
      </c>
      <c r="D1427" t="str">
        <f>VLOOKUP(sales_tab[[#This Row],[Customer ID]],customer_tab[],9,FALSE)</f>
        <v>Female</v>
      </c>
      <c r="E1427" t="str">
        <f>VLOOKUP(sales_tab[[#This Row],[Customer ID]],customer_tab[],5,FALSE)</f>
        <v>New York</v>
      </c>
      <c r="F1427" t="str">
        <f>VLOOKUP(sales_tab[[#This Row],[Customer ID]],customer_tab[],6,FALSE)</f>
        <v>East</v>
      </c>
      <c r="G1427" t="str">
        <f>VLOOKUP(sales_tab[[#This Row],[Customer ID]],customer_tab[],7,FALSE)</f>
        <v>Widowed</v>
      </c>
      <c r="H1427" s="1">
        <v>45512</v>
      </c>
      <c r="I1427" s="1" t="str">
        <f>TEXT(sales_tab[[#This Row],[Order Date]],"YYYY")</f>
        <v>2024</v>
      </c>
      <c r="J1427" s="1" t="str">
        <f>TEXT(sales_tab[[#This Row],[Order Date]],"MMM")</f>
        <v>Aug</v>
      </c>
      <c r="K1427">
        <v>6233</v>
      </c>
      <c r="L1427" t="str">
        <f>VLOOKUP(sales_tab[[#This Row],[Product ID]],product_tab[],2,FALSE)</f>
        <v>Smartphone</v>
      </c>
      <c r="M1427" t="str">
        <f>VLOOKUP(sales_tab[[#This Row],[Product ID]],product_tab[],4,FALSE)</f>
        <v>Hensley-Pratt</v>
      </c>
      <c r="N1427" t="s">
        <v>19</v>
      </c>
      <c r="O1427">
        <v>8.1433999999999997</v>
      </c>
      <c r="P1427">
        <v>12.38</v>
      </c>
      <c r="Q1427">
        <v>1</v>
      </c>
      <c r="R1427">
        <v>7.0000000000000007E-2</v>
      </c>
      <c r="S1427">
        <f>sales_tab[[#This Row],[Unit Price]]*sales_tab[[#This Row],[Quantity]]</f>
        <v>12.38</v>
      </c>
      <c r="T1427">
        <f>sales_tab[[#This Row],[Sales Amount]]-sales_tab[[#This Row],[Cost Price]]</f>
        <v>4.236600000000001</v>
      </c>
    </row>
    <row r="1428" spans="1:20" x14ac:dyDescent="0.45">
      <c r="A1428">
        <v>980248</v>
      </c>
      <c r="B1428">
        <v>449439</v>
      </c>
      <c r="C1428" t="str">
        <f>VLOOKUP(sales_tab[[#This Row],[Customer ID]],customer_tab[],2,FALSE)</f>
        <v>Carolyn Holland</v>
      </c>
      <c r="D1428" t="str">
        <f>VLOOKUP(sales_tab[[#This Row],[Customer ID]],customer_tab[],9,FALSE)</f>
        <v>Female</v>
      </c>
      <c r="E1428" t="str">
        <f>VLOOKUP(sales_tab[[#This Row],[Customer ID]],customer_tab[],5,FALSE)</f>
        <v>Michigan</v>
      </c>
      <c r="F1428" t="str">
        <f>VLOOKUP(sales_tab[[#This Row],[Customer ID]],customer_tab[],6,FALSE)</f>
        <v>Central</v>
      </c>
      <c r="G1428" t="str">
        <f>VLOOKUP(sales_tab[[#This Row],[Customer ID]],customer_tab[],7,FALSE)</f>
        <v>Widowed</v>
      </c>
      <c r="H1428" s="1">
        <v>45472</v>
      </c>
      <c r="I1428" s="1" t="str">
        <f>TEXT(sales_tab[[#This Row],[Order Date]],"YYYY")</f>
        <v>2024</v>
      </c>
      <c r="J1428" s="1" t="str">
        <f>TEXT(sales_tab[[#This Row],[Order Date]],"MMM")</f>
        <v>Jun</v>
      </c>
      <c r="K1428">
        <v>2034</v>
      </c>
      <c r="L1428" t="str">
        <f>VLOOKUP(sales_tab[[#This Row],[Product ID]],product_tab[],2,FALSE)</f>
        <v>Camera</v>
      </c>
      <c r="M1428" t="str">
        <f>VLOOKUP(sales_tab[[#This Row],[Product ID]],product_tab[],4,FALSE)</f>
        <v>Johns and Sons</v>
      </c>
      <c r="N1428" t="s">
        <v>19</v>
      </c>
      <c r="O1428">
        <v>158.70349999999999</v>
      </c>
      <c r="P1428">
        <v>70.849999999999994</v>
      </c>
      <c r="Q1428">
        <v>3</v>
      </c>
      <c r="R1428">
        <v>0.03</v>
      </c>
      <c r="S1428">
        <f>sales_tab[[#This Row],[Unit Price]]*sales_tab[[#This Row],[Quantity]]</f>
        <v>212.54999999999998</v>
      </c>
      <c r="T1428">
        <f>sales_tab[[#This Row],[Sales Amount]]-sales_tab[[#This Row],[Cost Price]]</f>
        <v>53.846499999999992</v>
      </c>
    </row>
    <row r="1429" spans="1:20" x14ac:dyDescent="0.45">
      <c r="A1429">
        <v>469883</v>
      </c>
      <c r="B1429">
        <v>695838</v>
      </c>
      <c r="C1429" t="str">
        <f>VLOOKUP(sales_tab[[#This Row],[Customer ID]],customer_tab[],2,FALSE)</f>
        <v>Taylor Glenn</v>
      </c>
      <c r="D1429" t="str">
        <f>VLOOKUP(sales_tab[[#This Row],[Customer ID]],customer_tab[],9,FALSE)</f>
        <v>Male</v>
      </c>
      <c r="E1429" t="str">
        <f>VLOOKUP(sales_tab[[#This Row],[Customer ID]],customer_tab[],5,FALSE)</f>
        <v>California</v>
      </c>
      <c r="F1429" t="str">
        <f>VLOOKUP(sales_tab[[#This Row],[Customer ID]],customer_tab[],6,FALSE)</f>
        <v>West</v>
      </c>
      <c r="G1429" t="str">
        <f>VLOOKUP(sales_tab[[#This Row],[Customer ID]],customer_tab[],7,FALSE)</f>
        <v>Divorced</v>
      </c>
      <c r="H1429" s="1">
        <v>45386</v>
      </c>
      <c r="I1429" s="1" t="str">
        <f>TEXT(sales_tab[[#This Row],[Order Date]],"YYYY")</f>
        <v>2024</v>
      </c>
      <c r="J1429" s="1" t="str">
        <f>TEXT(sales_tab[[#This Row],[Order Date]],"MMM")</f>
        <v>Apr</v>
      </c>
      <c r="K1429">
        <v>5942</v>
      </c>
      <c r="L1429" t="str">
        <f>VLOOKUP(sales_tab[[#This Row],[Product ID]],product_tab[],2,FALSE)</f>
        <v>Stapler</v>
      </c>
      <c r="M1429" t="str">
        <f>VLOOKUP(sales_tab[[#This Row],[Product ID]],product_tab[],4,FALSE)</f>
        <v>Jones-Henderson</v>
      </c>
      <c r="N1429" t="s">
        <v>17</v>
      </c>
      <c r="O1429">
        <v>47.639499999999998</v>
      </c>
      <c r="P1429">
        <v>12.83</v>
      </c>
      <c r="Q1429">
        <v>5</v>
      </c>
      <c r="R1429">
        <v>7.0000000000000007E-2</v>
      </c>
      <c r="S1429">
        <f>sales_tab[[#This Row],[Unit Price]]*sales_tab[[#This Row],[Quantity]]</f>
        <v>64.150000000000006</v>
      </c>
      <c r="T1429">
        <f>sales_tab[[#This Row],[Sales Amount]]-sales_tab[[#This Row],[Cost Price]]</f>
        <v>16.510500000000008</v>
      </c>
    </row>
    <row r="1430" spans="1:20" x14ac:dyDescent="0.45">
      <c r="A1430">
        <v>539085</v>
      </c>
      <c r="B1430">
        <v>477560</v>
      </c>
      <c r="C1430" t="str">
        <f>VLOOKUP(sales_tab[[#This Row],[Customer ID]],customer_tab[],2,FALSE)</f>
        <v>Tyler Carroll</v>
      </c>
      <c r="D1430" t="str">
        <f>VLOOKUP(sales_tab[[#This Row],[Customer ID]],customer_tab[],9,FALSE)</f>
        <v>Non-Binary</v>
      </c>
      <c r="E1430" t="str">
        <f>VLOOKUP(sales_tab[[#This Row],[Customer ID]],customer_tab[],5,FALSE)</f>
        <v>Iowa</v>
      </c>
      <c r="F1430" t="str">
        <f>VLOOKUP(sales_tab[[#This Row],[Customer ID]],customer_tab[],6,FALSE)</f>
        <v>Central</v>
      </c>
      <c r="G1430" t="str">
        <f>VLOOKUP(sales_tab[[#This Row],[Customer ID]],customer_tab[],7,FALSE)</f>
        <v>Divorced</v>
      </c>
      <c r="H1430" s="1">
        <v>45218</v>
      </c>
      <c r="I1430" s="1" t="str">
        <f>TEXT(sales_tab[[#This Row],[Order Date]],"YYYY")</f>
        <v>2023</v>
      </c>
      <c r="J1430" s="1" t="str">
        <f>TEXT(sales_tab[[#This Row],[Order Date]],"MMM")</f>
        <v>Oct</v>
      </c>
      <c r="K1430">
        <v>9961</v>
      </c>
      <c r="L1430" t="str">
        <f>VLOOKUP(sales_tab[[#This Row],[Product ID]],product_tab[],2,FALSE)</f>
        <v>Cap</v>
      </c>
      <c r="M1430" t="str">
        <f>VLOOKUP(sales_tab[[#This Row],[Product ID]],product_tab[],4,FALSE)</f>
        <v>Rogers and Sons</v>
      </c>
      <c r="N1430" t="s">
        <v>15</v>
      </c>
      <c r="O1430">
        <v>8.0183999999999997</v>
      </c>
      <c r="P1430">
        <v>6.92</v>
      </c>
      <c r="Q1430">
        <v>2</v>
      </c>
      <c r="R1430">
        <v>0.24</v>
      </c>
      <c r="S1430">
        <f>sales_tab[[#This Row],[Unit Price]]*sales_tab[[#This Row],[Quantity]]</f>
        <v>13.84</v>
      </c>
      <c r="T1430">
        <f>sales_tab[[#This Row],[Sales Amount]]-sales_tab[[#This Row],[Cost Price]]</f>
        <v>5.8216000000000001</v>
      </c>
    </row>
    <row r="1431" spans="1:20" x14ac:dyDescent="0.45">
      <c r="A1431">
        <v>996859</v>
      </c>
      <c r="B1431">
        <v>182201</v>
      </c>
      <c r="C1431" t="str">
        <f>VLOOKUP(sales_tab[[#This Row],[Customer ID]],customer_tab[],2,FALSE)</f>
        <v>Jeremy Booth</v>
      </c>
      <c r="D1431" t="str">
        <f>VLOOKUP(sales_tab[[#This Row],[Customer ID]],customer_tab[],9,FALSE)</f>
        <v>Male</v>
      </c>
      <c r="E1431" t="str">
        <f>VLOOKUP(sales_tab[[#This Row],[Customer ID]],customer_tab[],5,FALSE)</f>
        <v>District of Columbia</v>
      </c>
      <c r="F1431" t="str">
        <f>VLOOKUP(sales_tab[[#This Row],[Customer ID]],customer_tab[],6,FALSE)</f>
        <v>East</v>
      </c>
      <c r="G1431" t="str">
        <f>VLOOKUP(sales_tab[[#This Row],[Customer ID]],customer_tab[],7,FALSE)</f>
        <v>Single</v>
      </c>
      <c r="H1431" s="1">
        <v>45404</v>
      </c>
      <c r="I1431" s="1" t="str">
        <f>TEXT(sales_tab[[#This Row],[Order Date]],"YYYY")</f>
        <v>2024</v>
      </c>
      <c r="J1431" s="1" t="str">
        <f>TEXT(sales_tab[[#This Row],[Order Date]],"MMM")</f>
        <v>Apr</v>
      </c>
      <c r="K1431">
        <v>2914</v>
      </c>
      <c r="L1431" t="str">
        <f>VLOOKUP(sales_tab[[#This Row],[Product ID]],product_tab[],2,FALSE)</f>
        <v>Bookshelf</v>
      </c>
      <c r="M1431" t="str">
        <f>VLOOKUP(sales_tab[[#This Row],[Product ID]],product_tab[],4,FALSE)</f>
        <v>Davis-Ramirez</v>
      </c>
      <c r="N1431" t="s">
        <v>11</v>
      </c>
      <c r="O1431">
        <v>42.04349999999998</v>
      </c>
      <c r="P1431">
        <v>30.65</v>
      </c>
      <c r="Q1431">
        <v>3</v>
      </c>
      <c r="R1431">
        <v>7.0000000000000007E-2</v>
      </c>
      <c r="S1431">
        <f>sales_tab[[#This Row],[Unit Price]]*sales_tab[[#This Row],[Quantity]]</f>
        <v>91.949999999999989</v>
      </c>
      <c r="T1431">
        <f>sales_tab[[#This Row],[Sales Amount]]-sales_tab[[#This Row],[Cost Price]]</f>
        <v>49.906500000000008</v>
      </c>
    </row>
    <row r="1432" spans="1:20" x14ac:dyDescent="0.45">
      <c r="A1432">
        <v>564976</v>
      </c>
      <c r="B1432">
        <v>591383</v>
      </c>
      <c r="C1432" t="str">
        <f>VLOOKUP(sales_tab[[#This Row],[Customer ID]],customer_tab[],2,FALSE)</f>
        <v>Michael Davenport</v>
      </c>
      <c r="D1432" t="str">
        <f>VLOOKUP(sales_tab[[#This Row],[Customer ID]],customer_tab[],9,FALSE)</f>
        <v>Female</v>
      </c>
      <c r="E1432" t="str">
        <f>VLOOKUP(sales_tab[[#This Row],[Customer ID]],customer_tab[],5,FALSE)</f>
        <v>Delaware</v>
      </c>
      <c r="F1432" t="str">
        <f>VLOOKUP(sales_tab[[#This Row],[Customer ID]],customer_tab[],6,FALSE)</f>
        <v>East</v>
      </c>
      <c r="G1432" t="str">
        <f>VLOOKUP(sales_tab[[#This Row],[Customer ID]],customer_tab[],7,FALSE)</f>
        <v>Divorced</v>
      </c>
      <c r="H1432" s="1">
        <v>45271</v>
      </c>
      <c r="I1432" s="1" t="str">
        <f>TEXT(sales_tab[[#This Row],[Order Date]],"YYYY")</f>
        <v>2023</v>
      </c>
      <c r="J1432" s="1" t="str">
        <f>TEXT(sales_tab[[#This Row],[Order Date]],"MMM")</f>
        <v>Dec</v>
      </c>
      <c r="K1432">
        <v>5039</v>
      </c>
      <c r="L1432" t="str">
        <f>VLOOKUP(sales_tab[[#This Row],[Product ID]],product_tab[],2,FALSE)</f>
        <v>Jeans</v>
      </c>
      <c r="M1432" t="str">
        <f>VLOOKUP(sales_tab[[#This Row],[Product ID]],product_tab[],4,FALSE)</f>
        <v>Sanchez, Medina and Golden</v>
      </c>
      <c r="N1432" t="s">
        <v>15</v>
      </c>
      <c r="O1432">
        <v>112.5204</v>
      </c>
      <c r="P1432">
        <v>70.03</v>
      </c>
      <c r="Q1432">
        <v>4</v>
      </c>
      <c r="R1432">
        <v>0.08</v>
      </c>
      <c r="S1432">
        <f>sales_tab[[#This Row],[Unit Price]]*sales_tab[[#This Row],[Quantity]]</f>
        <v>280.12</v>
      </c>
      <c r="T1432">
        <f>sales_tab[[#This Row],[Sales Amount]]-sales_tab[[#This Row],[Cost Price]]</f>
        <v>167.59960000000001</v>
      </c>
    </row>
    <row r="1433" spans="1:20" x14ac:dyDescent="0.45">
      <c r="A1433">
        <v>899920</v>
      </c>
      <c r="B1433">
        <v>387501</v>
      </c>
      <c r="C1433" t="str">
        <f>VLOOKUP(sales_tab[[#This Row],[Customer ID]],customer_tab[],2,FALSE)</f>
        <v>Charles Avery</v>
      </c>
      <c r="D1433" t="str">
        <f>VLOOKUP(sales_tab[[#This Row],[Customer ID]],customer_tab[],9,FALSE)</f>
        <v>Male</v>
      </c>
      <c r="E1433" t="str">
        <f>VLOOKUP(sales_tab[[#This Row],[Customer ID]],customer_tab[],5,FALSE)</f>
        <v>New York</v>
      </c>
      <c r="F1433" t="str">
        <f>VLOOKUP(sales_tab[[#This Row],[Customer ID]],customer_tab[],6,FALSE)</f>
        <v>East</v>
      </c>
      <c r="G1433" t="str">
        <f>VLOOKUP(sales_tab[[#This Row],[Customer ID]],customer_tab[],7,FALSE)</f>
        <v>Widowed</v>
      </c>
      <c r="H1433" s="1">
        <v>45460</v>
      </c>
      <c r="I1433" s="1" t="str">
        <f>TEXT(sales_tab[[#This Row],[Order Date]],"YYYY")</f>
        <v>2024</v>
      </c>
      <c r="J1433" s="1" t="str">
        <f>TEXT(sales_tab[[#This Row],[Order Date]],"MMM")</f>
        <v>Jun</v>
      </c>
      <c r="K1433">
        <v>3592</v>
      </c>
      <c r="L1433" t="str">
        <f>VLOOKUP(sales_tab[[#This Row],[Product ID]],product_tab[],2,FALSE)</f>
        <v>Shoes</v>
      </c>
      <c r="M1433" t="str">
        <f>VLOOKUP(sales_tab[[#This Row],[Product ID]],product_tab[],4,FALSE)</f>
        <v>Hamilton, Kirby and Taylor</v>
      </c>
      <c r="N1433" t="s">
        <v>15</v>
      </c>
      <c r="O1433">
        <v>219.0412</v>
      </c>
      <c r="P1433">
        <v>243.78</v>
      </c>
      <c r="Q1433">
        <v>2</v>
      </c>
      <c r="R1433">
        <v>0.23</v>
      </c>
      <c r="S1433">
        <f>sales_tab[[#This Row],[Unit Price]]*sales_tab[[#This Row],[Quantity]]</f>
        <v>487.56</v>
      </c>
      <c r="T1433">
        <f>sales_tab[[#This Row],[Sales Amount]]-sales_tab[[#This Row],[Cost Price]]</f>
        <v>268.5188</v>
      </c>
    </row>
    <row r="1434" spans="1:20" x14ac:dyDescent="0.45">
      <c r="A1434">
        <v>125908</v>
      </c>
      <c r="B1434">
        <v>258456</v>
      </c>
      <c r="C1434" t="str">
        <f>VLOOKUP(sales_tab[[#This Row],[Customer ID]],customer_tab[],2,FALSE)</f>
        <v>Jason Walker</v>
      </c>
      <c r="D1434" t="str">
        <f>VLOOKUP(sales_tab[[#This Row],[Customer ID]],customer_tab[],9,FALSE)</f>
        <v>Non-Binary</v>
      </c>
      <c r="E1434" t="str">
        <f>VLOOKUP(sales_tab[[#This Row],[Customer ID]],customer_tab[],5,FALSE)</f>
        <v>Texas</v>
      </c>
      <c r="F1434" t="str">
        <f>VLOOKUP(sales_tab[[#This Row],[Customer ID]],customer_tab[],6,FALSE)</f>
        <v>Central</v>
      </c>
      <c r="G1434" t="str">
        <f>VLOOKUP(sales_tab[[#This Row],[Customer ID]],customer_tab[],7,FALSE)</f>
        <v>Single</v>
      </c>
      <c r="H1434" s="1">
        <v>45502</v>
      </c>
      <c r="I1434" s="1" t="str">
        <f>TEXT(sales_tab[[#This Row],[Order Date]],"YYYY")</f>
        <v>2024</v>
      </c>
      <c r="J1434" s="1" t="str">
        <f>TEXT(sales_tab[[#This Row],[Order Date]],"MMM")</f>
        <v>Jul</v>
      </c>
      <c r="K1434">
        <v>9961</v>
      </c>
      <c r="L1434" t="str">
        <f>VLOOKUP(sales_tab[[#This Row],[Product ID]],product_tab[],2,FALSE)</f>
        <v>Cap</v>
      </c>
      <c r="M1434" t="str">
        <f>VLOOKUP(sales_tab[[#This Row],[Product ID]],product_tab[],4,FALSE)</f>
        <v>Rogers and Sons</v>
      </c>
      <c r="N1434" t="s">
        <v>15</v>
      </c>
      <c r="O1434">
        <v>22.912799999999997</v>
      </c>
      <c r="P1434">
        <v>6.92</v>
      </c>
      <c r="Q1434">
        <v>4</v>
      </c>
      <c r="R1434">
        <v>0.04</v>
      </c>
      <c r="S1434">
        <f>sales_tab[[#This Row],[Unit Price]]*sales_tab[[#This Row],[Quantity]]</f>
        <v>27.68</v>
      </c>
      <c r="T1434">
        <f>sales_tab[[#This Row],[Sales Amount]]-sales_tab[[#This Row],[Cost Price]]</f>
        <v>4.7672000000000025</v>
      </c>
    </row>
    <row r="1435" spans="1:20" x14ac:dyDescent="0.45">
      <c r="A1435">
        <v>920648</v>
      </c>
      <c r="B1435">
        <v>591767</v>
      </c>
      <c r="C1435" t="str">
        <f>VLOOKUP(sales_tab[[#This Row],[Customer ID]],customer_tab[],2,FALSE)</f>
        <v>Angela Knight</v>
      </c>
      <c r="D1435" t="str">
        <f>VLOOKUP(sales_tab[[#This Row],[Customer ID]],customer_tab[],9,FALSE)</f>
        <v>Male</v>
      </c>
      <c r="E1435" t="str">
        <f>VLOOKUP(sales_tab[[#This Row],[Customer ID]],customer_tab[],5,FALSE)</f>
        <v>Illinois</v>
      </c>
      <c r="F1435" t="str">
        <f>VLOOKUP(sales_tab[[#This Row],[Customer ID]],customer_tab[],6,FALSE)</f>
        <v>Central</v>
      </c>
      <c r="G1435" t="str">
        <f>VLOOKUP(sales_tab[[#This Row],[Customer ID]],customer_tab[],7,FALSE)</f>
        <v>Widowed</v>
      </c>
      <c r="H1435" s="1">
        <v>45330</v>
      </c>
      <c r="I1435" s="1" t="str">
        <f>TEXT(sales_tab[[#This Row],[Order Date]],"YYYY")</f>
        <v>2024</v>
      </c>
      <c r="J1435" s="1" t="str">
        <f>TEXT(sales_tab[[#This Row],[Order Date]],"MMM")</f>
        <v>Feb</v>
      </c>
      <c r="K1435">
        <v>1440</v>
      </c>
      <c r="L1435" t="str">
        <f>VLOOKUP(sales_tab[[#This Row],[Product ID]],product_tab[],2,FALSE)</f>
        <v>Action Figure</v>
      </c>
      <c r="M1435" t="str">
        <f>VLOOKUP(sales_tab[[#This Row],[Product ID]],product_tab[],4,FALSE)</f>
        <v>Barker-Baker</v>
      </c>
      <c r="N1435" t="s">
        <v>13</v>
      </c>
      <c r="O1435">
        <v>173.0112</v>
      </c>
      <c r="P1435">
        <v>242.72</v>
      </c>
      <c r="Q1435">
        <v>1</v>
      </c>
      <c r="R1435">
        <v>0.04</v>
      </c>
      <c r="S1435">
        <f>sales_tab[[#This Row],[Unit Price]]*sales_tab[[#This Row],[Quantity]]</f>
        <v>242.72</v>
      </c>
      <c r="T1435">
        <f>sales_tab[[#This Row],[Sales Amount]]-sales_tab[[#This Row],[Cost Price]]</f>
        <v>69.708799999999997</v>
      </c>
    </row>
    <row r="1436" spans="1:20" x14ac:dyDescent="0.45">
      <c r="A1436">
        <v>599748</v>
      </c>
      <c r="B1436">
        <v>531649</v>
      </c>
      <c r="C1436" t="str">
        <f>VLOOKUP(sales_tab[[#This Row],[Customer ID]],customer_tab[],2,FALSE)</f>
        <v>Robert Johnson</v>
      </c>
      <c r="D1436" t="str">
        <f>VLOOKUP(sales_tab[[#This Row],[Customer ID]],customer_tab[],9,FALSE)</f>
        <v>Female</v>
      </c>
      <c r="E1436" t="str">
        <f>VLOOKUP(sales_tab[[#This Row],[Customer ID]],customer_tab[],5,FALSE)</f>
        <v>Indiana</v>
      </c>
      <c r="F1436" t="str">
        <f>VLOOKUP(sales_tab[[#This Row],[Customer ID]],customer_tab[],6,FALSE)</f>
        <v>Central</v>
      </c>
      <c r="G1436" t="str">
        <f>VLOOKUP(sales_tab[[#This Row],[Customer ID]],customer_tab[],7,FALSE)</f>
        <v>Married</v>
      </c>
      <c r="H1436" s="1">
        <v>45330</v>
      </c>
      <c r="I1436" s="1" t="str">
        <f>TEXT(sales_tab[[#This Row],[Order Date]],"YYYY")</f>
        <v>2024</v>
      </c>
      <c r="J1436" s="1" t="str">
        <f>TEXT(sales_tab[[#This Row],[Order Date]],"MMM")</f>
        <v>Feb</v>
      </c>
      <c r="K1436">
        <v>4971</v>
      </c>
      <c r="L1436" t="str">
        <f>VLOOKUP(sales_tab[[#This Row],[Product ID]],product_tab[],2,FALSE)</f>
        <v>Marker</v>
      </c>
      <c r="M1436" t="str">
        <f>VLOOKUP(sales_tab[[#This Row],[Product ID]],product_tab[],4,FALSE)</f>
        <v>Perez LLC</v>
      </c>
      <c r="N1436" t="s">
        <v>17</v>
      </c>
      <c r="O1436">
        <v>42.1282</v>
      </c>
      <c r="P1436">
        <v>63.66</v>
      </c>
      <c r="Q1436">
        <v>1</v>
      </c>
      <c r="R1436">
        <v>0.23</v>
      </c>
      <c r="S1436">
        <f>sales_tab[[#This Row],[Unit Price]]*sales_tab[[#This Row],[Quantity]]</f>
        <v>63.66</v>
      </c>
      <c r="T1436">
        <f>sales_tab[[#This Row],[Sales Amount]]-sales_tab[[#This Row],[Cost Price]]</f>
        <v>21.531799999999997</v>
      </c>
    </row>
    <row r="1437" spans="1:20" x14ac:dyDescent="0.45">
      <c r="A1437">
        <v>128400</v>
      </c>
      <c r="B1437">
        <v>980158</v>
      </c>
      <c r="C1437" t="str">
        <f>VLOOKUP(sales_tab[[#This Row],[Customer ID]],customer_tab[],2,FALSE)</f>
        <v>Matthew Jones</v>
      </c>
      <c r="D1437" t="str">
        <f>VLOOKUP(sales_tab[[#This Row],[Customer ID]],customer_tab[],9,FALSE)</f>
        <v>Non-Binary</v>
      </c>
      <c r="E1437" t="str">
        <f>VLOOKUP(sales_tab[[#This Row],[Customer ID]],customer_tab[],5,FALSE)</f>
        <v>Delaware</v>
      </c>
      <c r="F1437" t="str">
        <f>VLOOKUP(sales_tab[[#This Row],[Customer ID]],customer_tab[],6,FALSE)</f>
        <v>East</v>
      </c>
      <c r="G1437" t="str">
        <f>VLOOKUP(sales_tab[[#This Row],[Customer ID]],customer_tab[],7,FALSE)</f>
        <v>Single</v>
      </c>
      <c r="H1437" s="1">
        <v>45389</v>
      </c>
      <c r="I1437" s="1" t="str">
        <f>TEXT(sales_tab[[#This Row],[Order Date]],"YYYY")</f>
        <v>2024</v>
      </c>
      <c r="J1437" s="1" t="str">
        <f>TEXT(sales_tab[[#This Row],[Order Date]],"MMM")</f>
        <v>Apr</v>
      </c>
      <c r="K1437">
        <v>1440</v>
      </c>
      <c r="L1437" t="str">
        <f>VLOOKUP(sales_tab[[#This Row],[Product ID]],product_tab[],2,FALSE)</f>
        <v>Action Figure</v>
      </c>
      <c r="M1437" t="str">
        <f>VLOOKUP(sales_tab[[#This Row],[Product ID]],product_tab[],4,FALSE)</f>
        <v>Barker-Baker</v>
      </c>
      <c r="N1437" t="s">
        <v>13</v>
      </c>
      <c r="O1437">
        <v>411.48759999999993</v>
      </c>
      <c r="P1437">
        <v>242.72</v>
      </c>
      <c r="Q1437">
        <v>3</v>
      </c>
      <c r="R1437">
        <v>0.14000000000000001</v>
      </c>
      <c r="S1437">
        <f>sales_tab[[#This Row],[Unit Price]]*sales_tab[[#This Row],[Quantity]]</f>
        <v>728.16</v>
      </c>
      <c r="T1437">
        <f>sales_tab[[#This Row],[Sales Amount]]-sales_tab[[#This Row],[Cost Price]]</f>
        <v>316.67240000000004</v>
      </c>
    </row>
    <row r="1438" spans="1:20" x14ac:dyDescent="0.45">
      <c r="A1438">
        <v>496555</v>
      </c>
      <c r="B1438">
        <v>465061</v>
      </c>
      <c r="C1438" t="str">
        <f>VLOOKUP(sales_tab[[#This Row],[Customer ID]],customer_tab[],2,FALSE)</f>
        <v>Alexis Hawkins</v>
      </c>
      <c r="D1438" t="str">
        <f>VLOOKUP(sales_tab[[#This Row],[Customer ID]],customer_tab[],9,FALSE)</f>
        <v>Male</v>
      </c>
      <c r="E1438" t="str">
        <f>VLOOKUP(sales_tab[[#This Row],[Customer ID]],customer_tab[],5,FALSE)</f>
        <v>Rhode Island</v>
      </c>
      <c r="F1438" t="str">
        <f>VLOOKUP(sales_tab[[#This Row],[Customer ID]],customer_tab[],6,FALSE)</f>
        <v>East</v>
      </c>
      <c r="G1438" t="str">
        <f>VLOOKUP(sales_tab[[#This Row],[Customer ID]],customer_tab[],7,FALSE)</f>
        <v>Widowed</v>
      </c>
      <c r="H1438" s="1">
        <v>45259</v>
      </c>
      <c r="I1438" s="1" t="str">
        <f>TEXT(sales_tab[[#This Row],[Order Date]],"YYYY")</f>
        <v>2023</v>
      </c>
      <c r="J1438" s="1" t="str">
        <f>TEXT(sales_tab[[#This Row],[Order Date]],"MMM")</f>
        <v>Nov</v>
      </c>
      <c r="K1438">
        <v>6681</v>
      </c>
      <c r="L1438" t="str">
        <f>VLOOKUP(sales_tab[[#This Row],[Product ID]],product_tab[],2,FALSE)</f>
        <v>Desk</v>
      </c>
      <c r="M1438" t="str">
        <f>VLOOKUP(sales_tab[[#This Row],[Product ID]],product_tab[],4,FALSE)</f>
        <v>Fernandez, Willis and Potter</v>
      </c>
      <c r="N1438" t="s">
        <v>11</v>
      </c>
      <c r="O1438">
        <v>131.34139999999999</v>
      </c>
      <c r="P1438">
        <v>204.63</v>
      </c>
      <c r="Q1438">
        <v>1</v>
      </c>
      <c r="R1438">
        <v>0.22</v>
      </c>
      <c r="S1438">
        <f>sales_tab[[#This Row],[Unit Price]]*sales_tab[[#This Row],[Quantity]]</f>
        <v>204.63</v>
      </c>
      <c r="T1438">
        <f>sales_tab[[#This Row],[Sales Amount]]-sales_tab[[#This Row],[Cost Price]]</f>
        <v>73.288600000000002</v>
      </c>
    </row>
    <row r="1439" spans="1:20" x14ac:dyDescent="0.45">
      <c r="A1439">
        <v>511664</v>
      </c>
      <c r="B1439">
        <v>900488</v>
      </c>
      <c r="C1439" t="str">
        <f>VLOOKUP(sales_tab[[#This Row],[Customer ID]],customer_tab[],2,FALSE)</f>
        <v>Sheila Newton</v>
      </c>
      <c r="D1439" t="str">
        <f>VLOOKUP(sales_tab[[#This Row],[Customer ID]],customer_tab[],9,FALSE)</f>
        <v>Female</v>
      </c>
      <c r="E1439" t="str">
        <f>VLOOKUP(sales_tab[[#This Row],[Customer ID]],customer_tab[],5,FALSE)</f>
        <v>California</v>
      </c>
      <c r="F1439" t="str">
        <f>VLOOKUP(sales_tab[[#This Row],[Customer ID]],customer_tab[],6,FALSE)</f>
        <v>West</v>
      </c>
      <c r="G1439" t="str">
        <f>VLOOKUP(sales_tab[[#This Row],[Customer ID]],customer_tab[],7,FALSE)</f>
        <v>Widowed</v>
      </c>
      <c r="H1439" s="1">
        <v>45535</v>
      </c>
      <c r="I1439" s="1" t="str">
        <f>TEXT(sales_tab[[#This Row],[Order Date]],"YYYY")</f>
        <v>2024</v>
      </c>
      <c r="J1439" s="1" t="str">
        <f>TEXT(sales_tab[[#This Row],[Order Date]],"MMM")</f>
        <v>Aug</v>
      </c>
      <c r="K1439">
        <v>2117</v>
      </c>
      <c r="L1439" t="str">
        <f>VLOOKUP(sales_tab[[#This Row],[Product ID]],product_tab[],2,FALSE)</f>
        <v>Sofa</v>
      </c>
      <c r="M1439" t="str">
        <f>VLOOKUP(sales_tab[[#This Row],[Product ID]],product_tab[],4,FALSE)</f>
        <v>Holden Inc</v>
      </c>
      <c r="N1439" t="s">
        <v>11</v>
      </c>
      <c r="O1439">
        <v>8.1046999999999976</v>
      </c>
      <c r="P1439">
        <v>13.79</v>
      </c>
      <c r="Q1439">
        <v>1</v>
      </c>
      <c r="R1439">
        <v>7.0000000000000007E-2</v>
      </c>
      <c r="S1439">
        <f>sales_tab[[#This Row],[Unit Price]]*sales_tab[[#This Row],[Quantity]]</f>
        <v>13.79</v>
      </c>
      <c r="T1439">
        <f>sales_tab[[#This Row],[Sales Amount]]-sales_tab[[#This Row],[Cost Price]]</f>
        <v>5.6853000000000016</v>
      </c>
    </row>
    <row r="1440" spans="1:20" x14ac:dyDescent="0.45">
      <c r="A1440">
        <v>311825</v>
      </c>
      <c r="B1440">
        <v>525540</v>
      </c>
      <c r="C1440" t="str">
        <f>VLOOKUP(sales_tab[[#This Row],[Customer ID]],customer_tab[],2,FALSE)</f>
        <v>Tara West</v>
      </c>
      <c r="D1440" t="str">
        <f>VLOOKUP(sales_tab[[#This Row],[Customer ID]],customer_tab[],9,FALSE)</f>
        <v>Male</v>
      </c>
      <c r="E1440" t="str">
        <f>VLOOKUP(sales_tab[[#This Row],[Customer ID]],customer_tab[],5,FALSE)</f>
        <v>Washington</v>
      </c>
      <c r="F1440" t="str">
        <f>VLOOKUP(sales_tab[[#This Row],[Customer ID]],customer_tab[],6,FALSE)</f>
        <v>West</v>
      </c>
      <c r="G1440" t="str">
        <f>VLOOKUP(sales_tab[[#This Row],[Customer ID]],customer_tab[],7,FALSE)</f>
        <v>Divorced</v>
      </c>
      <c r="H1440" s="1">
        <v>45363</v>
      </c>
      <c r="I1440" s="1" t="str">
        <f>TEXT(sales_tab[[#This Row],[Order Date]],"YYYY")</f>
        <v>2024</v>
      </c>
      <c r="J1440" s="1" t="str">
        <f>TEXT(sales_tab[[#This Row],[Order Date]],"MMM")</f>
        <v>Mar</v>
      </c>
      <c r="K1440">
        <v>9251</v>
      </c>
      <c r="L1440" t="str">
        <f>VLOOKUP(sales_tab[[#This Row],[Product ID]],product_tab[],2,FALSE)</f>
        <v>Headphones</v>
      </c>
      <c r="M1440" t="str">
        <f>VLOOKUP(sales_tab[[#This Row],[Product ID]],product_tab[],4,FALSE)</f>
        <v>Yates Group</v>
      </c>
      <c r="N1440" t="s">
        <v>19</v>
      </c>
      <c r="O1440">
        <v>212.97899999999998</v>
      </c>
      <c r="P1440">
        <v>86.13</v>
      </c>
      <c r="Q1440">
        <v>5</v>
      </c>
      <c r="R1440">
        <v>0.14000000000000001</v>
      </c>
      <c r="S1440">
        <f>sales_tab[[#This Row],[Unit Price]]*sales_tab[[#This Row],[Quantity]]</f>
        <v>430.65</v>
      </c>
      <c r="T1440">
        <f>sales_tab[[#This Row],[Sales Amount]]-sales_tab[[#This Row],[Cost Price]]</f>
        <v>217.67099999999999</v>
      </c>
    </row>
    <row r="1441" spans="1:20" x14ac:dyDescent="0.45">
      <c r="A1441">
        <v>949401</v>
      </c>
      <c r="B1441">
        <v>286042</v>
      </c>
      <c r="C1441" t="str">
        <f>VLOOKUP(sales_tab[[#This Row],[Customer ID]],customer_tab[],2,FALSE)</f>
        <v>Jennifer Rollins</v>
      </c>
      <c r="D1441" t="str">
        <f>VLOOKUP(sales_tab[[#This Row],[Customer ID]],customer_tab[],9,FALSE)</f>
        <v>Female</v>
      </c>
      <c r="E1441" t="str">
        <f>VLOOKUP(sales_tab[[#This Row],[Customer ID]],customer_tab[],5,FALSE)</f>
        <v>Pennsylvania</v>
      </c>
      <c r="F1441" t="str">
        <f>VLOOKUP(sales_tab[[#This Row],[Customer ID]],customer_tab[],6,FALSE)</f>
        <v>East</v>
      </c>
      <c r="G1441" t="str">
        <f>VLOOKUP(sales_tab[[#This Row],[Customer ID]],customer_tab[],7,FALSE)</f>
        <v>Divorced</v>
      </c>
      <c r="H1441" s="1">
        <v>45460</v>
      </c>
      <c r="I1441" s="1" t="str">
        <f>TEXT(sales_tab[[#This Row],[Order Date]],"YYYY")</f>
        <v>2024</v>
      </c>
      <c r="J1441" s="1" t="str">
        <f>TEXT(sales_tab[[#This Row],[Order Date]],"MMM")</f>
        <v>Jun</v>
      </c>
      <c r="K1441">
        <v>5942</v>
      </c>
      <c r="L1441" t="str">
        <f>VLOOKUP(sales_tab[[#This Row],[Product ID]],product_tab[],2,FALSE)</f>
        <v>Stapler</v>
      </c>
      <c r="M1441" t="str">
        <f>VLOOKUP(sales_tab[[#This Row],[Product ID]],product_tab[],4,FALSE)</f>
        <v>Jones-Henderson</v>
      </c>
      <c r="N1441" t="s">
        <v>17</v>
      </c>
      <c r="O1441">
        <v>12.281600000000001</v>
      </c>
      <c r="P1441">
        <v>12.83</v>
      </c>
      <c r="Q1441">
        <v>2</v>
      </c>
      <c r="R1441">
        <v>0.24</v>
      </c>
      <c r="S1441">
        <f>sales_tab[[#This Row],[Unit Price]]*sales_tab[[#This Row],[Quantity]]</f>
        <v>25.66</v>
      </c>
      <c r="T1441">
        <f>sales_tab[[#This Row],[Sales Amount]]-sales_tab[[#This Row],[Cost Price]]</f>
        <v>13.378399999999999</v>
      </c>
    </row>
    <row r="1442" spans="1:20" x14ac:dyDescent="0.45">
      <c r="A1442">
        <v>479336</v>
      </c>
      <c r="B1442">
        <v>617535</v>
      </c>
      <c r="C1442" t="str">
        <f>VLOOKUP(sales_tab[[#This Row],[Customer ID]],customer_tab[],2,FALSE)</f>
        <v>Sierra Ward PhD</v>
      </c>
      <c r="D1442" t="str">
        <f>VLOOKUP(sales_tab[[#This Row],[Customer ID]],customer_tab[],9,FALSE)</f>
        <v>Non-Binary</v>
      </c>
      <c r="E1442" t="str">
        <f>VLOOKUP(sales_tab[[#This Row],[Customer ID]],customer_tab[],5,FALSE)</f>
        <v>Pennsylvania</v>
      </c>
      <c r="F1442" t="str">
        <f>VLOOKUP(sales_tab[[#This Row],[Customer ID]],customer_tab[],6,FALSE)</f>
        <v>East</v>
      </c>
      <c r="G1442" t="str">
        <f>VLOOKUP(sales_tab[[#This Row],[Customer ID]],customer_tab[],7,FALSE)</f>
        <v>Single</v>
      </c>
      <c r="H1442" s="1">
        <v>45241</v>
      </c>
      <c r="I1442" s="1" t="str">
        <f>TEXT(sales_tab[[#This Row],[Order Date]],"YYYY")</f>
        <v>2023</v>
      </c>
      <c r="J1442" s="1" t="str">
        <f>TEXT(sales_tab[[#This Row],[Order Date]],"MMM")</f>
        <v>Nov</v>
      </c>
      <c r="K1442">
        <v>2117</v>
      </c>
      <c r="L1442" t="str">
        <f>VLOOKUP(sales_tab[[#This Row],[Product ID]],product_tab[],2,FALSE)</f>
        <v>Sofa</v>
      </c>
      <c r="M1442" t="str">
        <f>VLOOKUP(sales_tab[[#This Row],[Product ID]],product_tab[],4,FALSE)</f>
        <v>Holden Inc</v>
      </c>
      <c r="N1442" t="s">
        <v>11</v>
      </c>
      <c r="O1442">
        <v>43.031499999999987</v>
      </c>
      <c r="P1442">
        <v>13.79</v>
      </c>
      <c r="Q1442">
        <v>5</v>
      </c>
      <c r="R1442">
        <v>0.23</v>
      </c>
      <c r="S1442">
        <f>sales_tab[[#This Row],[Unit Price]]*sales_tab[[#This Row],[Quantity]]</f>
        <v>68.949999999999989</v>
      </c>
      <c r="T1442">
        <f>sales_tab[[#This Row],[Sales Amount]]-sales_tab[[#This Row],[Cost Price]]</f>
        <v>25.918500000000002</v>
      </c>
    </row>
    <row r="1443" spans="1:20" x14ac:dyDescent="0.45">
      <c r="A1443">
        <v>103262</v>
      </c>
      <c r="B1443">
        <v>423422</v>
      </c>
      <c r="C1443" t="str">
        <f>VLOOKUP(sales_tab[[#This Row],[Customer ID]],customer_tab[],2,FALSE)</f>
        <v>Dr. Tracy Gamble</v>
      </c>
      <c r="D1443" t="str">
        <f>VLOOKUP(sales_tab[[#This Row],[Customer ID]],customer_tab[],9,FALSE)</f>
        <v>Female</v>
      </c>
      <c r="E1443" t="str">
        <f>VLOOKUP(sales_tab[[#This Row],[Customer ID]],customer_tab[],5,FALSE)</f>
        <v>Michigan</v>
      </c>
      <c r="F1443" t="str">
        <f>VLOOKUP(sales_tab[[#This Row],[Customer ID]],customer_tab[],6,FALSE)</f>
        <v>Central</v>
      </c>
      <c r="G1443" t="str">
        <f>VLOOKUP(sales_tab[[#This Row],[Customer ID]],customer_tab[],7,FALSE)</f>
        <v>Single</v>
      </c>
      <c r="H1443" s="1">
        <v>45406</v>
      </c>
      <c r="I1443" s="1" t="str">
        <f>TEXT(sales_tab[[#This Row],[Order Date]],"YYYY")</f>
        <v>2024</v>
      </c>
      <c r="J1443" s="1" t="str">
        <f>TEXT(sales_tab[[#This Row],[Order Date]],"MMM")</f>
        <v>Apr</v>
      </c>
      <c r="K1443">
        <v>8348</v>
      </c>
      <c r="L1443" t="str">
        <f>VLOOKUP(sales_tab[[#This Row],[Product ID]],product_tab[],2,FALSE)</f>
        <v>Laptop</v>
      </c>
      <c r="M1443" t="str">
        <f>VLOOKUP(sales_tab[[#This Row],[Product ID]],product_tab[],4,FALSE)</f>
        <v>Jackson, Stewart and Jenkins</v>
      </c>
      <c r="N1443" t="s">
        <v>19</v>
      </c>
      <c r="O1443">
        <v>533.85559999999998</v>
      </c>
      <c r="P1443">
        <v>193.63</v>
      </c>
      <c r="Q1443">
        <v>4</v>
      </c>
      <c r="R1443">
        <v>0.22</v>
      </c>
      <c r="S1443">
        <f>sales_tab[[#This Row],[Unit Price]]*sales_tab[[#This Row],[Quantity]]</f>
        <v>774.52</v>
      </c>
      <c r="T1443">
        <f>sales_tab[[#This Row],[Sales Amount]]-sales_tab[[#This Row],[Cost Price]]</f>
        <v>240.6644</v>
      </c>
    </row>
    <row r="1444" spans="1:20" x14ac:dyDescent="0.45">
      <c r="A1444">
        <v>725479</v>
      </c>
      <c r="B1444">
        <v>560937</v>
      </c>
      <c r="C1444" t="str">
        <f>VLOOKUP(sales_tab[[#This Row],[Customer ID]],customer_tab[],2,FALSE)</f>
        <v>Michael Carson</v>
      </c>
      <c r="D1444" t="str">
        <f>VLOOKUP(sales_tab[[#This Row],[Customer ID]],customer_tab[],9,FALSE)</f>
        <v>Non-Binary</v>
      </c>
      <c r="E1444" t="str">
        <f>VLOOKUP(sales_tab[[#This Row],[Customer ID]],customer_tab[],5,FALSE)</f>
        <v>Illinois</v>
      </c>
      <c r="F1444" t="str">
        <f>VLOOKUP(sales_tab[[#This Row],[Customer ID]],customer_tab[],6,FALSE)</f>
        <v>Central</v>
      </c>
      <c r="G1444" t="str">
        <f>VLOOKUP(sales_tab[[#This Row],[Customer ID]],customer_tab[],7,FALSE)</f>
        <v>Single</v>
      </c>
      <c r="H1444" s="1">
        <v>45389</v>
      </c>
      <c r="I1444" s="1" t="str">
        <f>TEXT(sales_tab[[#This Row],[Order Date]],"YYYY")</f>
        <v>2024</v>
      </c>
      <c r="J1444" s="1" t="str">
        <f>TEXT(sales_tab[[#This Row],[Order Date]],"MMM")</f>
        <v>Apr</v>
      </c>
      <c r="K1444">
        <v>5842</v>
      </c>
      <c r="L1444" t="str">
        <f>VLOOKUP(sales_tab[[#This Row],[Product ID]],product_tab[],2,FALSE)</f>
        <v>Chair</v>
      </c>
      <c r="M1444" t="str">
        <f>VLOOKUP(sales_tab[[#This Row],[Product ID]],product_tab[],4,FALSE)</f>
        <v>Cook, Hall and Miller</v>
      </c>
      <c r="N1444" t="s">
        <v>11</v>
      </c>
      <c r="O1444">
        <v>117.08150000000001</v>
      </c>
      <c r="P1444">
        <v>268.19</v>
      </c>
      <c r="Q1444">
        <v>1</v>
      </c>
      <c r="R1444">
        <v>0.15</v>
      </c>
      <c r="S1444">
        <f>sales_tab[[#This Row],[Unit Price]]*sales_tab[[#This Row],[Quantity]]</f>
        <v>268.19</v>
      </c>
      <c r="T1444">
        <f>sales_tab[[#This Row],[Sales Amount]]-sales_tab[[#This Row],[Cost Price]]</f>
        <v>151.10849999999999</v>
      </c>
    </row>
    <row r="1445" spans="1:20" x14ac:dyDescent="0.45">
      <c r="A1445">
        <v>177842</v>
      </c>
      <c r="B1445">
        <v>747364</v>
      </c>
      <c r="C1445" t="str">
        <f>VLOOKUP(sales_tab[[#This Row],[Customer ID]],customer_tab[],2,FALSE)</f>
        <v>Kevin Lee</v>
      </c>
      <c r="D1445" t="str">
        <f>VLOOKUP(sales_tab[[#This Row],[Customer ID]],customer_tab[],9,FALSE)</f>
        <v>Male</v>
      </c>
      <c r="E1445" t="str">
        <f>VLOOKUP(sales_tab[[#This Row],[Customer ID]],customer_tab[],5,FALSE)</f>
        <v>Texas</v>
      </c>
      <c r="F1445" t="str">
        <f>VLOOKUP(sales_tab[[#This Row],[Customer ID]],customer_tab[],6,FALSE)</f>
        <v>Central</v>
      </c>
      <c r="G1445" t="str">
        <f>VLOOKUP(sales_tab[[#This Row],[Customer ID]],customer_tab[],7,FALSE)</f>
        <v>Single</v>
      </c>
      <c r="H1445" s="1">
        <v>45479</v>
      </c>
      <c r="I1445" s="1" t="str">
        <f>TEXT(sales_tab[[#This Row],[Order Date]],"YYYY")</f>
        <v>2024</v>
      </c>
      <c r="J1445" s="1" t="str">
        <f>TEXT(sales_tab[[#This Row],[Order Date]],"MMM")</f>
        <v>Jul</v>
      </c>
      <c r="K1445">
        <v>7085</v>
      </c>
      <c r="L1445" t="str">
        <f>VLOOKUP(sales_tab[[#This Row],[Product ID]],product_tab[],2,FALSE)</f>
        <v>Jacket</v>
      </c>
      <c r="M1445" t="str">
        <f>VLOOKUP(sales_tab[[#This Row],[Product ID]],product_tab[],4,FALSE)</f>
        <v>Myers-Barber</v>
      </c>
      <c r="N1445" t="s">
        <v>15</v>
      </c>
      <c r="O1445">
        <v>347.12020000000007</v>
      </c>
      <c r="P1445">
        <v>178.83</v>
      </c>
      <c r="Q1445">
        <v>3</v>
      </c>
      <c r="R1445">
        <v>0.02</v>
      </c>
      <c r="S1445">
        <f>sales_tab[[#This Row],[Unit Price]]*sales_tab[[#This Row],[Quantity]]</f>
        <v>536.49</v>
      </c>
      <c r="T1445">
        <f>sales_tab[[#This Row],[Sales Amount]]-sales_tab[[#This Row],[Cost Price]]</f>
        <v>189.36979999999994</v>
      </c>
    </row>
    <row r="1446" spans="1:20" x14ac:dyDescent="0.45">
      <c r="A1446">
        <v>661306</v>
      </c>
      <c r="B1446">
        <v>591767</v>
      </c>
      <c r="C1446" t="str">
        <f>VLOOKUP(sales_tab[[#This Row],[Customer ID]],customer_tab[],2,FALSE)</f>
        <v>Angela Knight</v>
      </c>
      <c r="D1446" t="str">
        <f>VLOOKUP(sales_tab[[#This Row],[Customer ID]],customer_tab[],9,FALSE)</f>
        <v>Male</v>
      </c>
      <c r="E1446" t="str">
        <f>VLOOKUP(sales_tab[[#This Row],[Customer ID]],customer_tab[],5,FALSE)</f>
        <v>Illinois</v>
      </c>
      <c r="F1446" t="str">
        <f>VLOOKUP(sales_tab[[#This Row],[Customer ID]],customer_tab[],6,FALSE)</f>
        <v>Central</v>
      </c>
      <c r="G1446" t="str">
        <f>VLOOKUP(sales_tab[[#This Row],[Customer ID]],customer_tab[],7,FALSE)</f>
        <v>Widowed</v>
      </c>
      <c r="H1446" s="1">
        <v>45279</v>
      </c>
      <c r="I1446" s="1" t="str">
        <f>TEXT(sales_tab[[#This Row],[Order Date]],"YYYY")</f>
        <v>2023</v>
      </c>
      <c r="J1446" s="1" t="str">
        <f>TEXT(sales_tab[[#This Row],[Order Date]],"MMM")</f>
        <v>Dec</v>
      </c>
      <c r="K1446">
        <v>9504</v>
      </c>
      <c r="L1446" t="str">
        <f>VLOOKUP(sales_tab[[#This Row],[Product ID]],product_tab[],2,FALSE)</f>
        <v>Puzzle</v>
      </c>
      <c r="M1446" t="str">
        <f>VLOOKUP(sales_tab[[#This Row],[Product ID]],product_tab[],4,FALSE)</f>
        <v>Bailey, Fowler and Butler</v>
      </c>
      <c r="N1446" t="s">
        <v>13</v>
      </c>
      <c r="O1446">
        <v>95.154799999999994</v>
      </c>
      <c r="P1446">
        <v>50.87</v>
      </c>
      <c r="Q1446">
        <v>4</v>
      </c>
      <c r="R1446">
        <v>0.24</v>
      </c>
      <c r="S1446">
        <f>sales_tab[[#This Row],[Unit Price]]*sales_tab[[#This Row],[Quantity]]</f>
        <v>203.48</v>
      </c>
      <c r="T1446">
        <f>sales_tab[[#This Row],[Sales Amount]]-sales_tab[[#This Row],[Cost Price]]</f>
        <v>108.3252</v>
      </c>
    </row>
    <row r="1447" spans="1:20" x14ac:dyDescent="0.45">
      <c r="A1447">
        <v>986152</v>
      </c>
      <c r="B1447">
        <v>817058</v>
      </c>
      <c r="C1447" t="str">
        <f>VLOOKUP(sales_tab[[#This Row],[Customer ID]],customer_tab[],2,FALSE)</f>
        <v>Bridget Mills</v>
      </c>
      <c r="D1447" t="str">
        <f>VLOOKUP(sales_tab[[#This Row],[Customer ID]],customer_tab[],9,FALSE)</f>
        <v>Female</v>
      </c>
      <c r="E1447" t="str">
        <f>VLOOKUP(sales_tab[[#This Row],[Customer ID]],customer_tab[],5,FALSE)</f>
        <v>Texas</v>
      </c>
      <c r="F1447" t="str">
        <f>VLOOKUP(sales_tab[[#This Row],[Customer ID]],customer_tab[],6,FALSE)</f>
        <v>Central</v>
      </c>
      <c r="G1447" t="str">
        <f>VLOOKUP(sales_tab[[#This Row],[Customer ID]],customer_tab[],7,FALSE)</f>
        <v>Single</v>
      </c>
      <c r="H1447" s="1">
        <v>45428</v>
      </c>
      <c r="I1447" s="1" t="str">
        <f>TEXT(sales_tab[[#This Row],[Order Date]],"YYYY")</f>
        <v>2024</v>
      </c>
      <c r="J1447" s="1" t="str">
        <f>TEXT(sales_tab[[#This Row],[Order Date]],"MMM")</f>
        <v>May</v>
      </c>
      <c r="K1447">
        <v>9504</v>
      </c>
      <c r="L1447" t="str">
        <f>VLOOKUP(sales_tab[[#This Row],[Product ID]],product_tab[],2,FALSE)</f>
        <v>Puzzle</v>
      </c>
      <c r="M1447" t="str">
        <f>VLOOKUP(sales_tab[[#This Row],[Product ID]],product_tab[],4,FALSE)</f>
        <v>Bailey, Fowler and Butler</v>
      </c>
      <c r="N1447" t="s">
        <v>13</v>
      </c>
      <c r="O1447">
        <v>35.741300000000003</v>
      </c>
      <c r="P1447">
        <v>50.87</v>
      </c>
      <c r="Q1447">
        <v>1</v>
      </c>
      <c r="R1447">
        <v>0.01</v>
      </c>
      <c r="S1447">
        <f>sales_tab[[#This Row],[Unit Price]]*sales_tab[[#This Row],[Quantity]]</f>
        <v>50.87</v>
      </c>
      <c r="T1447">
        <f>sales_tab[[#This Row],[Sales Amount]]-sales_tab[[#This Row],[Cost Price]]</f>
        <v>15.128699999999995</v>
      </c>
    </row>
    <row r="1448" spans="1:20" x14ac:dyDescent="0.45">
      <c r="A1448">
        <v>448367</v>
      </c>
      <c r="B1448">
        <v>195944</v>
      </c>
      <c r="C1448" t="str">
        <f>VLOOKUP(sales_tab[[#This Row],[Customer ID]],customer_tab[],2,FALSE)</f>
        <v>Leslie Russell</v>
      </c>
      <c r="D1448" t="str">
        <f>VLOOKUP(sales_tab[[#This Row],[Customer ID]],customer_tab[],9,FALSE)</f>
        <v>Male</v>
      </c>
      <c r="E1448" t="str">
        <f>VLOOKUP(sales_tab[[#This Row],[Customer ID]],customer_tab[],5,FALSE)</f>
        <v>New York</v>
      </c>
      <c r="F1448" t="str">
        <f>VLOOKUP(sales_tab[[#This Row],[Customer ID]],customer_tab[],6,FALSE)</f>
        <v>East</v>
      </c>
      <c r="G1448" t="str">
        <f>VLOOKUP(sales_tab[[#This Row],[Customer ID]],customer_tab[],7,FALSE)</f>
        <v>Single</v>
      </c>
      <c r="H1448" s="1">
        <v>45385</v>
      </c>
      <c r="I1448" s="1" t="str">
        <f>TEXT(sales_tab[[#This Row],[Order Date]],"YYYY")</f>
        <v>2024</v>
      </c>
      <c r="J1448" s="1" t="str">
        <f>TEXT(sales_tab[[#This Row],[Order Date]],"MMM")</f>
        <v>Apr</v>
      </c>
      <c r="K1448">
        <v>3592</v>
      </c>
      <c r="L1448" t="str">
        <f>VLOOKUP(sales_tab[[#This Row],[Product ID]],product_tab[],2,FALSE)</f>
        <v>Shoes</v>
      </c>
      <c r="M1448" t="str">
        <f>VLOOKUP(sales_tab[[#This Row],[Product ID]],product_tab[],4,FALSE)</f>
        <v>Hamilton, Kirby and Taylor</v>
      </c>
      <c r="N1448" t="s">
        <v>15</v>
      </c>
      <c r="O1448">
        <v>481.87840000000006</v>
      </c>
      <c r="P1448">
        <v>243.78</v>
      </c>
      <c r="Q1448">
        <v>4</v>
      </c>
      <c r="R1448">
        <v>0.18</v>
      </c>
      <c r="S1448">
        <f>sales_tab[[#This Row],[Unit Price]]*sales_tab[[#This Row],[Quantity]]</f>
        <v>975.12</v>
      </c>
      <c r="T1448">
        <f>sales_tab[[#This Row],[Sales Amount]]-sales_tab[[#This Row],[Cost Price]]</f>
        <v>493.24159999999995</v>
      </c>
    </row>
    <row r="1449" spans="1:20" x14ac:dyDescent="0.45">
      <c r="A1449">
        <v>781250</v>
      </c>
      <c r="B1449">
        <v>649616</v>
      </c>
      <c r="C1449" t="str">
        <f>VLOOKUP(sales_tab[[#This Row],[Customer ID]],customer_tab[],2,FALSE)</f>
        <v>Christina Schultz</v>
      </c>
      <c r="D1449" t="str">
        <f>VLOOKUP(sales_tab[[#This Row],[Customer ID]],customer_tab[],9,FALSE)</f>
        <v>Female</v>
      </c>
      <c r="E1449" t="str">
        <f>VLOOKUP(sales_tab[[#This Row],[Customer ID]],customer_tab[],5,FALSE)</f>
        <v>Colorado</v>
      </c>
      <c r="F1449" t="str">
        <f>VLOOKUP(sales_tab[[#This Row],[Customer ID]],customer_tab[],6,FALSE)</f>
        <v>West</v>
      </c>
      <c r="G1449" t="str">
        <f>VLOOKUP(sales_tab[[#This Row],[Customer ID]],customer_tab[],7,FALSE)</f>
        <v>Married</v>
      </c>
      <c r="H1449" s="1">
        <v>45282</v>
      </c>
      <c r="I1449" s="1" t="str">
        <f>TEXT(sales_tab[[#This Row],[Order Date]],"YYYY")</f>
        <v>2023</v>
      </c>
      <c r="J1449" s="1" t="str">
        <f>TEXT(sales_tab[[#This Row],[Order Date]],"MMM")</f>
        <v>Dec</v>
      </c>
      <c r="K1449">
        <v>8522</v>
      </c>
      <c r="L1449" t="str">
        <f>VLOOKUP(sales_tab[[#This Row],[Product ID]],product_tab[],2,FALSE)</f>
        <v>Notebook</v>
      </c>
      <c r="M1449" t="str">
        <f>VLOOKUP(sales_tab[[#This Row],[Product ID]],product_tab[],4,FALSE)</f>
        <v>Estrada LLC</v>
      </c>
      <c r="N1449" t="s">
        <v>17</v>
      </c>
      <c r="O1449">
        <v>354.46200000000016</v>
      </c>
      <c r="P1449">
        <v>154.08000000000001</v>
      </c>
      <c r="Q1449">
        <v>5</v>
      </c>
      <c r="R1449">
        <v>0.22</v>
      </c>
      <c r="S1449">
        <f>sales_tab[[#This Row],[Unit Price]]*sales_tab[[#This Row],[Quantity]]</f>
        <v>770.40000000000009</v>
      </c>
      <c r="T1449">
        <f>sales_tab[[#This Row],[Sales Amount]]-sales_tab[[#This Row],[Cost Price]]</f>
        <v>415.93799999999993</v>
      </c>
    </row>
    <row r="1450" spans="1:20" x14ac:dyDescent="0.45">
      <c r="A1450">
        <v>453022</v>
      </c>
      <c r="B1450">
        <v>513252</v>
      </c>
      <c r="C1450" t="str">
        <f>VLOOKUP(sales_tab[[#This Row],[Customer ID]],customer_tab[],2,FALSE)</f>
        <v>Melinda Blankenship</v>
      </c>
      <c r="D1450" t="str">
        <f>VLOOKUP(sales_tab[[#This Row],[Customer ID]],customer_tab[],9,FALSE)</f>
        <v>Male</v>
      </c>
      <c r="E1450" t="str">
        <f>VLOOKUP(sales_tab[[#This Row],[Customer ID]],customer_tab[],5,FALSE)</f>
        <v>Georgia</v>
      </c>
      <c r="F1450" t="str">
        <f>VLOOKUP(sales_tab[[#This Row],[Customer ID]],customer_tab[],6,FALSE)</f>
        <v>South</v>
      </c>
      <c r="G1450" t="str">
        <f>VLOOKUP(sales_tab[[#This Row],[Customer ID]],customer_tab[],7,FALSE)</f>
        <v>Divorced</v>
      </c>
      <c r="H1450" s="1">
        <v>45428</v>
      </c>
      <c r="I1450" s="1" t="str">
        <f>TEXT(sales_tab[[#This Row],[Order Date]],"YYYY")</f>
        <v>2024</v>
      </c>
      <c r="J1450" s="1" t="str">
        <f>TEXT(sales_tab[[#This Row],[Order Date]],"MMM")</f>
        <v>May</v>
      </c>
      <c r="K1450">
        <v>5039</v>
      </c>
      <c r="L1450" t="str">
        <f>VLOOKUP(sales_tab[[#This Row],[Product ID]],product_tab[],2,FALSE)</f>
        <v>Jeans</v>
      </c>
      <c r="M1450" t="str">
        <f>VLOOKUP(sales_tab[[#This Row],[Product ID]],product_tab[],4,FALSE)</f>
        <v>Sanchez, Medina and Golden</v>
      </c>
      <c r="N1450" t="s">
        <v>15</v>
      </c>
      <c r="O1450">
        <v>188.16910000000001</v>
      </c>
      <c r="P1450">
        <v>70.03</v>
      </c>
      <c r="Q1450">
        <v>3</v>
      </c>
      <c r="R1450">
        <v>0.01</v>
      </c>
      <c r="S1450">
        <f>sales_tab[[#This Row],[Unit Price]]*sales_tab[[#This Row],[Quantity]]</f>
        <v>210.09</v>
      </c>
      <c r="T1450">
        <f>sales_tab[[#This Row],[Sales Amount]]-sales_tab[[#This Row],[Cost Price]]</f>
        <v>21.920899999999989</v>
      </c>
    </row>
    <row r="1451" spans="1:20" x14ac:dyDescent="0.45">
      <c r="A1451">
        <v>235311</v>
      </c>
      <c r="B1451">
        <v>333590</v>
      </c>
      <c r="C1451" t="str">
        <f>VLOOKUP(sales_tab[[#This Row],[Customer ID]],customer_tab[],2,FALSE)</f>
        <v>Monique Shaw</v>
      </c>
      <c r="D1451" t="str">
        <f>VLOOKUP(sales_tab[[#This Row],[Customer ID]],customer_tab[],9,FALSE)</f>
        <v>Non-Binary</v>
      </c>
      <c r="E1451" t="str">
        <f>VLOOKUP(sales_tab[[#This Row],[Customer ID]],customer_tab[],5,FALSE)</f>
        <v>Washington</v>
      </c>
      <c r="F1451" t="str">
        <f>VLOOKUP(sales_tab[[#This Row],[Customer ID]],customer_tab[],6,FALSE)</f>
        <v>West</v>
      </c>
      <c r="G1451" t="str">
        <f>VLOOKUP(sales_tab[[#This Row],[Customer ID]],customer_tab[],7,FALSE)</f>
        <v>Widowed</v>
      </c>
      <c r="H1451" s="1">
        <v>45513</v>
      </c>
      <c r="I1451" s="1" t="str">
        <f>TEXT(sales_tab[[#This Row],[Order Date]],"YYYY")</f>
        <v>2024</v>
      </c>
      <c r="J1451" s="1" t="str">
        <f>TEXT(sales_tab[[#This Row],[Order Date]],"MMM")</f>
        <v>Aug</v>
      </c>
      <c r="K1451">
        <v>5942</v>
      </c>
      <c r="L1451" t="str">
        <f>VLOOKUP(sales_tab[[#This Row],[Product ID]],product_tab[],2,FALSE)</f>
        <v>Stapler</v>
      </c>
      <c r="M1451" t="str">
        <f>VLOOKUP(sales_tab[[#This Row],[Product ID]],product_tab[],4,FALSE)</f>
        <v>Jones-Henderson</v>
      </c>
      <c r="N1451" t="s">
        <v>17</v>
      </c>
      <c r="O1451">
        <v>49.075000000000003</v>
      </c>
      <c r="P1451">
        <v>12.83</v>
      </c>
      <c r="Q1451">
        <v>5</v>
      </c>
      <c r="R1451">
        <v>0.1</v>
      </c>
      <c r="S1451">
        <f>sales_tab[[#This Row],[Unit Price]]*sales_tab[[#This Row],[Quantity]]</f>
        <v>64.150000000000006</v>
      </c>
      <c r="T1451">
        <f>sales_tab[[#This Row],[Sales Amount]]-sales_tab[[#This Row],[Cost Price]]</f>
        <v>15.075000000000003</v>
      </c>
    </row>
    <row r="1452" spans="1:20" x14ac:dyDescent="0.45">
      <c r="A1452">
        <v>133349</v>
      </c>
      <c r="B1452">
        <v>766111</v>
      </c>
      <c r="C1452" t="str">
        <f>VLOOKUP(sales_tab[[#This Row],[Customer ID]],customer_tab[],2,FALSE)</f>
        <v>Tammy Rivas</v>
      </c>
      <c r="D1452" t="str">
        <f>VLOOKUP(sales_tab[[#This Row],[Customer ID]],customer_tab[],9,FALSE)</f>
        <v>Female</v>
      </c>
      <c r="E1452" t="str">
        <f>VLOOKUP(sales_tab[[#This Row],[Customer ID]],customer_tab[],5,FALSE)</f>
        <v>Michigan</v>
      </c>
      <c r="F1452" t="str">
        <f>VLOOKUP(sales_tab[[#This Row],[Customer ID]],customer_tab[],6,FALSE)</f>
        <v>Central</v>
      </c>
      <c r="G1452" t="str">
        <f>VLOOKUP(sales_tab[[#This Row],[Customer ID]],customer_tab[],7,FALSE)</f>
        <v>Divorced</v>
      </c>
      <c r="H1452" s="1">
        <v>45197</v>
      </c>
      <c r="I1452" s="1" t="str">
        <f>TEXT(sales_tab[[#This Row],[Order Date]],"YYYY")</f>
        <v>2023</v>
      </c>
      <c r="J1452" s="1" t="str">
        <f>TEXT(sales_tab[[#This Row],[Order Date]],"MMM")</f>
        <v>Sep</v>
      </c>
      <c r="K1452">
        <v>4889</v>
      </c>
      <c r="L1452" t="str">
        <f>VLOOKUP(sales_tab[[#This Row],[Product ID]],product_tab[],2,FALSE)</f>
        <v>T-shirt</v>
      </c>
      <c r="M1452" t="str">
        <f>VLOOKUP(sales_tab[[#This Row],[Product ID]],product_tab[],4,FALSE)</f>
        <v>Davis Group</v>
      </c>
      <c r="N1452" t="s">
        <v>15</v>
      </c>
      <c r="O1452">
        <v>448.39160000000004</v>
      </c>
      <c r="P1452">
        <v>165.76</v>
      </c>
      <c r="Q1452">
        <v>4</v>
      </c>
      <c r="R1452">
        <v>0.21</v>
      </c>
      <c r="S1452">
        <f>sales_tab[[#This Row],[Unit Price]]*sales_tab[[#This Row],[Quantity]]</f>
        <v>663.04</v>
      </c>
      <c r="T1452">
        <f>sales_tab[[#This Row],[Sales Amount]]-sales_tab[[#This Row],[Cost Price]]</f>
        <v>214.64839999999992</v>
      </c>
    </row>
    <row r="1453" spans="1:20" x14ac:dyDescent="0.45">
      <c r="A1453">
        <v>140087</v>
      </c>
      <c r="B1453">
        <v>710462</v>
      </c>
      <c r="C1453" t="str">
        <f>VLOOKUP(sales_tab[[#This Row],[Customer ID]],customer_tab[],2,FALSE)</f>
        <v>Amanda Sanchez</v>
      </c>
      <c r="D1453" t="str">
        <f>VLOOKUP(sales_tab[[#This Row],[Customer ID]],customer_tab[],9,FALSE)</f>
        <v>Non-Binary</v>
      </c>
      <c r="E1453" t="str">
        <f>VLOOKUP(sales_tab[[#This Row],[Customer ID]],customer_tab[],5,FALSE)</f>
        <v>California</v>
      </c>
      <c r="F1453" t="str">
        <f>VLOOKUP(sales_tab[[#This Row],[Customer ID]],customer_tab[],6,FALSE)</f>
        <v>West</v>
      </c>
      <c r="G1453" t="str">
        <f>VLOOKUP(sales_tab[[#This Row],[Customer ID]],customer_tab[],7,FALSE)</f>
        <v>Married</v>
      </c>
      <c r="H1453" s="1">
        <v>45238</v>
      </c>
      <c r="I1453" s="1" t="str">
        <f>TEXT(sales_tab[[#This Row],[Order Date]],"YYYY")</f>
        <v>2023</v>
      </c>
      <c r="J1453" s="1" t="str">
        <f>TEXT(sales_tab[[#This Row],[Order Date]],"MMM")</f>
        <v>Nov</v>
      </c>
      <c r="K1453">
        <v>8348</v>
      </c>
      <c r="L1453" t="str">
        <f>VLOOKUP(sales_tab[[#This Row],[Product ID]],product_tab[],2,FALSE)</f>
        <v>Laptop</v>
      </c>
      <c r="M1453" t="str">
        <f>VLOOKUP(sales_tab[[#This Row],[Product ID]],product_tab[],4,FALSE)</f>
        <v>Jackson, Stewart and Jenkins</v>
      </c>
      <c r="N1453" t="s">
        <v>19</v>
      </c>
      <c r="O1453">
        <v>400.64120000000003</v>
      </c>
      <c r="P1453">
        <v>193.63</v>
      </c>
      <c r="Q1453">
        <v>4</v>
      </c>
      <c r="R1453">
        <v>0.19</v>
      </c>
      <c r="S1453">
        <f>sales_tab[[#This Row],[Unit Price]]*sales_tab[[#This Row],[Quantity]]</f>
        <v>774.52</v>
      </c>
      <c r="T1453">
        <f>sales_tab[[#This Row],[Sales Amount]]-sales_tab[[#This Row],[Cost Price]]</f>
        <v>373.87879999999996</v>
      </c>
    </row>
    <row r="1454" spans="1:20" x14ac:dyDescent="0.45">
      <c r="A1454">
        <v>552312</v>
      </c>
      <c r="B1454">
        <v>303835</v>
      </c>
      <c r="C1454" t="str">
        <f>VLOOKUP(sales_tab[[#This Row],[Customer ID]],customer_tab[],2,FALSE)</f>
        <v>Evan Phillips</v>
      </c>
      <c r="D1454" t="str">
        <f>VLOOKUP(sales_tab[[#This Row],[Customer ID]],customer_tab[],9,FALSE)</f>
        <v>Female</v>
      </c>
      <c r="E1454" t="str">
        <f>VLOOKUP(sales_tab[[#This Row],[Customer ID]],customer_tab[],5,FALSE)</f>
        <v>Virginia</v>
      </c>
      <c r="F1454" t="str">
        <f>VLOOKUP(sales_tab[[#This Row],[Customer ID]],customer_tab[],6,FALSE)</f>
        <v>South</v>
      </c>
      <c r="G1454" t="str">
        <f>VLOOKUP(sales_tab[[#This Row],[Customer ID]],customer_tab[],7,FALSE)</f>
        <v>Widowed</v>
      </c>
      <c r="H1454" s="1">
        <v>45403</v>
      </c>
      <c r="I1454" s="1" t="str">
        <f>TEXT(sales_tab[[#This Row],[Order Date]],"YYYY")</f>
        <v>2024</v>
      </c>
      <c r="J1454" s="1" t="str">
        <f>TEXT(sales_tab[[#This Row],[Order Date]],"MMM")</f>
        <v>Apr</v>
      </c>
      <c r="K1454">
        <v>6681</v>
      </c>
      <c r="L1454" t="str">
        <f>VLOOKUP(sales_tab[[#This Row],[Product ID]],product_tab[],2,FALSE)</f>
        <v>Desk</v>
      </c>
      <c r="M1454" t="str">
        <f>VLOOKUP(sales_tab[[#This Row],[Product ID]],product_tab[],4,FALSE)</f>
        <v>Fernandez, Willis and Potter</v>
      </c>
      <c r="N1454" t="s">
        <v>11</v>
      </c>
      <c r="O1454">
        <v>97.674000000000007</v>
      </c>
      <c r="P1454">
        <v>204.63</v>
      </c>
      <c r="Q1454">
        <v>1</v>
      </c>
      <c r="R1454">
        <v>0.2</v>
      </c>
      <c r="S1454">
        <f>sales_tab[[#This Row],[Unit Price]]*sales_tab[[#This Row],[Quantity]]</f>
        <v>204.63</v>
      </c>
      <c r="T1454">
        <f>sales_tab[[#This Row],[Sales Amount]]-sales_tab[[#This Row],[Cost Price]]</f>
        <v>106.95599999999999</v>
      </c>
    </row>
    <row r="1455" spans="1:20" x14ac:dyDescent="0.45">
      <c r="A1455">
        <v>319479</v>
      </c>
      <c r="B1455">
        <v>775796</v>
      </c>
      <c r="C1455" t="str">
        <f>VLOOKUP(sales_tab[[#This Row],[Customer ID]],customer_tab[],2,FALSE)</f>
        <v>Sierra Ingram</v>
      </c>
      <c r="D1455" t="str">
        <f>VLOOKUP(sales_tab[[#This Row],[Customer ID]],customer_tab[],9,FALSE)</f>
        <v>Non-Binary</v>
      </c>
      <c r="E1455" t="str">
        <f>VLOOKUP(sales_tab[[#This Row],[Customer ID]],customer_tab[],5,FALSE)</f>
        <v>Texas</v>
      </c>
      <c r="F1455" t="str">
        <f>VLOOKUP(sales_tab[[#This Row],[Customer ID]],customer_tab[],6,FALSE)</f>
        <v>Central</v>
      </c>
      <c r="G1455" t="str">
        <f>VLOOKUP(sales_tab[[#This Row],[Customer ID]],customer_tab[],7,FALSE)</f>
        <v>Widowed</v>
      </c>
      <c r="H1455" s="1">
        <v>45379</v>
      </c>
      <c r="I1455" s="1" t="str">
        <f>TEXT(sales_tab[[#This Row],[Order Date]],"YYYY")</f>
        <v>2024</v>
      </c>
      <c r="J1455" s="1" t="str">
        <f>TEXT(sales_tab[[#This Row],[Order Date]],"MMM")</f>
        <v>Mar</v>
      </c>
      <c r="K1455">
        <v>2834</v>
      </c>
      <c r="L1455" t="str">
        <f>VLOOKUP(sales_tab[[#This Row],[Product ID]],product_tab[],2,FALSE)</f>
        <v>Tablet</v>
      </c>
      <c r="M1455" t="str">
        <f>VLOOKUP(sales_tab[[#This Row],[Product ID]],product_tab[],4,FALSE)</f>
        <v>Anderson-Jackson</v>
      </c>
      <c r="N1455" t="s">
        <v>19</v>
      </c>
      <c r="O1455">
        <v>404.40299999999991</v>
      </c>
      <c r="P1455">
        <v>222.26</v>
      </c>
      <c r="Q1455">
        <v>3</v>
      </c>
      <c r="R1455">
        <v>0.15</v>
      </c>
      <c r="S1455">
        <f>sales_tab[[#This Row],[Unit Price]]*sales_tab[[#This Row],[Quantity]]</f>
        <v>666.78</v>
      </c>
      <c r="T1455">
        <f>sales_tab[[#This Row],[Sales Amount]]-sales_tab[[#This Row],[Cost Price]]</f>
        <v>262.37700000000007</v>
      </c>
    </row>
    <row r="1456" spans="1:20" x14ac:dyDescent="0.45">
      <c r="A1456">
        <v>872649</v>
      </c>
      <c r="B1456">
        <v>995578</v>
      </c>
      <c r="C1456" t="str">
        <f>VLOOKUP(sales_tab[[#This Row],[Customer ID]],customer_tab[],2,FALSE)</f>
        <v>Dana Sanchez</v>
      </c>
      <c r="D1456" t="str">
        <f>VLOOKUP(sales_tab[[#This Row],[Customer ID]],customer_tab[],9,FALSE)</f>
        <v>Female</v>
      </c>
      <c r="E1456" t="str">
        <f>VLOOKUP(sales_tab[[#This Row],[Customer ID]],customer_tab[],5,FALSE)</f>
        <v>Washington</v>
      </c>
      <c r="F1456" t="str">
        <f>VLOOKUP(sales_tab[[#This Row],[Customer ID]],customer_tab[],6,FALSE)</f>
        <v>West</v>
      </c>
      <c r="G1456" t="str">
        <f>VLOOKUP(sales_tab[[#This Row],[Customer ID]],customer_tab[],7,FALSE)</f>
        <v>Single</v>
      </c>
      <c r="H1456" s="1">
        <v>45481</v>
      </c>
      <c r="I1456" s="1" t="str">
        <f>TEXT(sales_tab[[#This Row],[Order Date]],"YYYY")</f>
        <v>2024</v>
      </c>
      <c r="J1456" s="1" t="str">
        <f>TEXT(sales_tab[[#This Row],[Order Date]],"MMM")</f>
        <v>Jul</v>
      </c>
      <c r="K1456">
        <v>4971</v>
      </c>
      <c r="L1456" t="str">
        <f>VLOOKUP(sales_tab[[#This Row],[Product ID]],product_tab[],2,FALSE)</f>
        <v>Marker</v>
      </c>
      <c r="M1456" t="str">
        <f>VLOOKUP(sales_tab[[#This Row],[Product ID]],product_tab[],4,FALSE)</f>
        <v>Perez LLC</v>
      </c>
      <c r="N1456" t="s">
        <v>17</v>
      </c>
      <c r="O1456">
        <v>36.734200000000001</v>
      </c>
      <c r="P1456">
        <v>63.66</v>
      </c>
      <c r="Q1456">
        <v>1</v>
      </c>
      <c r="R1456">
        <v>0.13</v>
      </c>
      <c r="S1456">
        <f>sales_tab[[#This Row],[Unit Price]]*sales_tab[[#This Row],[Quantity]]</f>
        <v>63.66</v>
      </c>
      <c r="T1456">
        <f>sales_tab[[#This Row],[Sales Amount]]-sales_tab[[#This Row],[Cost Price]]</f>
        <v>26.925799999999995</v>
      </c>
    </row>
    <row r="1457" spans="1:20" x14ac:dyDescent="0.45">
      <c r="A1457">
        <v>628715</v>
      </c>
      <c r="B1457">
        <v>418382</v>
      </c>
      <c r="C1457" t="str">
        <f>VLOOKUP(sales_tab[[#This Row],[Customer ID]],customer_tab[],2,FALSE)</f>
        <v>Samuel Williams</v>
      </c>
      <c r="D1457" t="str">
        <f>VLOOKUP(sales_tab[[#This Row],[Customer ID]],customer_tab[],9,FALSE)</f>
        <v>Male</v>
      </c>
      <c r="E1457" t="str">
        <f>VLOOKUP(sales_tab[[#This Row],[Customer ID]],customer_tab[],5,FALSE)</f>
        <v>Connecticut</v>
      </c>
      <c r="F1457" t="str">
        <f>VLOOKUP(sales_tab[[#This Row],[Customer ID]],customer_tab[],6,FALSE)</f>
        <v>East</v>
      </c>
      <c r="G1457" t="str">
        <f>VLOOKUP(sales_tab[[#This Row],[Customer ID]],customer_tab[],7,FALSE)</f>
        <v>Divorced</v>
      </c>
      <c r="H1457" s="1">
        <v>45172</v>
      </c>
      <c r="I1457" s="1" t="str">
        <f>TEXT(sales_tab[[#This Row],[Order Date]],"YYYY")</f>
        <v>2023</v>
      </c>
      <c r="J1457" s="1" t="str">
        <f>TEXT(sales_tab[[#This Row],[Order Date]],"MMM")</f>
        <v>Sep</v>
      </c>
      <c r="K1457">
        <v>4541</v>
      </c>
      <c r="L1457" t="str">
        <f>VLOOKUP(sales_tab[[#This Row],[Product ID]],product_tab[],2,FALSE)</f>
        <v>Pen</v>
      </c>
      <c r="M1457" t="str">
        <f>VLOOKUP(sales_tab[[#This Row],[Product ID]],product_tab[],4,FALSE)</f>
        <v>Mccall Inc</v>
      </c>
      <c r="N1457" t="s">
        <v>17</v>
      </c>
      <c r="O1457">
        <v>174.73999999999998</v>
      </c>
      <c r="P1457">
        <v>69.5</v>
      </c>
      <c r="Q1457">
        <v>4</v>
      </c>
      <c r="R1457">
        <v>0.14000000000000001</v>
      </c>
      <c r="S1457">
        <f>sales_tab[[#This Row],[Unit Price]]*sales_tab[[#This Row],[Quantity]]</f>
        <v>278</v>
      </c>
      <c r="T1457">
        <f>sales_tab[[#This Row],[Sales Amount]]-sales_tab[[#This Row],[Cost Price]]</f>
        <v>103.26000000000002</v>
      </c>
    </row>
    <row r="1458" spans="1:20" x14ac:dyDescent="0.45">
      <c r="A1458">
        <v>535056</v>
      </c>
      <c r="B1458">
        <v>349511</v>
      </c>
      <c r="C1458" t="str">
        <f>VLOOKUP(sales_tab[[#This Row],[Customer ID]],customer_tab[],2,FALSE)</f>
        <v>Tara Lee</v>
      </c>
      <c r="D1458" t="str">
        <f>VLOOKUP(sales_tab[[#This Row],[Customer ID]],customer_tab[],9,FALSE)</f>
        <v>Male</v>
      </c>
      <c r="E1458" t="str">
        <f>VLOOKUP(sales_tab[[#This Row],[Customer ID]],customer_tab[],5,FALSE)</f>
        <v>Texas</v>
      </c>
      <c r="F1458" t="str">
        <f>VLOOKUP(sales_tab[[#This Row],[Customer ID]],customer_tab[],6,FALSE)</f>
        <v>Central</v>
      </c>
      <c r="G1458" t="str">
        <f>VLOOKUP(sales_tab[[#This Row],[Customer ID]],customer_tab[],7,FALSE)</f>
        <v>Single</v>
      </c>
      <c r="H1458" s="1">
        <v>45432</v>
      </c>
      <c r="I1458" s="1" t="str">
        <f>TEXT(sales_tab[[#This Row],[Order Date]],"YYYY")</f>
        <v>2024</v>
      </c>
      <c r="J1458" s="1" t="str">
        <f>TEXT(sales_tab[[#This Row],[Order Date]],"MMM")</f>
        <v>May</v>
      </c>
      <c r="K1458">
        <v>9251</v>
      </c>
      <c r="L1458" t="str">
        <f>VLOOKUP(sales_tab[[#This Row],[Product ID]],product_tab[],2,FALSE)</f>
        <v>Headphones</v>
      </c>
      <c r="M1458" t="str">
        <f>VLOOKUP(sales_tab[[#This Row],[Product ID]],product_tab[],4,FALSE)</f>
        <v>Yates Group</v>
      </c>
      <c r="N1458" t="s">
        <v>19</v>
      </c>
      <c r="O1458">
        <v>200.73199999999997</v>
      </c>
      <c r="P1458">
        <v>86.13</v>
      </c>
      <c r="Q1458">
        <v>4</v>
      </c>
      <c r="R1458">
        <v>0.15</v>
      </c>
      <c r="S1458">
        <f>sales_tab[[#This Row],[Unit Price]]*sales_tab[[#This Row],[Quantity]]</f>
        <v>344.52</v>
      </c>
      <c r="T1458">
        <f>sales_tab[[#This Row],[Sales Amount]]-sales_tab[[#This Row],[Cost Price]]</f>
        <v>143.78800000000001</v>
      </c>
    </row>
    <row r="1459" spans="1:20" x14ac:dyDescent="0.45">
      <c r="A1459">
        <v>166365</v>
      </c>
      <c r="B1459">
        <v>727982</v>
      </c>
      <c r="C1459" t="str">
        <f>VLOOKUP(sales_tab[[#This Row],[Customer ID]],customer_tab[],2,FALSE)</f>
        <v>Mark Sanders</v>
      </c>
      <c r="D1459" t="str">
        <f>VLOOKUP(sales_tab[[#This Row],[Customer ID]],customer_tab[],9,FALSE)</f>
        <v>Male</v>
      </c>
      <c r="E1459" t="str">
        <f>VLOOKUP(sales_tab[[#This Row],[Customer ID]],customer_tab[],5,FALSE)</f>
        <v>Washington</v>
      </c>
      <c r="F1459" t="str">
        <f>VLOOKUP(sales_tab[[#This Row],[Customer ID]],customer_tab[],6,FALSE)</f>
        <v>West</v>
      </c>
      <c r="G1459" t="str">
        <f>VLOOKUP(sales_tab[[#This Row],[Customer ID]],customer_tab[],7,FALSE)</f>
        <v>Married</v>
      </c>
      <c r="H1459" s="1">
        <v>45492</v>
      </c>
      <c r="I1459" s="1" t="str">
        <f>TEXT(sales_tab[[#This Row],[Order Date]],"YYYY")</f>
        <v>2024</v>
      </c>
      <c r="J1459" s="1" t="str">
        <f>TEXT(sales_tab[[#This Row],[Order Date]],"MMM")</f>
        <v>Jul</v>
      </c>
      <c r="K1459">
        <v>2117</v>
      </c>
      <c r="L1459" t="str">
        <f>VLOOKUP(sales_tab[[#This Row],[Product ID]],product_tab[],2,FALSE)</f>
        <v>Sofa</v>
      </c>
      <c r="M1459" t="str">
        <f>VLOOKUP(sales_tab[[#This Row],[Product ID]],product_tab[],4,FALSE)</f>
        <v>Holden Inc</v>
      </c>
      <c r="N1459" t="s">
        <v>11</v>
      </c>
      <c r="O1459">
        <v>27.669199999999996</v>
      </c>
      <c r="P1459">
        <v>13.79</v>
      </c>
      <c r="Q1459">
        <v>4</v>
      </c>
      <c r="R1459">
        <v>0.13</v>
      </c>
      <c r="S1459">
        <f>sales_tab[[#This Row],[Unit Price]]*sales_tab[[#This Row],[Quantity]]</f>
        <v>55.16</v>
      </c>
      <c r="T1459">
        <f>sales_tab[[#This Row],[Sales Amount]]-sales_tab[[#This Row],[Cost Price]]</f>
        <v>27.4908</v>
      </c>
    </row>
    <row r="1460" spans="1:20" x14ac:dyDescent="0.45">
      <c r="A1460">
        <v>507618</v>
      </c>
      <c r="B1460">
        <v>384192</v>
      </c>
      <c r="C1460" t="str">
        <f>VLOOKUP(sales_tab[[#This Row],[Customer ID]],customer_tab[],2,FALSE)</f>
        <v>Shannon Davis</v>
      </c>
      <c r="D1460" t="str">
        <f>VLOOKUP(sales_tab[[#This Row],[Customer ID]],customer_tab[],9,FALSE)</f>
        <v>Female</v>
      </c>
      <c r="E1460" t="str">
        <f>VLOOKUP(sales_tab[[#This Row],[Customer ID]],customer_tab[],5,FALSE)</f>
        <v>Texas</v>
      </c>
      <c r="F1460" t="str">
        <f>VLOOKUP(sales_tab[[#This Row],[Customer ID]],customer_tab[],6,FALSE)</f>
        <v>Central</v>
      </c>
      <c r="G1460" t="str">
        <f>VLOOKUP(sales_tab[[#This Row],[Customer ID]],customer_tab[],7,FALSE)</f>
        <v>Single</v>
      </c>
      <c r="H1460" s="1">
        <v>45319</v>
      </c>
      <c r="I1460" s="1" t="str">
        <f>TEXT(sales_tab[[#This Row],[Order Date]],"YYYY")</f>
        <v>2024</v>
      </c>
      <c r="J1460" s="1" t="str">
        <f>TEXT(sales_tab[[#This Row],[Order Date]],"MMM")</f>
        <v>Jan</v>
      </c>
      <c r="K1460">
        <v>5942</v>
      </c>
      <c r="L1460" t="str">
        <f>VLOOKUP(sales_tab[[#This Row],[Product ID]],product_tab[],2,FALSE)</f>
        <v>Stapler</v>
      </c>
      <c r="M1460" t="str">
        <f>VLOOKUP(sales_tab[[#This Row],[Product ID]],product_tab[],4,FALSE)</f>
        <v>Jones-Henderson</v>
      </c>
      <c r="N1460" t="s">
        <v>17</v>
      </c>
      <c r="O1460">
        <v>9.5212000000000039</v>
      </c>
      <c r="P1460">
        <v>12.83</v>
      </c>
      <c r="Q1460">
        <v>2</v>
      </c>
      <c r="R1460">
        <v>0.18</v>
      </c>
      <c r="S1460">
        <f>sales_tab[[#This Row],[Unit Price]]*sales_tab[[#This Row],[Quantity]]</f>
        <v>25.66</v>
      </c>
      <c r="T1460">
        <f>sales_tab[[#This Row],[Sales Amount]]-sales_tab[[#This Row],[Cost Price]]</f>
        <v>16.138799999999996</v>
      </c>
    </row>
    <row r="1461" spans="1:20" x14ac:dyDescent="0.45">
      <c r="A1461">
        <v>257166</v>
      </c>
      <c r="B1461">
        <v>195623</v>
      </c>
      <c r="C1461" t="str">
        <f>VLOOKUP(sales_tab[[#This Row],[Customer ID]],customer_tab[],2,FALSE)</f>
        <v>Dana Powell</v>
      </c>
      <c r="D1461" t="str">
        <f>VLOOKUP(sales_tab[[#This Row],[Customer ID]],customer_tab[],9,FALSE)</f>
        <v>Non-Binary</v>
      </c>
      <c r="E1461" t="str">
        <f>VLOOKUP(sales_tab[[#This Row],[Customer ID]],customer_tab[],5,FALSE)</f>
        <v>Texas</v>
      </c>
      <c r="F1461" t="str">
        <f>VLOOKUP(sales_tab[[#This Row],[Customer ID]],customer_tab[],6,FALSE)</f>
        <v>Central</v>
      </c>
      <c r="G1461" t="str">
        <f>VLOOKUP(sales_tab[[#This Row],[Customer ID]],customer_tab[],7,FALSE)</f>
        <v>Married</v>
      </c>
      <c r="H1461" s="1">
        <v>45419</v>
      </c>
      <c r="I1461" s="1" t="str">
        <f>TEXT(sales_tab[[#This Row],[Order Date]],"YYYY")</f>
        <v>2024</v>
      </c>
      <c r="J1461" s="1" t="str">
        <f>TEXT(sales_tab[[#This Row],[Order Date]],"MMM")</f>
        <v>May</v>
      </c>
      <c r="K1461">
        <v>7085</v>
      </c>
      <c r="L1461" t="str">
        <f>VLOOKUP(sales_tab[[#This Row],[Product ID]],product_tab[],2,FALSE)</f>
        <v>Jacket</v>
      </c>
      <c r="M1461" t="str">
        <f>VLOOKUP(sales_tab[[#This Row],[Product ID]],product_tab[],4,FALSE)</f>
        <v>Myers-Barber</v>
      </c>
      <c r="N1461" t="s">
        <v>15</v>
      </c>
      <c r="O1461">
        <v>604.85050000000001</v>
      </c>
      <c r="P1461">
        <v>178.83</v>
      </c>
      <c r="Q1461">
        <v>5</v>
      </c>
      <c r="R1461">
        <v>0.13</v>
      </c>
      <c r="S1461">
        <f>sales_tab[[#This Row],[Unit Price]]*sales_tab[[#This Row],[Quantity]]</f>
        <v>894.15000000000009</v>
      </c>
      <c r="T1461">
        <f>sales_tab[[#This Row],[Sales Amount]]-sales_tab[[#This Row],[Cost Price]]</f>
        <v>289.29950000000008</v>
      </c>
    </row>
    <row r="1462" spans="1:20" x14ac:dyDescent="0.45">
      <c r="A1462">
        <v>581942</v>
      </c>
      <c r="B1462">
        <v>660210</v>
      </c>
      <c r="C1462" t="str">
        <f>VLOOKUP(sales_tab[[#This Row],[Customer ID]],customer_tab[],2,FALSE)</f>
        <v>Jennifer Davis</v>
      </c>
      <c r="D1462" t="str">
        <f>VLOOKUP(sales_tab[[#This Row],[Customer ID]],customer_tab[],9,FALSE)</f>
        <v>Male</v>
      </c>
      <c r="E1462" t="str">
        <f>VLOOKUP(sales_tab[[#This Row],[Customer ID]],customer_tab[],5,FALSE)</f>
        <v>Illinois</v>
      </c>
      <c r="F1462" t="str">
        <f>VLOOKUP(sales_tab[[#This Row],[Customer ID]],customer_tab[],6,FALSE)</f>
        <v>Central</v>
      </c>
      <c r="G1462" t="str">
        <f>VLOOKUP(sales_tab[[#This Row],[Customer ID]],customer_tab[],7,FALSE)</f>
        <v>Widowed</v>
      </c>
      <c r="H1462" s="1">
        <v>45335</v>
      </c>
      <c r="I1462" s="1" t="str">
        <f>TEXT(sales_tab[[#This Row],[Order Date]],"YYYY")</f>
        <v>2024</v>
      </c>
      <c r="J1462" s="1" t="str">
        <f>TEXT(sales_tab[[#This Row],[Order Date]],"MMM")</f>
        <v>Feb</v>
      </c>
      <c r="K1462">
        <v>5842</v>
      </c>
      <c r="L1462" t="str">
        <f>VLOOKUP(sales_tab[[#This Row],[Product ID]],product_tab[],2,FALSE)</f>
        <v>Chair</v>
      </c>
      <c r="M1462" t="str">
        <f>VLOOKUP(sales_tab[[#This Row],[Product ID]],product_tab[],4,FALSE)</f>
        <v>Cook, Hall and Miller</v>
      </c>
      <c r="N1462" t="s">
        <v>11</v>
      </c>
      <c r="O1462">
        <v>690.78800000000012</v>
      </c>
      <c r="P1462">
        <v>268.19</v>
      </c>
      <c r="Q1462">
        <v>4</v>
      </c>
      <c r="R1462">
        <v>0.2</v>
      </c>
      <c r="S1462">
        <f>sales_tab[[#This Row],[Unit Price]]*sales_tab[[#This Row],[Quantity]]</f>
        <v>1072.76</v>
      </c>
      <c r="T1462">
        <f>sales_tab[[#This Row],[Sales Amount]]-sales_tab[[#This Row],[Cost Price]]</f>
        <v>381.97199999999987</v>
      </c>
    </row>
    <row r="1463" spans="1:20" x14ac:dyDescent="0.45">
      <c r="A1463">
        <v>801397</v>
      </c>
      <c r="B1463">
        <v>660210</v>
      </c>
      <c r="C1463" t="str">
        <f>VLOOKUP(sales_tab[[#This Row],[Customer ID]],customer_tab[],2,FALSE)</f>
        <v>Jennifer Davis</v>
      </c>
      <c r="D1463" t="str">
        <f>VLOOKUP(sales_tab[[#This Row],[Customer ID]],customer_tab[],9,FALSE)</f>
        <v>Male</v>
      </c>
      <c r="E1463" t="str">
        <f>VLOOKUP(sales_tab[[#This Row],[Customer ID]],customer_tab[],5,FALSE)</f>
        <v>Illinois</v>
      </c>
      <c r="F1463" t="str">
        <f>VLOOKUP(sales_tab[[#This Row],[Customer ID]],customer_tab[],6,FALSE)</f>
        <v>Central</v>
      </c>
      <c r="G1463" t="str">
        <f>VLOOKUP(sales_tab[[#This Row],[Customer ID]],customer_tab[],7,FALSE)</f>
        <v>Widowed</v>
      </c>
      <c r="H1463" s="1">
        <v>45172</v>
      </c>
      <c r="I1463" s="1" t="str">
        <f>TEXT(sales_tab[[#This Row],[Order Date]],"YYYY")</f>
        <v>2023</v>
      </c>
      <c r="J1463" s="1" t="str">
        <f>TEXT(sales_tab[[#This Row],[Order Date]],"MMM")</f>
        <v>Sep</v>
      </c>
      <c r="K1463">
        <v>8348</v>
      </c>
      <c r="L1463" t="str">
        <f>VLOOKUP(sales_tab[[#This Row],[Product ID]],product_tab[],2,FALSE)</f>
        <v>Laptop</v>
      </c>
      <c r="M1463" t="str">
        <f>VLOOKUP(sales_tab[[#This Row],[Product ID]],product_tab[],4,FALSE)</f>
        <v>Jackson, Stewart and Jenkins</v>
      </c>
      <c r="N1463" t="s">
        <v>19</v>
      </c>
      <c r="O1463">
        <v>286.31920000000002</v>
      </c>
      <c r="P1463">
        <v>193.63</v>
      </c>
      <c r="Q1463">
        <v>2</v>
      </c>
      <c r="R1463">
        <v>0.08</v>
      </c>
      <c r="S1463">
        <f>sales_tab[[#This Row],[Unit Price]]*sales_tab[[#This Row],[Quantity]]</f>
        <v>387.26</v>
      </c>
      <c r="T1463">
        <f>sales_tab[[#This Row],[Sales Amount]]-sales_tab[[#This Row],[Cost Price]]</f>
        <v>100.94079999999997</v>
      </c>
    </row>
    <row r="1464" spans="1:20" x14ac:dyDescent="0.45">
      <c r="A1464">
        <v>151474</v>
      </c>
      <c r="B1464">
        <v>722849</v>
      </c>
      <c r="C1464" t="str">
        <f>VLOOKUP(sales_tab[[#This Row],[Customer ID]],customer_tab[],2,FALSE)</f>
        <v>Chloe Roberts MD</v>
      </c>
      <c r="D1464" t="str">
        <f>VLOOKUP(sales_tab[[#This Row],[Customer ID]],customer_tab[],9,FALSE)</f>
        <v>Female</v>
      </c>
      <c r="E1464" t="str">
        <f>VLOOKUP(sales_tab[[#This Row],[Customer ID]],customer_tab[],5,FALSE)</f>
        <v>Nebraska</v>
      </c>
      <c r="F1464" t="str">
        <f>VLOOKUP(sales_tab[[#This Row],[Customer ID]],customer_tab[],6,FALSE)</f>
        <v>Central</v>
      </c>
      <c r="G1464" t="str">
        <f>VLOOKUP(sales_tab[[#This Row],[Customer ID]],customer_tab[],7,FALSE)</f>
        <v>Divorced</v>
      </c>
      <c r="H1464" s="1">
        <v>45439</v>
      </c>
      <c r="I1464" s="1" t="str">
        <f>TEXT(sales_tab[[#This Row],[Order Date]],"YYYY")</f>
        <v>2024</v>
      </c>
      <c r="J1464" s="1" t="str">
        <f>TEXT(sales_tab[[#This Row],[Order Date]],"MMM")</f>
        <v>May</v>
      </c>
      <c r="K1464">
        <v>9240</v>
      </c>
      <c r="L1464" t="str">
        <f>VLOOKUP(sales_tab[[#This Row],[Product ID]],product_tab[],2,FALSE)</f>
        <v>Doll</v>
      </c>
      <c r="M1464" t="str">
        <f>VLOOKUP(sales_tab[[#This Row],[Product ID]],product_tab[],4,FALSE)</f>
        <v>Clark, Scott and Miller</v>
      </c>
      <c r="N1464" t="s">
        <v>13</v>
      </c>
      <c r="O1464">
        <v>377.1352</v>
      </c>
      <c r="P1464">
        <v>105.37</v>
      </c>
      <c r="Q1464">
        <v>4</v>
      </c>
      <c r="R1464">
        <v>0.01</v>
      </c>
      <c r="S1464">
        <f>sales_tab[[#This Row],[Unit Price]]*sales_tab[[#This Row],[Quantity]]</f>
        <v>421.48</v>
      </c>
      <c r="T1464">
        <f>sales_tab[[#This Row],[Sales Amount]]-sales_tab[[#This Row],[Cost Price]]</f>
        <v>44.344800000000021</v>
      </c>
    </row>
    <row r="1465" spans="1:20" x14ac:dyDescent="0.45">
      <c r="A1465">
        <v>484754</v>
      </c>
      <c r="B1465">
        <v>569958</v>
      </c>
      <c r="C1465" t="str">
        <f>VLOOKUP(sales_tab[[#This Row],[Customer ID]],customer_tab[],2,FALSE)</f>
        <v>Kenneth Jordan</v>
      </c>
      <c r="D1465" t="str">
        <f>VLOOKUP(sales_tab[[#This Row],[Customer ID]],customer_tab[],9,FALSE)</f>
        <v>Male</v>
      </c>
      <c r="E1465" t="str">
        <f>VLOOKUP(sales_tab[[#This Row],[Customer ID]],customer_tab[],5,FALSE)</f>
        <v>Wisconsin</v>
      </c>
      <c r="F1465" t="str">
        <f>VLOOKUP(sales_tab[[#This Row],[Customer ID]],customer_tab[],6,FALSE)</f>
        <v>Central</v>
      </c>
      <c r="G1465" t="str">
        <f>VLOOKUP(sales_tab[[#This Row],[Customer ID]],customer_tab[],7,FALSE)</f>
        <v>Widowed</v>
      </c>
      <c r="H1465" s="1">
        <v>45434</v>
      </c>
      <c r="I1465" s="1" t="str">
        <f>TEXT(sales_tab[[#This Row],[Order Date]],"YYYY")</f>
        <v>2024</v>
      </c>
      <c r="J1465" s="1" t="str">
        <f>TEXT(sales_tab[[#This Row],[Order Date]],"MMM")</f>
        <v>May</v>
      </c>
      <c r="K1465">
        <v>7085</v>
      </c>
      <c r="L1465" t="str">
        <f>VLOOKUP(sales_tab[[#This Row],[Product ID]],product_tab[],2,FALSE)</f>
        <v>Jacket</v>
      </c>
      <c r="M1465" t="str">
        <f>VLOOKUP(sales_tab[[#This Row],[Product ID]],product_tab[],4,FALSE)</f>
        <v>Myers-Barber</v>
      </c>
      <c r="N1465" t="s">
        <v>15</v>
      </c>
      <c r="O1465">
        <v>114.2521</v>
      </c>
      <c r="P1465">
        <v>178.83</v>
      </c>
      <c r="Q1465">
        <v>1</v>
      </c>
      <c r="R1465">
        <v>0.13</v>
      </c>
      <c r="S1465">
        <f>sales_tab[[#This Row],[Unit Price]]*sales_tab[[#This Row],[Quantity]]</f>
        <v>178.83</v>
      </c>
      <c r="T1465">
        <f>sales_tab[[#This Row],[Sales Amount]]-sales_tab[[#This Row],[Cost Price]]</f>
        <v>64.577900000000014</v>
      </c>
    </row>
    <row r="1466" spans="1:20" x14ac:dyDescent="0.45">
      <c r="A1466">
        <v>988348</v>
      </c>
      <c r="B1466">
        <v>969371</v>
      </c>
      <c r="C1466" t="str">
        <f>VLOOKUP(sales_tab[[#This Row],[Customer ID]],customer_tab[],2,FALSE)</f>
        <v>Taylor Moore</v>
      </c>
      <c r="D1466" t="str">
        <f>VLOOKUP(sales_tab[[#This Row],[Customer ID]],customer_tab[],9,FALSE)</f>
        <v>Non-Binary</v>
      </c>
      <c r="E1466" t="str">
        <f>VLOOKUP(sales_tab[[#This Row],[Customer ID]],customer_tab[],5,FALSE)</f>
        <v>California</v>
      </c>
      <c r="F1466" t="str">
        <f>VLOOKUP(sales_tab[[#This Row],[Customer ID]],customer_tab[],6,FALSE)</f>
        <v>West</v>
      </c>
      <c r="G1466" t="str">
        <f>VLOOKUP(sales_tab[[#This Row],[Customer ID]],customer_tab[],7,FALSE)</f>
        <v>Divorced</v>
      </c>
      <c r="H1466" s="1">
        <v>45172</v>
      </c>
      <c r="I1466" s="1" t="str">
        <f>TEXT(sales_tab[[#This Row],[Order Date]],"YYYY")</f>
        <v>2023</v>
      </c>
      <c r="J1466" s="1" t="str">
        <f>TEXT(sales_tab[[#This Row],[Order Date]],"MMM")</f>
        <v>Sep</v>
      </c>
      <c r="K1466">
        <v>3592</v>
      </c>
      <c r="L1466" t="str">
        <f>VLOOKUP(sales_tab[[#This Row],[Product ID]],product_tab[],2,FALSE)</f>
        <v>Shoes</v>
      </c>
      <c r="M1466" t="str">
        <f>VLOOKUP(sales_tab[[#This Row],[Product ID]],product_tab[],4,FALSE)</f>
        <v>Hamilton, Kirby and Taylor</v>
      </c>
      <c r="N1466" t="s">
        <v>15</v>
      </c>
      <c r="O1466">
        <v>662.15319999999997</v>
      </c>
      <c r="P1466">
        <v>243.78</v>
      </c>
      <c r="Q1466">
        <v>4</v>
      </c>
      <c r="R1466">
        <v>0.14000000000000001</v>
      </c>
      <c r="S1466">
        <f>sales_tab[[#This Row],[Unit Price]]*sales_tab[[#This Row],[Quantity]]</f>
        <v>975.12</v>
      </c>
      <c r="T1466">
        <f>sales_tab[[#This Row],[Sales Amount]]-sales_tab[[#This Row],[Cost Price]]</f>
        <v>312.96680000000003</v>
      </c>
    </row>
    <row r="1467" spans="1:20" x14ac:dyDescent="0.45">
      <c r="A1467">
        <v>674667</v>
      </c>
      <c r="B1467">
        <v>964733</v>
      </c>
      <c r="C1467" t="str">
        <f>VLOOKUP(sales_tab[[#This Row],[Customer ID]],customer_tab[],2,FALSE)</f>
        <v>Terrence Thomas</v>
      </c>
      <c r="D1467" t="str">
        <f>VLOOKUP(sales_tab[[#This Row],[Customer ID]],customer_tab[],9,FALSE)</f>
        <v>Non-Binary</v>
      </c>
      <c r="E1467" t="str">
        <f>VLOOKUP(sales_tab[[#This Row],[Customer ID]],customer_tab[],5,FALSE)</f>
        <v>Illinois</v>
      </c>
      <c r="F1467" t="str">
        <f>VLOOKUP(sales_tab[[#This Row],[Customer ID]],customer_tab[],6,FALSE)</f>
        <v>Central</v>
      </c>
      <c r="G1467" t="str">
        <f>VLOOKUP(sales_tab[[#This Row],[Customer ID]],customer_tab[],7,FALSE)</f>
        <v>Single</v>
      </c>
      <c r="H1467" s="1">
        <v>45205</v>
      </c>
      <c r="I1467" s="1" t="str">
        <f>TEXT(sales_tab[[#This Row],[Order Date]],"YYYY")</f>
        <v>2023</v>
      </c>
      <c r="J1467" s="1" t="str">
        <f>TEXT(sales_tab[[#This Row],[Order Date]],"MMM")</f>
        <v>Oct</v>
      </c>
      <c r="K1467">
        <v>9251</v>
      </c>
      <c r="L1467" t="str">
        <f>VLOOKUP(sales_tab[[#This Row],[Product ID]],product_tab[],2,FALSE)</f>
        <v>Headphones</v>
      </c>
      <c r="M1467" t="str">
        <f>VLOOKUP(sales_tab[[#This Row],[Product ID]],product_tab[],4,FALSE)</f>
        <v>Yates Group</v>
      </c>
      <c r="N1467" t="s">
        <v>19</v>
      </c>
      <c r="O1467">
        <v>187.6259</v>
      </c>
      <c r="P1467">
        <v>86.13</v>
      </c>
      <c r="Q1467">
        <v>3</v>
      </c>
      <c r="R1467">
        <v>0.19</v>
      </c>
      <c r="S1467">
        <f>sales_tab[[#This Row],[Unit Price]]*sales_tab[[#This Row],[Quantity]]</f>
        <v>258.39</v>
      </c>
      <c r="T1467">
        <f>sales_tab[[#This Row],[Sales Amount]]-sales_tab[[#This Row],[Cost Price]]</f>
        <v>70.764099999999985</v>
      </c>
    </row>
    <row r="1468" spans="1:20" x14ac:dyDescent="0.45">
      <c r="A1468">
        <v>986843</v>
      </c>
      <c r="B1468">
        <v>117674</v>
      </c>
      <c r="C1468" t="str">
        <f>VLOOKUP(sales_tab[[#This Row],[Customer ID]],customer_tab[],2,FALSE)</f>
        <v>Angela Brown</v>
      </c>
      <c r="D1468" t="str">
        <f>VLOOKUP(sales_tab[[#This Row],[Customer ID]],customer_tab[],9,FALSE)</f>
        <v>Female</v>
      </c>
      <c r="E1468" t="str">
        <f>VLOOKUP(sales_tab[[#This Row],[Customer ID]],customer_tab[],5,FALSE)</f>
        <v>Michigan</v>
      </c>
      <c r="F1468" t="str">
        <f>VLOOKUP(sales_tab[[#This Row],[Customer ID]],customer_tab[],6,FALSE)</f>
        <v>Central</v>
      </c>
      <c r="G1468" t="str">
        <f>VLOOKUP(sales_tab[[#This Row],[Customer ID]],customer_tab[],7,FALSE)</f>
        <v>Divorced</v>
      </c>
      <c r="H1468" s="1">
        <v>45370</v>
      </c>
      <c r="I1468" s="1" t="str">
        <f>TEXT(sales_tab[[#This Row],[Order Date]],"YYYY")</f>
        <v>2024</v>
      </c>
      <c r="J1468" s="1" t="str">
        <f>TEXT(sales_tab[[#This Row],[Order Date]],"MMM")</f>
        <v>Mar</v>
      </c>
      <c r="K1468">
        <v>9240</v>
      </c>
      <c r="L1468" t="str">
        <f>VLOOKUP(sales_tab[[#This Row],[Product ID]],product_tab[],2,FALSE)</f>
        <v>Doll</v>
      </c>
      <c r="M1468" t="str">
        <f>VLOOKUP(sales_tab[[#This Row],[Product ID]],product_tab[],4,FALSE)</f>
        <v>Clark, Scott and Miller</v>
      </c>
      <c r="N1468" t="s">
        <v>13</v>
      </c>
      <c r="O1468">
        <v>318.69600000000003</v>
      </c>
      <c r="P1468">
        <v>105.37</v>
      </c>
      <c r="Q1468">
        <v>4</v>
      </c>
      <c r="R1468">
        <v>0.05</v>
      </c>
      <c r="S1468">
        <f>sales_tab[[#This Row],[Unit Price]]*sales_tab[[#This Row],[Quantity]]</f>
        <v>421.48</v>
      </c>
      <c r="T1468">
        <f>sales_tab[[#This Row],[Sales Amount]]-sales_tab[[#This Row],[Cost Price]]</f>
        <v>102.78399999999999</v>
      </c>
    </row>
    <row r="1469" spans="1:20" x14ac:dyDescent="0.45">
      <c r="A1469">
        <v>608220</v>
      </c>
      <c r="B1469">
        <v>459954</v>
      </c>
      <c r="C1469" t="str">
        <f>VLOOKUP(sales_tab[[#This Row],[Customer ID]],customer_tab[],2,FALSE)</f>
        <v>Christine Larsen</v>
      </c>
      <c r="D1469" t="str">
        <f>VLOOKUP(sales_tab[[#This Row],[Customer ID]],customer_tab[],9,FALSE)</f>
        <v>Male</v>
      </c>
      <c r="E1469" t="str">
        <f>VLOOKUP(sales_tab[[#This Row],[Customer ID]],customer_tab[],5,FALSE)</f>
        <v>Florida</v>
      </c>
      <c r="F1469" t="str">
        <f>VLOOKUP(sales_tab[[#This Row],[Customer ID]],customer_tab[],6,FALSE)</f>
        <v>South</v>
      </c>
      <c r="G1469" t="str">
        <f>VLOOKUP(sales_tab[[#This Row],[Customer ID]],customer_tab[],7,FALSE)</f>
        <v>Divorced</v>
      </c>
      <c r="H1469" s="1">
        <v>45440</v>
      </c>
      <c r="I1469" s="1" t="str">
        <f>TEXT(sales_tab[[#This Row],[Order Date]],"YYYY")</f>
        <v>2024</v>
      </c>
      <c r="J1469" s="1" t="str">
        <f>TEXT(sales_tab[[#This Row],[Order Date]],"MMM")</f>
        <v>May</v>
      </c>
      <c r="K1469">
        <v>2034</v>
      </c>
      <c r="L1469" t="str">
        <f>VLOOKUP(sales_tab[[#This Row],[Product ID]],product_tab[],2,FALSE)</f>
        <v>Camera</v>
      </c>
      <c r="M1469" t="str">
        <f>VLOOKUP(sales_tab[[#This Row],[Product ID]],product_tab[],4,FALSE)</f>
        <v>Johns and Sons</v>
      </c>
      <c r="N1469" t="s">
        <v>19</v>
      </c>
      <c r="O1469">
        <v>44.897000000000006</v>
      </c>
      <c r="P1469">
        <v>70.849999999999994</v>
      </c>
      <c r="Q1469">
        <v>1</v>
      </c>
      <c r="R1469">
        <v>0.18</v>
      </c>
      <c r="S1469">
        <f>sales_tab[[#This Row],[Unit Price]]*sales_tab[[#This Row],[Quantity]]</f>
        <v>70.849999999999994</v>
      </c>
      <c r="T1469">
        <f>sales_tab[[#This Row],[Sales Amount]]-sales_tab[[#This Row],[Cost Price]]</f>
        <v>25.952999999999989</v>
      </c>
    </row>
    <row r="1470" spans="1:20" x14ac:dyDescent="0.45">
      <c r="A1470">
        <v>915509</v>
      </c>
      <c r="B1470">
        <v>117674</v>
      </c>
      <c r="C1470" t="str">
        <f>VLOOKUP(sales_tab[[#This Row],[Customer ID]],customer_tab[],2,FALSE)</f>
        <v>Angela Brown</v>
      </c>
      <c r="D1470" t="str">
        <f>VLOOKUP(sales_tab[[#This Row],[Customer ID]],customer_tab[],9,FALSE)</f>
        <v>Female</v>
      </c>
      <c r="E1470" t="str">
        <f>VLOOKUP(sales_tab[[#This Row],[Customer ID]],customer_tab[],5,FALSE)</f>
        <v>Michigan</v>
      </c>
      <c r="F1470" t="str">
        <f>VLOOKUP(sales_tab[[#This Row],[Customer ID]],customer_tab[],6,FALSE)</f>
        <v>Central</v>
      </c>
      <c r="G1470" t="str">
        <f>VLOOKUP(sales_tab[[#This Row],[Customer ID]],customer_tab[],7,FALSE)</f>
        <v>Divorced</v>
      </c>
      <c r="H1470" s="1">
        <v>45438</v>
      </c>
      <c r="I1470" s="1" t="str">
        <f>TEXT(sales_tab[[#This Row],[Order Date]],"YYYY")</f>
        <v>2024</v>
      </c>
      <c r="J1470" s="1" t="str">
        <f>TEXT(sales_tab[[#This Row],[Order Date]],"MMM")</f>
        <v>May</v>
      </c>
      <c r="K1470">
        <v>4971</v>
      </c>
      <c r="L1470" t="str">
        <f>VLOOKUP(sales_tab[[#This Row],[Product ID]],product_tab[],2,FALSE)</f>
        <v>Marker</v>
      </c>
      <c r="M1470" t="str">
        <f>VLOOKUP(sales_tab[[#This Row],[Product ID]],product_tab[],4,FALSE)</f>
        <v>Perez LLC</v>
      </c>
      <c r="N1470" t="s">
        <v>17</v>
      </c>
      <c r="O1470">
        <v>120.47959999999998</v>
      </c>
      <c r="P1470">
        <v>63.66</v>
      </c>
      <c r="Q1470">
        <v>4</v>
      </c>
      <c r="R1470">
        <v>0.11</v>
      </c>
      <c r="S1470">
        <f>sales_tab[[#This Row],[Unit Price]]*sales_tab[[#This Row],[Quantity]]</f>
        <v>254.64</v>
      </c>
      <c r="T1470">
        <f>sales_tab[[#This Row],[Sales Amount]]-sales_tab[[#This Row],[Cost Price]]</f>
        <v>134.16040000000001</v>
      </c>
    </row>
    <row r="1471" spans="1:20" x14ac:dyDescent="0.45">
      <c r="A1471">
        <v>968271</v>
      </c>
      <c r="B1471">
        <v>195290</v>
      </c>
      <c r="C1471" t="str">
        <f>VLOOKUP(sales_tab[[#This Row],[Customer ID]],customer_tab[],2,FALSE)</f>
        <v>Jeffrey Gonzalez</v>
      </c>
      <c r="D1471" t="str">
        <f>VLOOKUP(sales_tab[[#This Row],[Customer ID]],customer_tab[],9,FALSE)</f>
        <v>Female</v>
      </c>
      <c r="E1471" t="str">
        <f>VLOOKUP(sales_tab[[#This Row],[Customer ID]],customer_tab[],5,FALSE)</f>
        <v>Washington</v>
      </c>
      <c r="F1471" t="str">
        <f>VLOOKUP(sales_tab[[#This Row],[Customer ID]],customer_tab[],6,FALSE)</f>
        <v>West</v>
      </c>
      <c r="G1471" t="str">
        <f>VLOOKUP(sales_tab[[#This Row],[Customer ID]],customer_tab[],7,FALSE)</f>
        <v>Single</v>
      </c>
      <c r="H1471" s="1">
        <v>45309</v>
      </c>
      <c r="I1471" s="1" t="str">
        <f>TEXT(sales_tab[[#This Row],[Order Date]],"YYYY")</f>
        <v>2024</v>
      </c>
      <c r="J1471" s="1" t="str">
        <f>TEXT(sales_tab[[#This Row],[Order Date]],"MMM")</f>
        <v>Jan</v>
      </c>
      <c r="K1471">
        <v>2834</v>
      </c>
      <c r="L1471" t="str">
        <f>VLOOKUP(sales_tab[[#This Row],[Product ID]],product_tab[],2,FALSE)</f>
        <v>Tablet</v>
      </c>
      <c r="M1471" t="str">
        <f>VLOOKUP(sales_tab[[#This Row],[Product ID]],product_tab[],4,FALSE)</f>
        <v>Anderson-Jackson</v>
      </c>
      <c r="N1471" t="s">
        <v>19</v>
      </c>
      <c r="O1471">
        <v>405.19839999999999</v>
      </c>
      <c r="P1471">
        <v>222.26</v>
      </c>
      <c r="Q1471">
        <v>3</v>
      </c>
      <c r="R1471">
        <v>0.22</v>
      </c>
      <c r="S1471">
        <f>sales_tab[[#This Row],[Unit Price]]*sales_tab[[#This Row],[Quantity]]</f>
        <v>666.78</v>
      </c>
      <c r="T1471">
        <f>sales_tab[[#This Row],[Sales Amount]]-sales_tab[[#This Row],[Cost Price]]</f>
        <v>261.58159999999998</v>
      </c>
    </row>
    <row r="1472" spans="1:20" x14ac:dyDescent="0.45">
      <c r="A1472">
        <v>853864</v>
      </c>
      <c r="B1472">
        <v>812154</v>
      </c>
      <c r="C1472" t="str">
        <f>VLOOKUP(sales_tab[[#This Row],[Customer ID]],customer_tab[],2,FALSE)</f>
        <v>Ronald Murphy</v>
      </c>
      <c r="D1472" t="str">
        <f>VLOOKUP(sales_tab[[#This Row],[Customer ID]],customer_tab[],9,FALSE)</f>
        <v>Male</v>
      </c>
      <c r="E1472" t="str">
        <f>VLOOKUP(sales_tab[[#This Row],[Customer ID]],customer_tab[],5,FALSE)</f>
        <v>Minnesota</v>
      </c>
      <c r="F1472" t="str">
        <f>VLOOKUP(sales_tab[[#This Row],[Customer ID]],customer_tab[],6,FALSE)</f>
        <v>Central</v>
      </c>
      <c r="G1472" t="str">
        <f>VLOOKUP(sales_tab[[#This Row],[Customer ID]],customer_tab[],7,FALSE)</f>
        <v>Divorced</v>
      </c>
      <c r="H1472" s="1">
        <v>45391</v>
      </c>
      <c r="I1472" s="1" t="str">
        <f>TEXT(sales_tab[[#This Row],[Order Date]],"YYYY")</f>
        <v>2024</v>
      </c>
      <c r="J1472" s="1" t="str">
        <f>TEXT(sales_tab[[#This Row],[Order Date]],"MMM")</f>
        <v>Apr</v>
      </c>
      <c r="K1472">
        <v>5842</v>
      </c>
      <c r="L1472" t="str">
        <f>VLOOKUP(sales_tab[[#This Row],[Product ID]],product_tab[],2,FALSE)</f>
        <v>Chair</v>
      </c>
      <c r="M1472" t="str">
        <f>VLOOKUP(sales_tab[[#This Row],[Product ID]],product_tab[],4,FALSE)</f>
        <v>Cook, Hall and Miller</v>
      </c>
      <c r="N1472" t="s">
        <v>11</v>
      </c>
      <c r="O1472">
        <v>325.48499999999996</v>
      </c>
      <c r="P1472">
        <v>268.19</v>
      </c>
      <c r="Q1472">
        <v>2</v>
      </c>
      <c r="R1472">
        <v>0.25</v>
      </c>
      <c r="S1472">
        <f>sales_tab[[#This Row],[Unit Price]]*sales_tab[[#This Row],[Quantity]]</f>
        <v>536.38</v>
      </c>
      <c r="T1472">
        <f>sales_tab[[#This Row],[Sales Amount]]-sales_tab[[#This Row],[Cost Price]]</f>
        <v>210.89500000000004</v>
      </c>
    </row>
    <row r="1473" spans="1:20" x14ac:dyDescent="0.45">
      <c r="A1473">
        <v>541991</v>
      </c>
      <c r="B1473">
        <v>514325</v>
      </c>
      <c r="C1473" t="str">
        <f>VLOOKUP(sales_tab[[#This Row],[Customer ID]],customer_tab[],2,FALSE)</f>
        <v>Mr. Stanley Montoya</v>
      </c>
      <c r="D1473" t="str">
        <f>VLOOKUP(sales_tab[[#This Row],[Customer ID]],customer_tab[],9,FALSE)</f>
        <v>Female</v>
      </c>
      <c r="E1473" t="str">
        <f>VLOOKUP(sales_tab[[#This Row],[Customer ID]],customer_tab[],5,FALSE)</f>
        <v>Texas</v>
      </c>
      <c r="F1473" t="str">
        <f>VLOOKUP(sales_tab[[#This Row],[Customer ID]],customer_tab[],6,FALSE)</f>
        <v>Central</v>
      </c>
      <c r="G1473" t="str">
        <f>VLOOKUP(sales_tab[[#This Row],[Customer ID]],customer_tab[],7,FALSE)</f>
        <v>Single</v>
      </c>
      <c r="H1473" s="1">
        <v>45290</v>
      </c>
      <c r="I1473" s="1" t="str">
        <f>TEXT(sales_tab[[#This Row],[Order Date]],"YYYY")</f>
        <v>2023</v>
      </c>
      <c r="J1473" s="1" t="str">
        <f>TEXT(sales_tab[[#This Row],[Order Date]],"MMM")</f>
        <v>Dec</v>
      </c>
      <c r="K1473">
        <v>5842</v>
      </c>
      <c r="L1473" t="str">
        <f>VLOOKUP(sales_tab[[#This Row],[Product ID]],product_tab[],2,FALSE)</f>
        <v>Chair</v>
      </c>
      <c r="M1473" t="str">
        <f>VLOOKUP(sales_tab[[#This Row],[Product ID]],product_tab[],4,FALSE)</f>
        <v>Cook, Hall and Miller</v>
      </c>
      <c r="N1473" t="s">
        <v>11</v>
      </c>
      <c r="O1473">
        <v>209.94</v>
      </c>
      <c r="P1473">
        <v>268.19</v>
      </c>
      <c r="Q1473">
        <v>1</v>
      </c>
      <c r="R1473">
        <v>0</v>
      </c>
      <c r="S1473">
        <f>sales_tab[[#This Row],[Unit Price]]*sales_tab[[#This Row],[Quantity]]</f>
        <v>268.19</v>
      </c>
      <c r="T1473">
        <f>sales_tab[[#This Row],[Sales Amount]]-sales_tab[[#This Row],[Cost Price]]</f>
        <v>58.25</v>
      </c>
    </row>
    <row r="1474" spans="1:20" x14ac:dyDescent="0.45">
      <c r="A1474">
        <v>406968</v>
      </c>
      <c r="B1474">
        <v>177976</v>
      </c>
      <c r="C1474" t="str">
        <f>VLOOKUP(sales_tab[[#This Row],[Customer ID]],customer_tab[],2,FALSE)</f>
        <v>Emily Howard</v>
      </c>
      <c r="D1474" t="str">
        <f>VLOOKUP(sales_tab[[#This Row],[Customer ID]],customer_tab[],9,FALSE)</f>
        <v>Male</v>
      </c>
      <c r="E1474" t="str">
        <f>VLOOKUP(sales_tab[[#This Row],[Customer ID]],customer_tab[],5,FALSE)</f>
        <v>Tennessee</v>
      </c>
      <c r="F1474" t="str">
        <f>VLOOKUP(sales_tab[[#This Row],[Customer ID]],customer_tab[],6,FALSE)</f>
        <v>South</v>
      </c>
      <c r="G1474" t="str">
        <f>VLOOKUP(sales_tab[[#This Row],[Customer ID]],customer_tab[],7,FALSE)</f>
        <v>Married</v>
      </c>
      <c r="H1474" s="1">
        <v>45413</v>
      </c>
      <c r="I1474" s="1" t="str">
        <f>TEXT(sales_tab[[#This Row],[Order Date]],"YYYY")</f>
        <v>2024</v>
      </c>
      <c r="J1474" s="1" t="str">
        <f>TEXT(sales_tab[[#This Row],[Order Date]],"MMM")</f>
        <v>May</v>
      </c>
      <c r="K1474">
        <v>5942</v>
      </c>
      <c r="L1474" t="str">
        <f>VLOOKUP(sales_tab[[#This Row],[Product ID]],product_tab[],2,FALSE)</f>
        <v>Stapler</v>
      </c>
      <c r="M1474" t="str">
        <f>VLOOKUP(sales_tab[[#This Row],[Product ID]],product_tab[],4,FALSE)</f>
        <v>Jones-Henderson</v>
      </c>
      <c r="N1474" t="s">
        <v>17</v>
      </c>
      <c r="O1474">
        <v>7.5603999999999996</v>
      </c>
      <c r="P1474">
        <v>12.83</v>
      </c>
      <c r="Q1474">
        <v>1</v>
      </c>
      <c r="R1474">
        <v>0.12</v>
      </c>
      <c r="S1474">
        <f>sales_tab[[#This Row],[Unit Price]]*sales_tab[[#This Row],[Quantity]]</f>
        <v>12.83</v>
      </c>
      <c r="T1474">
        <f>sales_tab[[#This Row],[Sales Amount]]-sales_tab[[#This Row],[Cost Price]]</f>
        <v>5.2696000000000005</v>
      </c>
    </row>
    <row r="1475" spans="1:20" x14ac:dyDescent="0.45">
      <c r="A1475">
        <v>368602</v>
      </c>
      <c r="B1475">
        <v>168288</v>
      </c>
      <c r="C1475" t="str">
        <f>VLOOKUP(sales_tab[[#This Row],[Customer ID]],customer_tab[],2,FALSE)</f>
        <v>Terry Sanchez</v>
      </c>
      <c r="D1475" t="str">
        <f>VLOOKUP(sales_tab[[#This Row],[Customer ID]],customer_tab[],9,FALSE)</f>
        <v>Male</v>
      </c>
      <c r="E1475" t="str">
        <f>VLOOKUP(sales_tab[[#This Row],[Customer ID]],customer_tab[],5,FALSE)</f>
        <v>California</v>
      </c>
      <c r="F1475" t="str">
        <f>VLOOKUP(sales_tab[[#This Row],[Customer ID]],customer_tab[],6,FALSE)</f>
        <v>West</v>
      </c>
      <c r="G1475" t="str">
        <f>VLOOKUP(sales_tab[[#This Row],[Customer ID]],customer_tab[],7,FALSE)</f>
        <v>Widowed</v>
      </c>
      <c r="H1475" s="1">
        <v>45470</v>
      </c>
      <c r="I1475" s="1" t="str">
        <f>TEXT(sales_tab[[#This Row],[Order Date]],"YYYY")</f>
        <v>2024</v>
      </c>
      <c r="J1475" s="1" t="str">
        <f>TEXT(sales_tab[[#This Row],[Order Date]],"MMM")</f>
        <v>Jun</v>
      </c>
      <c r="K1475">
        <v>9240</v>
      </c>
      <c r="L1475" t="str">
        <f>VLOOKUP(sales_tab[[#This Row],[Product ID]],product_tab[],2,FALSE)</f>
        <v>Doll</v>
      </c>
      <c r="M1475" t="str">
        <f>VLOOKUP(sales_tab[[#This Row],[Product ID]],product_tab[],4,FALSE)</f>
        <v>Clark, Scott and Miller</v>
      </c>
      <c r="N1475" t="s">
        <v>13</v>
      </c>
      <c r="O1475">
        <v>266.45200000000006</v>
      </c>
      <c r="P1475">
        <v>105.37</v>
      </c>
      <c r="Q1475">
        <v>5</v>
      </c>
      <c r="R1475">
        <v>0.08</v>
      </c>
      <c r="S1475">
        <f>sales_tab[[#This Row],[Unit Price]]*sales_tab[[#This Row],[Quantity]]</f>
        <v>526.85</v>
      </c>
      <c r="T1475">
        <f>sales_tab[[#This Row],[Sales Amount]]-sales_tab[[#This Row],[Cost Price]]</f>
        <v>260.39799999999997</v>
      </c>
    </row>
    <row r="1476" spans="1:20" x14ac:dyDescent="0.45">
      <c r="A1476">
        <v>353659</v>
      </c>
      <c r="B1476">
        <v>641583</v>
      </c>
      <c r="C1476" t="str">
        <f>VLOOKUP(sales_tab[[#This Row],[Customer ID]],customer_tab[],2,FALSE)</f>
        <v>Lee Maddox</v>
      </c>
      <c r="D1476" t="str">
        <f>VLOOKUP(sales_tab[[#This Row],[Customer ID]],customer_tab[],9,FALSE)</f>
        <v>Male</v>
      </c>
      <c r="E1476" t="str">
        <f>VLOOKUP(sales_tab[[#This Row],[Customer ID]],customer_tab[],5,FALSE)</f>
        <v>Kentucky</v>
      </c>
      <c r="F1476" t="str">
        <f>VLOOKUP(sales_tab[[#This Row],[Customer ID]],customer_tab[],6,FALSE)</f>
        <v>South</v>
      </c>
      <c r="G1476" t="str">
        <f>VLOOKUP(sales_tab[[#This Row],[Customer ID]],customer_tab[],7,FALSE)</f>
        <v>Divorced</v>
      </c>
      <c r="H1476" s="1">
        <v>45361</v>
      </c>
      <c r="I1476" s="1" t="str">
        <f>TEXT(sales_tab[[#This Row],[Order Date]],"YYYY")</f>
        <v>2024</v>
      </c>
      <c r="J1476" s="1" t="str">
        <f>TEXT(sales_tab[[#This Row],[Order Date]],"MMM")</f>
        <v>Mar</v>
      </c>
      <c r="K1476">
        <v>6681</v>
      </c>
      <c r="L1476" t="str">
        <f>VLOOKUP(sales_tab[[#This Row],[Product ID]],product_tab[],2,FALSE)</f>
        <v>Desk</v>
      </c>
      <c r="M1476" t="str">
        <f>VLOOKUP(sales_tab[[#This Row],[Product ID]],product_tab[],4,FALSE)</f>
        <v>Fernandez, Willis and Potter</v>
      </c>
      <c r="N1476" t="s">
        <v>11</v>
      </c>
      <c r="O1476">
        <v>526.65449999999987</v>
      </c>
      <c r="P1476">
        <v>204.63</v>
      </c>
      <c r="Q1476">
        <v>5</v>
      </c>
      <c r="R1476">
        <v>0.17</v>
      </c>
      <c r="S1476">
        <f>sales_tab[[#This Row],[Unit Price]]*sales_tab[[#This Row],[Quantity]]</f>
        <v>1023.15</v>
      </c>
      <c r="T1476">
        <f>sales_tab[[#This Row],[Sales Amount]]-sales_tab[[#This Row],[Cost Price]]</f>
        <v>496.49550000000011</v>
      </c>
    </row>
    <row r="1477" spans="1:20" x14ac:dyDescent="0.45">
      <c r="A1477">
        <v>917570</v>
      </c>
      <c r="B1477">
        <v>618203</v>
      </c>
      <c r="C1477" t="str">
        <f>VLOOKUP(sales_tab[[#This Row],[Customer ID]],customer_tab[],2,FALSE)</f>
        <v>Meghan Holmes</v>
      </c>
      <c r="D1477" t="str">
        <f>VLOOKUP(sales_tab[[#This Row],[Customer ID]],customer_tab[],9,FALSE)</f>
        <v>Female</v>
      </c>
      <c r="E1477" t="str">
        <f>VLOOKUP(sales_tab[[#This Row],[Customer ID]],customer_tab[],5,FALSE)</f>
        <v>Florida</v>
      </c>
      <c r="F1477" t="str">
        <f>VLOOKUP(sales_tab[[#This Row],[Customer ID]],customer_tab[],6,FALSE)</f>
        <v>South</v>
      </c>
      <c r="G1477" t="str">
        <f>VLOOKUP(sales_tab[[#This Row],[Customer ID]],customer_tab[],7,FALSE)</f>
        <v>Single</v>
      </c>
      <c r="H1477" s="1">
        <v>45416</v>
      </c>
      <c r="I1477" s="1" t="str">
        <f>TEXT(sales_tab[[#This Row],[Order Date]],"YYYY")</f>
        <v>2024</v>
      </c>
      <c r="J1477" s="1" t="str">
        <f>TEXT(sales_tab[[#This Row],[Order Date]],"MMM")</f>
        <v>May</v>
      </c>
      <c r="K1477">
        <v>5035</v>
      </c>
      <c r="L1477" t="str">
        <f>VLOOKUP(sales_tab[[#This Row],[Product ID]],product_tab[],2,FALSE)</f>
        <v>Paper</v>
      </c>
      <c r="M1477" t="str">
        <f>VLOOKUP(sales_tab[[#This Row],[Product ID]],product_tab[],4,FALSE)</f>
        <v>Clayton, Robertson and Wolfe</v>
      </c>
      <c r="N1477" t="s">
        <v>17</v>
      </c>
      <c r="O1477">
        <v>660.2023999999999</v>
      </c>
      <c r="P1477">
        <v>196.72</v>
      </c>
      <c r="Q1477">
        <v>4</v>
      </c>
      <c r="R1477">
        <v>0.02</v>
      </c>
      <c r="S1477">
        <f>sales_tab[[#This Row],[Unit Price]]*sales_tab[[#This Row],[Quantity]]</f>
        <v>786.88</v>
      </c>
      <c r="T1477">
        <f>sales_tab[[#This Row],[Sales Amount]]-sales_tab[[#This Row],[Cost Price]]</f>
        <v>126.6776000000001</v>
      </c>
    </row>
    <row r="1478" spans="1:20" x14ac:dyDescent="0.45">
      <c r="A1478">
        <v>218699</v>
      </c>
      <c r="B1478">
        <v>473027</v>
      </c>
      <c r="C1478" t="str">
        <f>VLOOKUP(sales_tab[[#This Row],[Customer ID]],customer_tab[],2,FALSE)</f>
        <v>Logan Vega</v>
      </c>
      <c r="D1478" t="str">
        <f>VLOOKUP(sales_tab[[#This Row],[Customer ID]],customer_tab[],9,FALSE)</f>
        <v>Female</v>
      </c>
      <c r="E1478" t="str">
        <f>VLOOKUP(sales_tab[[#This Row],[Customer ID]],customer_tab[],5,FALSE)</f>
        <v>New York</v>
      </c>
      <c r="F1478" t="str">
        <f>VLOOKUP(sales_tab[[#This Row],[Customer ID]],customer_tab[],6,FALSE)</f>
        <v>East</v>
      </c>
      <c r="G1478" t="str">
        <f>VLOOKUP(sales_tab[[#This Row],[Customer ID]],customer_tab[],7,FALSE)</f>
        <v>Married</v>
      </c>
      <c r="H1478" s="1">
        <v>45403</v>
      </c>
      <c r="I1478" s="1" t="str">
        <f>TEXT(sales_tab[[#This Row],[Order Date]],"YYYY")</f>
        <v>2024</v>
      </c>
      <c r="J1478" s="1" t="str">
        <f>TEXT(sales_tab[[#This Row],[Order Date]],"MMM")</f>
        <v>Apr</v>
      </c>
      <c r="K1478">
        <v>6233</v>
      </c>
      <c r="L1478" t="str">
        <f>VLOOKUP(sales_tab[[#This Row],[Product ID]],product_tab[],2,FALSE)</f>
        <v>Smartphone</v>
      </c>
      <c r="M1478" t="str">
        <f>VLOOKUP(sales_tab[[#This Row],[Product ID]],product_tab[],4,FALSE)</f>
        <v>Hensley-Pratt</v>
      </c>
      <c r="N1478" t="s">
        <v>19</v>
      </c>
      <c r="O1478">
        <v>15.580000000000002</v>
      </c>
      <c r="P1478">
        <v>12.38</v>
      </c>
      <c r="Q1478">
        <v>2</v>
      </c>
      <c r="R1478">
        <v>0</v>
      </c>
      <c r="S1478">
        <f>sales_tab[[#This Row],[Unit Price]]*sales_tab[[#This Row],[Quantity]]</f>
        <v>24.76</v>
      </c>
      <c r="T1478">
        <f>sales_tab[[#This Row],[Sales Amount]]-sales_tab[[#This Row],[Cost Price]]</f>
        <v>9.18</v>
      </c>
    </row>
    <row r="1479" spans="1:20" x14ac:dyDescent="0.45">
      <c r="A1479">
        <v>945898</v>
      </c>
      <c r="B1479">
        <v>591767</v>
      </c>
      <c r="C1479" t="str">
        <f>VLOOKUP(sales_tab[[#This Row],[Customer ID]],customer_tab[],2,FALSE)</f>
        <v>Angela Knight</v>
      </c>
      <c r="D1479" t="str">
        <f>VLOOKUP(sales_tab[[#This Row],[Customer ID]],customer_tab[],9,FALSE)</f>
        <v>Male</v>
      </c>
      <c r="E1479" t="str">
        <f>VLOOKUP(sales_tab[[#This Row],[Customer ID]],customer_tab[],5,FALSE)</f>
        <v>Illinois</v>
      </c>
      <c r="F1479" t="str">
        <f>VLOOKUP(sales_tab[[#This Row],[Customer ID]],customer_tab[],6,FALSE)</f>
        <v>Central</v>
      </c>
      <c r="G1479" t="str">
        <f>VLOOKUP(sales_tab[[#This Row],[Customer ID]],customer_tab[],7,FALSE)</f>
        <v>Widowed</v>
      </c>
      <c r="H1479" s="1">
        <v>45447</v>
      </c>
      <c r="I1479" s="1" t="str">
        <f>TEXT(sales_tab[[#This Row],[Order Date]],"YYYY")</f>
        <v>2024</v>
      </c>
      <c r="J1479" s="1" t="str">
        <f>TEXT(sales_tab[[#This Row],[Order Date]],"MMM")</f>
        <v>Jun</v>
      </c>
      <c r="K1479">
        <v>5842</v>
      </c>
      <c r="L1479" t="str">
        <f>VLOOKUP(sales_tab[[#This Row],[Product ID]],product_tab[],2,FALSE)</f>
        <v>Chair</v>
      </c>
      <c r="M1479" t="str">
        <f>VLOOKUP(sales_tab[[#This Row],[Product ID]],product_tab[],4,FALSE)</f>
        <v>Cook, Hall and Miller</v>
      </c>
      <c r="N1479" t="s">
        <v>11</v>
      </c>
      <c r="O1479">
        <v>149.75959999999998</v>
      </c>
      <c r="P1479">
        <v>268.19</v>
      </c>
      <c r="Q1479">
        <v>1</v>
      </c>
      <c r="R1479">
        <v>0.16</v>
      </c>
      <c r="S1479">
        <f>sales_tab[[#This Row],[Unit Price]]*sales_tab[[#This Row],[Quantity]]</f>
        <v>268.19</v>
      </c>
      <c r="T1479">
        <f>sales_tab[[#This Row],[Sales Amount]]-sales_tab[[#This Row],[Cost Price]]</f>
        <v>118.43040000000002</v>
      </c>
    </row>
    <row r="1480" spans="1:20" x14ac:dyDescent="0.45">
      <c r="A1480">
        <v>339919</v>
      </c>
      <c r="B1480">
        <v>500239</v>
      </c>
      <c r="C1480" t="str">
        <f>VLOOKUP(sales_tab[[#This Row],[Customer ID]],customer_tab[],2,FALSE)</f>
        <v>Kendra Evans</v>
      </c>
      <c r="D1480" t="str">
        <f>VLOOKUP(sales_tab[[#This Row],[Customer ID]],customer_tab[],9,FALSE)</f>
        <v>Non-Binary</v>
      </c>
      <c r="E1480" t="str">
        <f>VLOOKUP(sales_tab[[#This Row],[Customer ID]],customer_tab[],5,FALSE)</f>
        <v>New York</v>
      </c>
      <c r="F1480" t="str">
        <f>VLOOKUP(sales_tab[[#This Row],[Customer ID]],customer_tab[],6,FALSE)</f>
        <v>East</v>
      </c>
      <c r="G1480" t="str">
        <f>VLOOKUP(sales_tab[[#This Row],[Customer ID]],customer_tab[],7,FALSE)</f>
        <v>Widowed</v>
      </c>
      <c r="H1480" s="1">
        <v>45302</v>
      </c>
      <c r="I1480" s="1" t="str">
        <f>TEXT(sales_tab[[#This Row],[Order Date]],"YYYY")</f>
        <v>2024</v>
      </c>
      <c r="J1480" s="1" t="str">
        <f>TEXT(sales_tab[[#This Row],[Order Date]],"MMM")</f>
        <v>Jan</v>
      </c>
      <c r="K1480">
        <v>1794</v>
      </c>
      <c r="L1480" t="str">
        <f>VLOOKUP(sales_tab[[#This Row],[Product ID]],product_tab[],2,FALSE)</f>
        <v>Board Game</v>
      </c>
      <c r="M1480" t="str">
        <f>VLOOKUP(sales_tab[[#This Row],[Product ID]],product_tab[],4,FALSE)</f>
        <v>Reese LLC</v>
      </c>
      <c r="N1480" t="s">
        <v>13</v>
      </c>
      <c r="O1480">
        <v>400.92199999999997</v>
      </c>
      <c r="P1480">
        <v>210.95</v>
      </c>
      <c r="Q1480">
        <v>4</v>
      </c>
      <c r="R1480">
        <v>0.21</v>
      </c>
      <c r="S1480">
        <f>sales_tab[[#This Row],[Unit Price]]*sales_tab[[#This Row],[Quantity]]</f>
        <v>843.8</v>
      </c>
      <c r="T1480">
        <f>sales_tab[[#This Row],[Sales Amount]]-sales_tab[[#This Row],[Cost Price]]</f>
        <v>442.87799999999999</v>
      </c>
    </row>
    <row r="1481" spans="1:20" x14ac:dyDescent="0.45">
      <c r="A1481">
        <v>156561</v>
      </c>
      <c r="B1481">
        <v>527744</v>
      </c>
      <c r="C1481" t="str">
        <f>VLOOKUP(sales_tab[[#This Row],[Customer ID]],customer_tab[],2,FALSE)</f>
        <v>Nicholas Miller</v>
      </c>
      <c r="D1481" t="str">
        <f>VLOOKUP(sales_tab[[#This Row],[Customer ID]],customer_tab[],9,FALSE)</f>
        <v>Male</v>
      </c>
      <c r="E1481" t="str">
        <f>VLOOKUP(sales_tab[[#This Row],[Customer ID]],customer_tab[],5,FALSE)</f>
        <v>New York</v>
      </c>
      <c r="F1481" t="str">
        <f>VLOOKUP(sales_tab[[#This Row],[Customer ID]],customer_tab[],6,FALSE)</f>
        <v>East</v>
      </c>
      <c r="G1481" t="str">
        <f>VLOOKUP(sales_tab[[#This Row],[Customer ID]],customer_tab[],7,FALSE)</f>
        <v>Single</v>
      </c>
      <c r="H1481" s="1">
        <v>45275</v>
      </c>
      <c r="I1481" s="1" t="str">
        <f>TEXT(sales_tab[[#This Row],[Order Date]],"YYYY")</f>
        <v>2023</v>
      </c>
      <c r="J1481" s="1" t="str">
        <f>TEXT(sales_tab[[#This Row],[Order Date]],"MMM")</f>
        <v>Dec</v>
      </c>
      <c r="K1481">
        <v>2034</v>
      </c>
      <c r="L1481" t="str">
        <f>VLOOKUP(sales_tab[[#This Row],[Product ID]],product_tab[],2,FALSE)</f>
        <v>Camera</v>
      </c>
      <c r="M1481" t="str">
        <f>VLOOKUP(sales_tab[[#This Row],[Product ID]],product_tab[],4,FALSE)</f>
        <v>Johns and Sons</v>
      </c>
      <c r="N1481" t="s">
        <v>19</v>
      </c>
      <c r="O1481">
        <v>45.867999999999995</v>
      </c>
      <c r="P1481">
        <v>70.849999999999994</v>
      </c>
      <c r="Q1481">
        <v>1</v>
      </c>
      <c r="R1481">
        <v>0.12</v>
      </c>
      <c r="S1481">
        <f>sales_tab[[#This Row],[Unit Price]]*sales_tab[[#This Row],[Quantity]]</f>
        <v>70.849999999999994</v>
      </c>
      <c r="T1481">
        <f>sales_tab[[#This Row],[Sales Amount]]-sales_tab[[#This Row],[Cost Price]]</f>
        <v>24.981999999999999</v>
      </c>
    </row>
    <row r="1482" spans="1:20" x14ac:dyDescent="0.45">
      <c r="A1482">
        <v>175849</v>
      </c>
      <c r="B1482">
        <v>146798</v>
      </c>
      <c r="C1482" t="str">
        <f>VLOOKUP(sales_tab[[#This Row],[Customer ID]],customer_tab[],2,FALSE)</f>
        <v>Robert Castro</v>
      </c>
      <c r="D1482" t="str">
        <f>VLOOKUP(sales_tab[[#This Row],[Customer ID]],customer_tab[],9,FALSE)</f>
        <v>Male</v>
      </c>
      <c r="E1482" t="str">
        <f>VLOOKUP(sales_tab[[#This Row],[Customer ID]],customer_tab[],5,FALSE)</f>
        <v>New York</v>
      </c>
      <c r="F1482" t="str">
        <f>VLOOKUP(sales_tab[[#This Row],[Customer ID]],customer_tab[],6,FALSE)</f>
        <v>East</v>
      </c>
      <c r="G1482" t="str">
        <f>VLOOKUP(sales_tab[[#This Row],[Customer ID]],customer_tab[],7,FALSE)</f>
        <v>Married</v>
      </c>
      <c r="H1482" s="1">
        <v>45450</v>
      </c>
      <c r="I1482" s="1" t="str">
        <f>TEXT(sales_tab[[#This Row],[Order Date]],"YYYY")</f>
        <v>2024</v>
      </c>
      <c r="J1482" s="1" t="str">
        <f>TEXT(sales_tab[[#This Row],[Order Date]],"MMM")</f>
        <v>Jun</v>
      </c>
      <c r="K1482">
        <v>4971</v>
      </c>
      <c r="L1482" t="str">
        <f>VLOOKUP(sales_tab[[#This Row],[Product ID]],product_tab[],2,FALSE)</f>
        <v>Marker</v>
      </c>
      <c r="M1482" t="str">
        <f>VLOOKUP(sales_tab[[#This Row],[Product ID]],product_tab[],4,FALSE)</f>
        <v>Perez LLC</v>
      </c>
      <c r="N1482" t="s">
        <v>17</v>
      </c>
      <c r="O1482">
        <v>30.048200000000001</v>
      </c>
      <c r="P1482">
        <v>63.66</v>
      </c>
      <c r="Q1482">
        <v>1</v>
      </c>
      <c r="R1482">
        <v>0.23</v>
      </c>
      <c r="S1482">
        <f>sales_tab[[#This Row],[Unit Price]]*sales_tab[[#This Row],[Quantity]]</f>
        <v>63.66</v>
      </c>
      <c r="T1482">
        <f>sales_tab[[#This Row],[Sales Amount]]-sales_tab[[#This Row],[Cost Price]]</f>
        <v>33.611799999999995</v>
      </c>
    </row>
    <row r="1483" spans="1:20" x14ac:dyDescent="0.45">
      <c r="A1483">
        <v>455369</v>
      </c>
      <c r="B1483">
        <v>451560</v>
      </c>
      <c r="C1483" t="str">
        <f>VLOOKUP(sales_tab[[#This Row],[Customer ID]],customer_tab[],2,FALSE)</f>
        <v>Tammy Ruiz</v>
      </c>
      <c r="D1483" t="str">
        <f>VLOOKUP(sales_tab[[#This Row],[Customer ID]],customer_tab[],9,FALSE)</f>
        <v>Female</v>
      </c>
      <c r="E1483" t="str">
        <f>VLOOKUP(sales_tab[[#This Row],[Customer ID]],customer_tab[],5,FALSE)</f>
        <v>North Carolina</v>
      </c>
      <c r="F1483" t="str">
        <f>VLOOKUP(sales_tab[[#This Row],[Customer ID]],customer_tab[],6,FALSE)</f>
        <v>South</v>
      </c>
      <c r="G1483" t="str">
        <f>VLOOKUP(sales_tab[[#This Row],[Customer ID]],customer_tab[],7,FALSE)</f>
        <v>Married</v>
      </c>
      <c r="H1483" s="1">
        <v>45264</v>
      </c>
      <c r="I1483" s="1" t="str">
        <f>TEXT(sales_tab[[#This Row],[Order Date]],"YYYY")</f>
        <v>2023</v>
      </c>
      <c r="J1483" s="1" t="str">
        <f>TEXT(sales_tab[[#This Row],[Order Date]],"MMM")</f>
        <v>Dec</v>
      </c>
      <c r="K1483">
        <v>5942</v>
      </c>
      <c r="L1483" t="str">
        <f>VLOOKUP(sales_tab[[#This Row],[Product ID]],product_tab[],2,FALSE)</f>
        <v>Stapler</v>
      </c>
      <c r="M1483" t="str">
        <f>VLOOKUP(sales_tab[[#This Row],[Product ID]],product_tab[],4,FALSE)</f>
        <v>Jones-Henderson</v>
      </c>
      <c r="N1483" t="s">
        <v>17</v>
      </c>
      <c r="O1483">
        <v>20.9816</v>
      </c>
      <c r="P1483">
        <v>12.83</v>
      </c>
      <c r="Q1483">
        <v>4</v>
      </c>
      <c r="R1483">
        <v>0.12</v>
      </c>
      <c r="S1483">
        <f>sales_tab[[#This Row],[Unit Price]]*sales_tab[[#This Row],[Quantity]]</f>
        <v>51.32</v>
      </c>
      <c r="T1483">
        <f>sales_tab[[#This Row],[Sales Amount]]-sales_tab[[#This Row],[Cost Price]]</f>
        <v>30.3384</v>
      </c>
    </row>
    <row r="1484" spans="1:20" x14ac:dyDescent="0.45">
      <c r="A1484">
        <v>296345</v>
      </c>
      <c r="B1484">
        <v>970339</v>
      </c>
      <c r="C1484" t="str">
        <f>VLOOKUP(sales_tab[[#This Row],[Customer ID]],customer_tab[],2,FALSE)</f>
        <v>John Freeman</v>
      </c>
      <c r="D1484" t="str">
        <f>VLOOKUP(sales_tab[[#This Row],[Customer ID]],customer_tab[],9,FALSE)</f>
        <v>Non-Binary</v>
      </c>
      <c r="E1484" t="str">
        <f>VLOOKUP(sales_tab[[#This Row],[Customer ID]],customer_tab[],5,FALSE)</f>
        <v>Florida</v>
      </c>
      <c r="F1484" t="str">
        <f>VLOOKUP(sales_tab[[#This Row],[Customer ID]],customer_tab[],6,FALSE)</f>
        <v>South</v>
      </c>
      <c r="G1484" t="str">
        <f>VLOOKUP(sales_tab[[#This Row],[Customer ID]],customer_tab[],7,FALSE)</f>
        <v>Divorced</v>
      </c>
      <c r="H1484" s="1">
        <v>45324</v>
      </c>
      <c r="I1484" s="1" t="str">
        <f>TEXT(sales_tab[[#This Row],[Order Date]],"YYYY")</f>
        <v>2024</v>
      </c>
      <c r="J1484" s="1" t="str">
        <f>TEXT(sales_tab[[#This Row],[Order Date]],"MMM")</f>
        <v>Feb</v>
      </c>
      <c r="K1484">
        <v>2034</v>
      </c>
      <c r="L1484" t="str">
        <f>VLOOKUP(sales_tab[[#This Row],[Product ID]],product_tab[],2,FALSE)</f>
        <v>Camera</v>
      </c>
      <c r="M1484" t="str">
        <f>VLOOKUP(sales_tab[[#This Row],[Product ID]],product_tab[],4,FALSE)</f>
        <v>Johns and Sons</v>
      </c>
      <c r="N1484" t="s">
        <v>19</v>
      </c>
      <c r="O1484">
        <v>206.77249999999998</v>
      </c>
      <c r="P1484">
        <v>70.849999999999994</v>
      </c>
      <c r="Q1484">
        <v>5</v>
      </c>
      <c r="R1484">
        <v>7.0000000000000007E-2</v>
      </c>
      <c r="S1484">
        <f>sales_tab[[#This Row],[Unit Price]]*sales_tab[[#This Row],[Quantity]]</f>
        <v>354.25</v>
      </c>
      <c r="T1484">
        <f>sales_tab[[#This Row],[Sales Amount]]-sales_tab[[#This Row],[Cost Price]]</f>
        <v>147.47750000000002</v>
      </c>
    </row>
    <row r="1485" spans="1:20" x14ac:dyDescent="0.45">
      <c r="A1485">
        <v>221793</v>
      </c>
      <c r="B1485">
        <v>293174</v>
      </c>
      <c r="C1485" t="str">
        <f>VLOOKUP(sales_tab[[#This Row],[Customer ID]],customer_tab[],2,FALSE)</f>
        <v>Sydney Miller</v>
      </c>
      <c r="D1485" t="str">
        <f>VLOOKUP(sales_tab[[#This Row],[Customer ID]],customer_tab[],9,FALSE)</f>
        <v>Male</v>
      </c>
      <c r="E1485" t="str">
        <f>VLOOKUP(sales_tab[[#This Row],[Customer ID]],customer_tab[],5,FALSE)</f>
        <v>Illinois</v>
      </c>
      <c r="F1485" t="str">
        <f>VLOOKUP(sales_tab[[#This Row],[Customer ID]],customer_tab[],6,FALSE)</f>
        <v>Central</v>
      </c>
      <c r="G1485" t="str">
        <f>VLOOKUP(sales_tab[[#This Row],[Customer ID]],customer_tab[],7,FALSE)</f>
        <v>Widowed</v>
      </c>
      <c r="H1485" s="1">
        <v>45310</v>
      </c>
      <c r="I1485" s="1" t="str">
        <f>TEXT(sales_tab[[#This Row],[Order Date]],"YYYY")</f>
        <v>2024</v>
      </c>
      <c r="J1485" s="1" t="str">
        <f>TEXT(sales_tab[[#This Row],[Order Date]],"MMM")</f>
        <v>Jan</v>
      </c>
      <c r="K1485">
        <v>5035</v>
      </c>
      <c r="L1485" t="str">
        <f>VLOOKUP(sales_tab[[#This Row],[Product ID]],product_tab[],2,FALSE)</f>
        <v>Paper</v>
      </c>
      <c r="M1485" t="str">
        <f>VLOOKUP(sales_tab[[#This Row],[Product ID]],product_tab[],4,FALSE)</f>
        <v>Clayton, Robertson and Wolfe</v>
      </c>
      <c r="N1485" t="s">
        <v>17</v>
      </c>
      <c r="O1485">
        <v>585.86</v>
      </c>
      <c r="P1485">
        <v>196.72</v>
      </c>
      <c r="Q1485">
        <v>4</v>
      </c>
      <c r="R1485">
        <v>0</v>
      </c>
      <c r="S1485">
        <f>sales_tab[[#This Row],[Unit Price]]*sales_tab[[#This Row],[Quantity]]</f>
        <v>786.88</v>
      </c>
      <c r="T1485">
        <f>sales_tab[[#This Row],[Sales Amount]]-sales_tab[[#This Row],[Cost Price]]</f>
        <v>201.01999999999998</v>
      </c>
    </row>
    <row r="1486" spans="1:20" x14ac:dyDescent="0.45">
      <c r="A1486">
        <v>590837</v>
      </c>
      <c r="B1486">
        <v>134940</v>
      </c>
      <c r="C1486" t="str">
        <f>VLOOKUP(sales_tab[[#This Row],[Customer ID]],customer_tab[],2,FALSE)</f>
        <v>Anthony Johnson</v>
      </c>
      <c r="D1486" t="str">
        <f>VLOOKUP(sales_tab[[#This Row],[Customer ID]],customer_tab[],9,FALSE)</f>
        <v>Non-Binary</v>
      </c>
      <c r="E1486" t="str">
        <f>VLOOKUP(sales_tab[[#This Row],[Customer ID]],customer_tab[],5,FALSE)</f>
        <v>New York</v>
      </c>
      <c r="F1486" t="str">
        <f>VLOOKUP(sales_tab[[#This Row],[Customer ID]],customer_tab[],6,FALSE)</f>
        <v>East</v>
      </c>
      <c r="G1486" t="str">
        <f>VLOOKUP(sales_tab[[#This Row],[Customer ID]],customer_tab[],7,FALSE)</f>
        <v>Divorced</v>
      </c>
      <c r="H1486" s="1">
        <v>45196</v>
      </c>
      <c r="I1486" s="1" t="str">
        <f>TEXT(sales_tab[[#This Row],[Order Date]],"YYYY")</f>
        <v>2023</v>
      </c>
      <c r="J1486" s="1" t="str">
        <f>TEXT(sales_tab[[#This Row],[Order Date]],"MMM")</f>
        <v>Sep</v>
      </c>
      <c r="K1486">
        <v>9504</v>
      </c>
      <c r="L1486" t="str">
        <f>VLOOKUP(sales_tab[[#This Row],[Product ID]],product_tab[],2,FALSE)</f>
        <v>Puzzle</v>
      </c>
      <c r="M1486" t="str">
        <f>VLOOKUP(sales_tab[[#This Row],[Product ID]],product_tab[],4,FALSE)</f>
        <v>Bailey, Fowler and Butler</v>
      </c>
      <c r="N1486" t="s">
        <v>13</v>
      </c>
      <c r="O1486">
        <v>75.529200000000003</v>
      </c>
      <c r="P1486">
        <v>50.87</v>
      </c>
      <c r="Q1486">
        <v>4</v>
      </c>
      <c r="R1486">
        <v>0.21</v>
      </c>
      <c r="S1486">
        <f>sales_tab[[#This Row],[Unit Price]]*sales_tab[[#This Row],[Quantity]]</f>
        <v>203.48</v>
      </c>
      <c r="T1486">
        <f>sales_tab[[#This Row],[Sales Amount]]-sales_tab[[#This Row],[Cost Price]]</f>
        <v>127.95079999999999</v>
      </c>
    </row>
    <row r="1487" spans="1:20" x14ac:dyDescent="0.45">
      <c r="A1487">
        <v>906651</v>
      </c>
      <c r="B1487">
        <v>458159</v>
      </c>
      <c r="C1487" t="str">
        <f>VLOOKUP(sales_tab[[#This Row],[Customer ID]],customer_tab[],2,FALSE)</f>
        <v>Alvin Moore</v>
      </c>
      <c r="D1487" t="str">
        <f>VLOOKUP(sales_tab[[#This Row],[Customer ID]],customer_tab[],9,FALSE)</f>
        <v>Non-Binary</v>
      </c>
      <c r="E1487" t="str">
        <f>VLOOKUP(sales_tab[[#This Row],[Customer ID]],customer_tab[],5,FALSE)</f>
        <v>New York</v>
      </c>
      <c r="F1487" t="str">
        <f>VLOOKUP(sales_tab[[#This Row],[Customer ID]],customer_tab[],6,FALSE)</f>
        <v>East</v>
      </c>
      <c r="G1487" t="str">
        <f>VLOOKUP(sales_tab[[#This Row],[Customer ID]],customer_tab[],7,FALSE)</f>
        <v>Widowed</v>
      </c>
      <c r="H1487" s="1">
        <v>45355</v>
      </c>
      <c r="I1487" s="1" t="str">
        <f>TEXT(sales_tab[[#This Row],[Order Date]],"YYYY")</f>
        <v>2024</v>
      </c>
      <c r="J1487" s="1" t="str">
        <f>TEXT(sales_tab[[#This Row],[Order Date]],"MMM")</f>
        <v>Mar</v>
      </c>
      <c r="K1487">
        <v>9614</v>
      </c>
      <c r="L1487" t="str">
        <f>VLOOKUP(sales_tab[[#This Row],[Product ID]],product_tab[],2,FALSE)</f>
        <v>Table</v>
      </c>
      <c r="M1487" t="str">
        <f>VLOOKUP(sales_tab[[#This Row],[Product ID]],product_tab[],4,FALSE)</f>
        <v>Peters Ltd</v>
      </c>
      <c r="N1487" t="s">
        <v>11</v>
      </c>
      <c r="O1487">
        <v>422.65250000000003</v>
      </c>
      <c r="P1487">
        <v>129.47</v>
      </c>
      <c r="Q1487">
        <v>5</v>
      </c>
      <c r="R1487">
        <v>0.25</v>
      </c>
      <c r="S1487">
        <f>sales_tab[[#This Row],[Unit Price]]*sales_tab[[#This Row],[Quantity]]</f>
        <v>647.35</v>
      </c>
      <c r="T1487">
        <f>sales_tab[[#This Row],[Sales Amount]]-sales_tab[[#This Row],[Cost Price]]</f>
        <v>224.69749999999999</v>
      </c>
    </row>
    <row r="1488" spans="1:20" x14ac:dyDescent="0.45">
      <c r="A1488">
        <v>633301</v>
      </c>
      <c r="B1488">
        <v>517374</v>
      </c>
      <c r="C1488" t="str">
        <f>VLOOKUP(sales_tab[[#This Row],[Customer ID]],customer_tab[],2,FALSE)</f>
        <v>Keith Gutierrez</v>
      </c>
      <c r="D1488" t="str">
        <f>VLOOKUP(sales_tab[[#This Row],[Customer ID]],customer_tab[],9,FALSE)</f>
        <v>Non-Binary</v>
      </c>
      <c r="E1488" t="str">
        <f>VLOOKUP(sales_tab[[#This Row],[Customer ID]],customer_tab[],5,FALSE)</f>
        <v>California</v>
      </c>
      <c r="F1488" t="str">
        <f>VLOOKUP(sales_tab[[#This Row],[Customer ID]],customer_tab[],6,FALSE)</f>
        <v>West</v>
      </c>
      <c r="G1488" t="str">
        <f>VLOOKUP(sales_tab[[#This Row],[Customer ID]],customer_tab[],7,FALSE)</f>
        <v>Married</v>
      </c>
      <c r="H1488" s="1">
        <v>45326</v>
      </c>
      <c r="I1488" s="1" t="str">
        <f>TEXT(sales_tab[[#This Row],[Order Date]],"YYYY")</f>
        <v>2024</v>
      </c>
      <c r="J1488" s="1" t="str">
        <f>TEXT(sales_tab[[#This Row],[Order Date]],"MMM")</f>
        <v>Feb</v>
      </c>
      <c r="K1488">
        <v>3592</v>
      </c>
      <c r="L1488" t="str">
        <f>VLOOKUP(sales_tab[[#This Row],[Product ID]],product_tab[],2,FALSE)</f>
        <v>Shoes</v>
      </c>
      <c r="M1488" t="str">
        <f>VLOOKUP(sales_tab[[#This Row],[Product ID]],product_tab[],4,FALSE)</f>
        <v>Hamilton, Kirby and Taylor</v>
      </c>
      <c r="N1488" t="s">
        <v>15</v>
      </c>
      <c r="O1488">
        <v>533.76199999999994</v>
      </c>
      <c r="P1488">
        <v>243.78</v>
      </c>
      <c r="Q1488">
        <v>4</v>
      </c>
      <c r="R1488">
        <v>0.15</v>
      </c>
      <c r="S1488">
        <f>sales_tab[[#This Row],[Unit Price]]*sales_tab[[#This Row],[Quantity]]</f>
        <v>975.12</v>
      </c>
      <c r="T1488">
        <f>sales_tab[[#This Row],[Sales Amount]]-sales_tab[[#This Row],[Cost Price]]</f>
        <v>441.35800000000006</v>
      </c>
    </row>
    <row r="1489" spans="1:20" x14ac:dyDescent="0.45">
      <c r="A1489">
        <v>512309</v>
      </c>
      <c r="B1489">
        <v>679150</v>
      </c>
      <c r="C1489" t="str">
        <f>VLOOKUP(sales_tab[[#This Row],[Customer ID]],customer_tab[],2,FALSE)</f>
        <v>Leslie Grant</v>
      </c>
      <c r="D1489" t="str">
        <f>VLOOKUP(sales_tab[[#This Row],[Customer ID]],customer_tab[],9,FALSE)</f>
        <v>Female</v>
      </c>
      <c r="E1489" t="str">
        <f>VLOOKUP(sales_tab[[#This Row],[Customer ID]],customer_tab[],5,FALSE)</f>
        <v>New York</v>
      </c>
      <c r="F1489" t="str">
        <f>VLOOKUP(sales_tab[[#This Row],[Customer ID]],customer_tab[],6,FALSE)</f>
        <v>East</v>
      </c>
      <c r="G1489" t="str">
        <f>VLOOKUP(sales_tab[[#This Row],[Customer ID]],customer_tab[],7,FALSE)</f>
        <v>Divorced</v>
      </c>
      <c r="H1489" s="1">
        <v>45291</v>
      </c>
      <c r="I1489" s="1" t="str">
        <f>TEXT(sales_tab[[#This Row],[Order Date]],"YYYY")</f>
        <v>2023</v>
      </c>
      <c r="J1489" s="1" t="str">
        <f>TEXT(sales_tab[[#This Row],[Order Date]],"MMM")</f>
        <v>Dec</v>
      </c>
      <c r="K1489">
        <v>6233</v>
      </c>
      <c r="L1489" t="str">
        <f>VLOOKUP(sales_tab[[#This Row],[Product ID]],product_tab[],2,FALSE)</f>
        <v>Smartphone</v>
      </c>
      <c r="M1489" t="str">
        <f>VLOOKUP(sales_tab[[#This Row],[Product ID]],product_tab[],4,FALSE)</f>
        <v>Hensley-Pratt</v>
      </c>
      <c r="N1489" t="s">
        <v>19</v>
      </c>
      <c r="O1489">
        <v>44.8996</v>
      </c>
      <c r="P1489">
        <v>12.38</v>
      </c>
      <c r="Q1489">
        <v>4</v>
      </c>
      <c r="R1489">
        <v>0.02</v>
      </c>
      <c r="S1489">
        <f>sales_tab[[#This Row],[Unit Price]]*sales_tab[[#This Row],[Quantity]]</f>
        <v>49.52</v>
      </c>
      <c r="T1489">
        <f>sales_tab[[#This Row],[Sales Amount]]-sales_tab[[#This Row],[Cost Price]]</f>
        <v>4.6204000000000036</v>
      </c>
    </row>
    <row r="1490" spans="1:20" x14ac:dyDescent="0.45">
      <c r="A1490">
        <v>745554</v>
      </c>
      <c r="B1490">
        <v>177976</v>
      </c>
      <c r="C1490" t="str">
        <f>VLOOKUP(sales_tab[[#This Row],[Customer ID]],customer_tab[],2,FALSE)</f>
        <v>Emily Howard</v>
      </c>
      <c r="D1490" t="str">
        <f>VLOOKUP(sales_tab[[#This Row],[Customer ID]],customer_tab[],9,FALSE)</f>
        <v>Male</v>
      </c>
      <c r="E1490" t="str">
        <f>VLOOKUP(sales_tab[[#This Row],[Customer ID]],customer_tab[],5,FALSE)</f>
        <v>Tennessee</v>
      </c>
      <c r="F1490" t="str">
        <f>VLOOKUP(sales_tab[[#This Row],[Customer ID]],customer_tab[],6,FALSE)</f>
        <v>South</v>
      </c>
      <c r="G1490" t="str">
        <f>VLOOKUP(sales_tab[[#This Row],[Customer ID]],customer_tab[],7,FALSE)</f>
        <v>Married</v>
      </c>
      <c r="H1490" s="1">
        <v>45284</v>
      </c>
      <c r="I1490" s="1" t="str">
        <f>TEXT(sales_tab[[#This Row],[Order Date]],"YYYY")</f>
        <v>2023</v>
      </c>
      <c r="J1490" s="1" t="str">
        <f>TEXT(sales_tab[[#This Row],[Order Date]],"MMM")</f>
        <v>Dec</v>
      </c>
      <c r="K1490">
        <v>9961</v>
      </c>
      <c r="L1490" t="str">
        <f>VLOOKUP(sales_tab[[#This Row],[Product ID]],product_tab[],2,FALSE)</f>
        <v>Cap</v>
      </c>
      <c r="M1490" t="str">
        <f>VLOOKUP(sales_tab[[#This Row],[Product ID]],product_tab[],4,FALSE)</f>
        <v>Rogers and Sons</v>
      </c>
      <c r="N1490" t="s">
        <v>15</v>
      </c>
      <c r="O1490">
        <v>20.768000000000001</v>
      </c>
      <c r="P1490">
        <v>6.92</v>
      </c>
      <c r="Q1490">
        <v>5</v>
      </c>
      <c r="R1490">
        <v>0.02</v>
      </c>
      <c r="S1490">
        <f>sales_tab[[#This Row],[Unit Price]]*sales_tab[[#This Row],[Quantity]]</f>
        <v>34.6</v>
      </c>
      <c r="T1490">
        <f>sales_tab[[#This Row],[Sales Amount]]-sales_tab[[#This Row],[Cost Price]]</f>
        <v>13.832000000000001</v>
      </c>
    </row>
    <row r="1491" spans="1:20" x14ac:dyDescent="0.45">
      <c r="A1491">
        <v>753619</v>
      </c>
      <c r="B1491">
        <v>837685</v>
      </c>
      <c r="C1491" t="str">
        <f>VLOOKUP(sales_tab[[#This Row],[Customer ID]],customer_tab[],2,FALSE)</f>
        <v>Charlene Wilson</v>
      </c>
      <c r="D1491" t="str">
        <f>VLOOKUP(sales_tab[[#This Row],[Customer ID]],customer_tab[],9,FALSE)</f>
        <v>Non-Binary</v>
      </c>
      <c r="E1491" t="str">
        <f>VLOOKUP(sales_tab[[#This Row],[Customer ID]],customer_tab[],5,FALSE)</f>
        <v>Florida</v>
      </c>
      <c r="F1491" t="str">
        <f>VLOOKUP(sales_tab[[#This Row],[Customer ID]],customer_tab[],6,FALSE)</f>
        <v>South</v>
      </c>
      <c r="G1491" t="str">
        <f>VLOOKUP(sales_tab[[#This Row],[Customer ID]],customer_tab[],7,FALSE)</f>
        <v>Widowed</v>
      </c>
      <c r="H1491" s="1">
        <v>45211</v>
      </c>
      <c r="I1491" s="1" t="str">
        <f>TEXT(sales_tab[[#This Row],[Order Date]],"YYYY")</f>
        <v>2023</v>
      </c>
      <c r="J1491" s="1" t="str">
        <f>TEXT(sales_tab[[#This Row],[Order Date]],"MMM")</f>
        <v>Oct</v>
      </c>
      <c r="K1491">
        <v>1440</v>
      </c>
      <c r="L1491" t="str">
        <f>VLOOKUP(sales_tab[[#This Row],[Product ID]],product_tab[],2,FALSE)</f>
        <v>Action Figure</v>
      </c>
      <c r="M1491" t="str">
        <f>VLOOKUP(sales_tab[[#This Row],[Product ID]],product_tab[],4,FALSE)</f>
        <v>Barker-Baker</v>
      </c>
      <c r="N1491" t="s">
        <v>13</v>
      </c>
      <c r="O1491">
        <v>595.60360000000003</v>
      </c>
      <c r="P1491">
        <v>242.72</v>
      </c>
      <c r="Q1491">
        <v>4</v>
      </c>
      <c r="R1491">
        <v>0.03</v>
      </c>
      <c r="S1491">
        <f>sales_tab[[#This Row],[Unit Price]]*sales_tab[[#This Row],[Quantity]]</f>
        <v>970.88</v>
      </c>
      <c r="T1491">
        <f>sales_tab[[#This Row],[Sales Amount]]-sales_tab[[#This Row],[Cost Price]]</f>
        <v>375.27639999999997</v>
      </c>
    </row>
    <row r="1492" spans="1:20" x14ac:dyDescent="0.45">
      <c r="A1492">
        <v>670331</v>
      </c>
      <c r="B1492">
        <v>196836</v>
      </c>
      <c r="C1492" t="str">
        <f>VLOOKUP(sales_tab[[#This Row],[Customer ID]],customer_tab[],2,FALSE)</f>
        <v>Kelly Everett</v>
      </c>
      <c r="D1492" t="str">
        <f>VLOOKUP(sales_tab[[#This Row],[Customer ID]],customer_tab[],9,FALSE)</f>
        <v>Non-Binary</v>
      </c>
      <c r="E1492" t="str">
        <f>VLOOKUP(sales_tab[[#This Row],[Customer ID]],customer_tab[],5,FALSE)</f>
        <v>Connecticut</v>
      </c>
      <c r="F1492" t="str">
        <f>VLOOKUP(sales_tab[[#This Row],[Customer ID]],customer_tab[],6,FALSE)</f>
        <v>East</v>
      </c>
      <c r="G1492" t="str">
        <f>VLOOKUP(sales_tab[[#This Row],[Customer ID]],customer_tab[],7,FALSE)</f>
        <v>Divorced</v>
      </c>
      <c r="H1492" s="1">
        <v>45362</v>
      </c>
      <c r="I1492" s="1" t="str">
        <f>TEXT(sales_tab[[#This Row],[Order Date]],"YYYY")</f>
        <v>2024</v>
      </c>
      <c r="J1492" s="1" t="str">
        <f>TEXT(sales_tab[[#This Row],[Order Date]],"MMM")</f>
        <v>Mar</v>
      </c>
      <c r="K1492">
        <v>5842</v>
      </c>
      <c r="L1492" t="str">
        <f>VLOOKUP(sales_tab[[#This Row],[Product ID]],product_tab[],2,FALSE)</f>
        <v>Chair</v>
      </c>
      <c r="M1492" t="str">
        <f>VLOOKUP(sales_tab[[#This Row],[Product ID]],product_tab[],4,FALSE)</f>
        <v>Cook, Hall and Miller</v>
      </c>
      <c r="N1492" t="s">
        <v>11</v>
      </c>
      <c r="O1492">
        <v>609.29729999999995</v>
      </c>
      <c r="P1492">
        <v>268.19</v>
      </c>
      <c r="Q1492">
        <v>3</v>
      </c>
      <c r="R1492">
        <v>0.11</v>
      </c>
      <c r="S1492">
        <f>sales_tab[[#This Row],[Unit Price]]*sales_tab[[#This Row],[Quantity]]</f>
        <v>804.56999999999994</v>
      </c>
      <c r="T1492">
        <f>sales_tab[[#This Row],[Sales Amount]]-sales_tab[[#This Row],[Cost Price]]</f>
        <v>195.27269999999999</v>
      </c>
    </row>
    <row r="1493" spans="1:20" x14ac:dyDescent="0.45">
      <c r="A1493">
        <v>752241</v>
      </c>
      <c r="B1493">
        <v>517374</v>
      </c>
      <c r="C1493" t="str">
        <f>VLOOKUP(sales_tab[[#This Row],[Customer ID]],customer_tab[],2,FALSE)</f>
        <v>Keith Gutierrez</v>
      </c>
      <c r="D1493" t="str">
        <f>VLOOKUP(sales_tab[[#This Row],[Customer ID]],customer_tab[],9,FALSE)</f>
        <v>Non-Binary</v>
      </c>
      <c r="E1493" t="str">
        <f>VLOOKUP(sales_tab[[#This Row],[Customer ID]],customer_tab[],5,FALSE)</f>
        <v>California</v>
      </c>
      <c r="F1493" t="str">
        <f>VLOOKUP(sales_tab[[#This Row],[Customer ID]],customer_tab[],6,FALSE)</f>
        <v>West</v>
      </c>
      <c r="G1493" t="str">
        <f>VLOOKUP(sales_tab[[#This Row],[Customer ID]],customer_tab[],7,FALSE)</f>
        <v>Married</v>
      </c>
      <c r="H1493" s="1">
        <v>45527</v>
      </c>
      <c r="I1493" s="1" t="str">
        <f>TEXT(sales_tab[[#This Row],[Order Date]],"YYYY")</f>
        <v>2024</v>
      </c>
      <c r="J1493" s="1" t="str">
        <f>TEXT(sales_tab[[#This Row],[Order Date]],"MMM")</f>
        <v>Aug</v>
      </c>
      <c r="K1493">
        <v>2117</v>
      </c>
      <c r="L1493" t="str">
        <f>VLOOKUP(sales_tab[[#This Row],[Product ID]],product_tab[],2,FALSE)</f>
        <v>Sofa</v>
      </c>
      <c r="M1493" t="str">
        <f>VLOOKUP(sales_tab[[#This Row],[Product ID]],product_tab[],4,FALSE)</f>
        <v>Holden Inc</v>
      </c>
      <c r="N1493" t="s">
        <v>11</v>
      </c>
      <c r="O1493">
        <v>17.316199999999998</v>
      </c>
      <c r="P1493">
        <v>13.79</v>
      </c>
      <c r="Q1493">
        <v>2</v>
      </c>
      <c r="R1493">
        <v>0.11</v>
      </c>
      <c r="S1493">
        <f>sales_tab[[#This Row],[Unit Price]]*sales_tab[[#This Row],[Quantity]]</f>
        <v>27.58</v>
      </c>
      <c r="T1493">
        <f>sales_tab[[#This Row],[Sales Amount]]-sales_tab[[#This Row],[Cost Price]]</f>
        <v>10.2638</v>
      </c>
    </row>
    <row r="1494" spans="1:20" x14ac:dyDescent="0.45">
      <c r="A1494">
        <v>148064</v>
      </c>
      <c r="B1494">
        <v>489697</v>
      </c>
      <c r="C1494" t="str">
        <f>VLOOKUP(sales_tab[[#This Row],[Customer ID]],customer_tab[],2,FALSE)</f>
        <v>William Lane</v>
      </c>
      <c r="D1494" t="str">
        <f>VLOOKUP(sales_tab[[#This Row],[Customer ID]],customer_tab[],9,FALSE)</f>
        <v>Male</v>
      </c>
      <c r="E1494" t="str">
        <f>VLOOKUP(sales_tab[[#This Row],[Customer ID]],customer_tab[],5,FALSE)</f>
        <v>Ohio</v>
      </c>
      <c r="F1494" t="str">
        <f>VLOOKUP(sales_tab[[#This Row],[Customer ID]],customer_tab[],6,FALSE)</f>
        <v>East</v>
      </c>
      <c r="G1494" t="str">
        <f>VLOOKUP(sales_tab[[#This Row],[Customer ID]],customer_tab[],7,FALSE)</f>
        <v>Single</v>
      </c>
      <c r="H1494" s="1">
        <v>45385</v>
      </c>
      <c r="I1494" s="1" t="str">
        <f>TEXT(sales_tab[[#This Row],[Order Date]],"YYYY")</f>
        <v>2024</v>
      </c>
      <c r="J1494" s="1" t="str">
        <f>TEXT(sales_tab[[#This Row],[Order Date]],"MMM")</f>
        <v>Apr</v>
      </c>
      <c r="K1494">
        <v>5842</v>
      </c>
      <c r="L1494" t="str">
        <f>VLOOKUP(sales_tab[[#This Row],[Product ID]],product_tab[],2,FALSE)</f>
        <v>Chair</v>
      </c>
      <c r="M1494" t="str">
        <f>VLOOKUP(sales_tab[[#This Row],[Product ID]],product_tab[],4,FALSE)</f>
        <v>Cook, Hall and Miller</v>
      </c>
      <c r="N1494" t="s">
        <v>11</v>
      </c>
      <c r="O1494">
        <v>764.33400000000029</v>
      </c>
      <c r="P1494">
        <v>268.19</v>
      </c>
      <c r="Q1494">
        <v>5</v>
      </c>
      <c r="R1494">
        <v>0.08</v>
      </c>
      <c r="S1494">
        <f>sales_tab[[#This Row],[Unit Price]]*sales_tab[[#This Row],[Quantity]]</f>
        <v>1340.95</v>
      </c>
      <c r="T1494">
        <f>sales_tab[[#This Row],[Sales Amount]]-sales_tab[[#This Row],[Cost Price]]</f>
        <v>576.61599999999976</v>
      </c>
    </row>
    <row r="1495" spans="1:20" x14ac:dyDescent="0.45">
      <c r="A1495">
        <v>902833</v>
      </c>
      <c r="B1495">
        <v>980158</v>
      </c>
      <c r="C1495" t="str">
        <f>VLOOKUP(sales_tab[[#This Row],[Customer ID]],customer_tab[],2,FALSE)</f>
        <v>Matthew Jones</v>
      </c>
      <c r="D1495" t="str">
        <f>VLOOKUP(sales_tab[[#This Row],[Customer ID]],customer_tab[],9,FALSE)</f>
        <v>Non-Binary</v>
      </c>
      <c r="E1495" t="str">
        <f>VLOOKUP(sales_tab[[#This Row],[Customer ID]],customer_tab[],5,FALSE)</f>
        <v>Delaware</v>
      </c>
      <c r="F1495" t="str">
        <f>VLOOKUP(sales_tab[[#This Row],[Customer ID]],customer_tab[],6,FALSE)</f>
        <v>East</v>
      </c>
      <c r="G1495" t="str">
        <f>VLOOKUP(sales_tab[[#This Row],[Customer ID]],customer_tab[],7,FALSE)</f>
        <v>Single</v>
      </c>
      <c r="H1495" s="1">
        <v>45391</v>
      </c>
      <c r="I1495" s="1" t="str">
        <f>TEXT(sales_tab[[#This Row],[Order Date]],"YYYY")</f>
        <v>2024</v>
      </c>
      <c r="J1495" s="1" t="str">
        <f>TEXT(sales_tab[[#This Row],[Order Date]],"MMM")</f>
        <v>Apr</v>
      </c>
      <c r="K1495">
        <v>2117</v>
      </c>
      <c r="L1495" t="str">
        <f>VLOOKUP(sales_tab[[#This Row],[Product ID]],product_tab[],2,FALSE)</f>
        <v>Sofa</v>
      </c>
      <c r="M1495" t="str">
        <f>VLOOKUP(sales_tab[[#This Row],[Product ID]],product_tab[],4,FALSE)</f>
        <v>Holden Inc</v>
      </c>
      <c r="N1495" t="s">
        <v>11</v>
      </c>
      <c r="O1495">
        <v>35.228799999999993</v>
      </c>
      <c r="P1495">
        <v>13.79</v>
      </c>
      <c r="Q1495">
        <v>4</v>
      </c>
      <c r="R1495">
        <v>7.0000000000000007E-2</v>
      </c>
      <c r="S1495">
        <f>sales_tab[[#This Row],[Unit Price]]*sales_tab[[#This Row],[Quantity]]</f>
        <v>55.16</v>
      </c>
      <c r="T1495">
        <f>sales_tab[[#This Row],[Sales Amount]]-sales_tab[[#This Row],[Cost Price]]</f>
        <v>19.931200000000004</v>
      </c>
    </row>
    <row r="1496" spans="1:20" x14ac:dyDescent="0.45">
      <c r="A1496">
        <v>155472</v>
      </c>
      <c r="B1496">
        <v>201149</v>
      </c>
      <c r="C1496" t="str">
        <f>VLOOKUP(sales_tab[[#This Row],[Customer ID]],customer_tab[],2,FALSE)</f>
        <v>Heather Poole</v>
      </c>
      <c r="D1496" t="str">
        <f>VLOOKUP(sales_tab[[#This Row],[Customer ID]],customer_tab[],9,FALSE)</f>
        <v>Male</v>
      </c>
      <c r="E1496" t="str">
        <f>VLOOKUP(sales_tab[[#This Row],[Customer ID]],customer_tab[],5,FALSE)</f>
        <v>New York</v>
      </c>
      <c r="F1496" t="str">
        <f>VLOOKUP(sales_tab[[#This Row],[Customer ID]],customer_tab[],6,FALSE)</f>
        <v>East</v>
      </c>
      <c r="G1496" t="str">
        <f>VLOOKUP(sales_tab[[#This Row],[Customer ID]],customer_tab[],7,FALSE)</f>
        <v>Married</v>
      </c>
      <c r="H1496" s="1">
        <v>45443</v>
      </c>
      <c r="I1496" s="1" t="str">
        <f>TEXT(sales_tab[[#This Row],[Order Date]],"YYYY")</f>
        <v>2024</v>
      </c>
      <c r="J1496" s="1" t="str">
        <f>TEXT(sales_tab[[#This Row],[Order Date]],"MMM")</f>
        <v>May</v>
      </c>
      <c r="K1496">
        <v>4541</v>
      </c>
      <c r="L1496" t="str">
        <f>VLOOKUP(sales_tab[[#This Row],[Product ID]],product_tab[],2,FALSE)</f>
        <v>Pen</v>
      </c>
      <c r="M1496" t="str">
        <f>VLOOKUP(sales_tab[[#This Row],[Product ID]],product_tab[],4,FALSE)</f>
        <v>Mccall Inc</v>
      </c>
      <c r="N1496" t="s">
        <v>17</v>
      </c>
      <c r="O1496">
        <v>120.32999999999998</v>
      </c>
      <c r="P1496">
        <v>69.5</v>
      </c>
      <c r="Q1496">
        <v>4</v>
      </c>
      <c r="R1496">
        <v>0.17</v>
      </c>
      <c r="S1496">
        <f>sales_tab[[#This Row],[Unit Price]]*sales_tab[[#This Row],[Quantity]]</f>
        <v>278</v>
      </c>
      <c r="T1496">
        <f>sales_tab[[#This Row],[Sales Amount]]-sales_tab[[#This Row],[Cost Price]]</f>
        <v>157.67000000000002</v>
      </c>
    </row>
    <row r="1497" spans="1:20" x14ac:dyDescent="0.45">
      <c r="A1497">
        <v>617156</v>
      </c>
      <c r="B1497">
        <v>789562</v>
      </c>
      <c r="C1497" t="str">
        <f>VLOOKUP(sales_tab[[#This Row],[Customer ID]],customer_tab[],2,FALSE)</f>
        <v>Paul Craig</v>
      </c>
      <c r="D1497" t="str">
        <f>VLOOKUP(sales_tab[[#This Row],[Customer ID]],customer_tab[],9,FALSE)</f>
        <v>Non-Binary</v>
      </c>
      <c r="E1497" t="str">
        <f>VLOOKUP(sales_tab[[#This Row],[Customer ID]],customer_tab[],5,FALSE)</f>
        <v>Rhode Island</v>
      </c>
      <c r="F1497" t="str">
        <f>VLOOKUP(sales_tab[[#This Row],[Customer ID]],customer_tab[],6,FALSE)</f>
        <v>East</v>
      </c>
      <c r="G1497" t="str">
        <f>VLOOKUP(sales_tab[[#This Row],[Customer ID]],customer_tab[],7,FALSE)</f>
        <v>Widowed</v>
      </c>
      <c r="H1497" s="1">
        <v>45348</v>
      </c>
      <c r="I1497" s="1" t="str">
        <f>TEXT(sales_tab[[#This Row],[Order Date]],"YYYY")</f>
        <v>2024</v>
      </c>
      <c r="J1497" s="1" t="str">
        <f>TEXT(sales_tab[[#This Row],[Order Date]],"MMM")</f>
        <v>Feb</v>
      </c>
      <c r="K1497">
        <v>6681</v>
      </c>
      <c r="L1497" t="str">
        <f>VLOOKUP(sales_tab[[#This Row],[Product ID]],product_tab[],2,FALSE)</f>
        <v>Desk</v>
      </c>
      <c r="M1497" t="str">
        <f>VLOOKUP(sales_tab[[#This Row],[Product ID]],product_tab[],4,FALSE)</f>
        <v>Fernandez, Willis and Potter</v>
      </c>
      <c r="N1497" t="s">
        <v>11</v>
      </c>
      <c r="O1497">
        <v>364.12080000000003</v>
      </c>
      <c r="P1497">
        <v>204.63</v>
      </c>
      <c r="Q1497">
        <v>4</v>
      </c>
      <c r="R1497">
        <v>0.21</v>
      </c>
      <c r="S1497">
        <f>sales_tab[[#This Row],[Unit Price]]*sales_tab[[#This Row],[Quantity]]</f>
        <v>818.52</v>
      </c>
      <c r="T1497">
        <f>sales_tab[[#This Row],[Sales Amount]]-sales_tab[[#This Row],[Cost Price]]</f>
        <v>454.39919999999995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9C0D-17E0-4C92-8B67-D962805FF94D}">
  <sheetPr>
    <tabColor theme="4" tint="0.79998168889431442"/>
  </sheetPr>
  <dimension ref="A1:I479"/>
  <sheetViews>
    <sheetView workbookViewId="0">
      <selection activeCell="A2" sqref="A1:A2"/>
    </sheetView>
  </sheetViews>
  <sheetFormatPr defaultRowHeight="14.25" x14ac:dyDescent="0.45"/>
  <cols>
    <col min="1" max="1" width="13.265625" customWidth="1"/>
    <col min="2" max="2" width="18.59765625" bestFit="1" customWidth="1"/>
    <col min="3" max="6" width="18.59765625" customWidth="1"/>
    <col min="7" max="7" width="14.59765625" customWidth="1"/>
    <col min="8" max="8" width="5.9296875" customWidth="1"/>
    <col min="9" max="9" width="10.19921875" bestFit="1" customWidth="1"/>
  </cols>
  <sheetData>
    <row r="1" spans="1:9" x14ac:dyDescent="0.45">
      <c r="A1" t="s">
        <v>1</v>
      </c>
      <c r="B1" t="s">
        <v>54</v>
      </c>
      <c r="C1" t="s">
        <v>3</v>
      </c>
      <c r="D1" t="s">
        <v>592</v>
      </c>
      <c r="E1" t="s">
        <v>4</v>
      </c>
      <c r="F1" t="s">
        <v>593</v>
      </c>
      <c r="G1" t="s">
        <v>55</v>
      </c>
      <c r="H1" t="s">
        <v>56</v>
      </c>
      <c r="I1" t="s">
        <v>57</v>
      </c>
    </row>
    <row r="2" spans="1:9" x14ac:dyDescent="0.45">
      <c r="A2">
        <v>641583</v>
      </c>
      <c r="B2" t="s">
        <v>58</v>
      </c>
      <c r="C2" t="s">
        <v>594</v>
      </c>
      <c r="D2" t="s">
        <v>595</v>
      </c>
      <c r="E2" t="s">
        <v>47</v>
      </c>
      <c r="F2" t="s">
        <v>596</v>
      </c>
      <c r="G2" t="s">
        <v>59</v>
      </c>
      <c r="H2">
        <v>24</v>
      </c>
      <c r="I2" t="s">
        <v>60</v>
      </c>
    </row>
    <row r="3" spans="1:9" x14ac:dyDescent="0.45">
      <c r="A3">
        <v>785678</v>
      </c>
      <c r="B3" t="s">
        <v>61</v>
      </c>
      <c r="C3" t="s">
        <v>594</v>
      </c>
      <c r="D3" t="s">
        <v>595</v>
      </c>
      <c r="E3" t="s">
        <v>47</v>
      </c>
      <c r="F3" t="s">
        <v>596</v>
      </c>
      <c r="G3" t="s">
        <v>62</v>
      </c>
      <c r="H3">
        <v>24</v>
      </c>
      <c r="I3" t="s">
        <v>63</v>
      </c>
    </row>
    <row r="4" spans="1:9" x14ac:dyDescent="0.45">
      <c r="A4">
        <v>893776</v>
      </c>
      <c r="B4" t="s">
        <v>64</v>
      </c>
      <c r="C4" t="s">
        <v>594</v>
      </c>
      <c r="D4" t="s">
        <v>597</v>
      </c>
      <c r="E4" t="s">
        <v>31</v>
      </c>
      <c r="F4" t="s">
        <v>598</v>
      </c>
      <c r="G4" t="s">
        <v>59</v>
      </c>
      <c r="H4">
        <v>56</v>
      </c>
      <c r="I4" t="s">
        <v>63</v>
      </c>
    </row>
    <row r="5" spans="1:9" x14ac:dyDescent="0.45">
      <c r="A5">
        <v>344700</v>
      </c>
      <c r="B5" t="s">
        <v>65</v>
      </c>
      <c r="C5" t="s">
        <v>594</v>
      </c>
      <c r="D5" t="s">
        <v>599</v>
      </c>
      <c r="E5" t="s">
        <v>25</v>
      </c>
      <c r="F5" t="s">
        <v>596</v>
      </c>
      <c r="G5" t="s">
        <v>66</v>
      </c>
      <c r="H5">
        <v>64</v>
      </c>
      <c r="I5" t="s">
        <v>63</v>
      </c>
    </row>
    <row r="6" spans="1:9" x14ac:dyDescent="0.45">
      <c r="A6">
        <v>618203</v>
      </c>
      <c r="B6" t="s">
        <v>67</v>
      </c>
      <c r="C6" t="s">
        <v>594</v>
      </c>
      <c r="D6" t="s">
        <v>599</v>
      </c>
      <c r="E6" t="s">
        <v>25</v>
      </c>
      <c r="F6" t="s">
        <v>596</v>
      </c>
      <c r="G6" t="s">
        <v>66</v>
      </c>
      <c r="H6">
        <v>80</v>
      </c>
      <c r="I6" t="s">
        <v>63</v>
      </c>
    </row>
    <row r="7" spans="1:9" x14ac:dyDescent="0.45">
      <c r="A7">
        <v>973891</v>
      </c>
      <c r="B7" t="s">
        <v>68</v>
      </c>
      <c r="C7" t="s">
        <v>594</v>
      </c>
      <c r="D7" t="s">
        <v>597</v>
      </c>
      <c r="E7" t="s">
        <v>31</v>
      </c>
      <c r="F7" t="s">
        <v>598</v>
      </c>
      <c r="G7" t="s">
        <v>66</v>
      </c>
      <c r="H7">
        <v>53</v>
      </c>
      <c r="I7" t="s">
        <v>63</v>
      </c>
    </row>
    <row r="8" spans="1:9" x14ac:dyDescent="0.45">
      <c r="A8">
        <v>599682</v>
      </c>
      <c r="B8" t="s">
        <v>69</v>
      </c>
      <c r="C8" t="s">
        <v>594</v>
      </c>
      <c r="D8" t="s">
        <v>597</v>
      </c>
      <c r="E8" t="s">
        <v>31</v>
      </c>
      <c r="F8" t="s">
        <v>598</v>
      </c>
      <c r="G8" t="s">
        <v>59</v>
      </c>
      <c r="H8">
        <v>54</v>
      </c>
      <c r="I8" t="s">
        <v>60</v>
      </c>
    </row>
    <row r="9" spans="1:9" x14ac:dyDescent="0.45">
      <c r="A9">
        <v>407527</v>
      </c>
      <c r="B9" t="s">
        <v>70</v>
      </c>
      <c r="C9" t="s">
        <v>594</v>
      </c>
      <c r="D9" t="s">
        <v>597</v>
      </c>
      <c r="E9" t="s">
        <v>31</v>
      </c>
      <c r="F9" t="s">
        <v>598</v>
      </c>
      <c r="G9" t="s">
        <v>66</v>
      </c>
      <c r="H9">
        <v>20</v>
      </c>
      <c r="I9" t="s">
        <v>71</v>
      </c>
    </row>
    <row r="10" spans="1:9" x14ac:dyDescent="0.45">
      <c r="A10">
        <v>590702</v>
      </c>
      <c r="B10" t="s">
        <v>72</v>
      </c>
      <c r="C10" t="s">
        <v>594</v>
      </c>
      <c r="D10" t="s">
        <v>597</v>
      </c>
      <c r="E10" t="s">
        <v>31</v>
      </c>
      <c r="F10" t="s">
        <v>598</v>
      </c>
      <c r="G10" t="s">
        <v>73</v>
      </c>
      <c r="H10">
        <v>67</v>
      </c>
      <c r="I10" t="s">
        <v>63</v>
      </c>
    </row>
    <row r="11" spans="1:9" x14ac:dyDescent="0.45">
      <c r="A11">
        <v>453436</v>
      </c>
      <c r="B11" t="s">
        <v>74</v>
      </c>
      <c r="C11" t="s">
        <v>594</v>
      </c>
      <c r="D11" t="s">
        <v>597</v>
      </c>
      <c r="E11" t="s">
        <v>31</v>
      </c>
      <c r="F11" t="s">
        <v>598</v>
      </c>
      <c r="G11" t="s">
        <v>66</v>
      </c>
      <c r="H11">
        <v>72</v>
      </c>
      <c r="I11" t="s">
        <v>60</v>
      </c>
    </row>
    <row r="12" spans="1:9" x14ac:dyDescent="0.45">
      <c r="A12">
        <v>165946</v>
      </c>
      <c r="B12" t="s">
        <v>75</v>
      </c>
      <c r="C12" t="s">
        <v>594</v>
      </c>
      <c r="D12" t="s">
        <v>597</v>
      </c>
      <c r="E12" t="s">
        <v>31</v>
      </c>
      <c r="F12" t="s">
        <v>598</v>
      </c>
      <c r="G12" t="s">
        <v>66</v>
      </c>
      <c r="H12">
        <v>42</v>
      </c>
      <c r="I12" t="s">
        <v>63</v>
      </c>
    </row>
    <row r="13" spans="1:9" x14ac:dyDescent="0.45">
      <c r="A13">
        <v>815203</v>
      </c>
      <c r="B13" t="s">
        <v>76</v>
      </c>
      <c r="C13" t="s">
        <v>594</v>
      </c>
      <c r="D13" t="s">
        <v>597</v>
      </c>
      <c r="E13" t="s">
        <v>31</v>
      </c>
      <c r="F13" t="s">
        <v>598</v>
      </c>
      <c r="G13" t="s">
        <v>62</v>
      </c>
      <c r="H13">
        <v>58</v>
      </c>
      <c r="I13" t="s">
        <v>63</v>
      </c>
    </row>
    <row r="14" spans="1:9" x14ac:dyDescent="0.45">
      <c r="A14">
        <v>451560</v>
      </c>
      <c r="B14" t="s">
        <v>77</v>
      </c>
      <c r="C14" t="s">
        <v>594</v>
      </c>
      <c r="D14" t="s">
        <v>600</v>
      </c>
      <c r="E14" t="s">
        <v>23</v>
      </c>
      <c r="F14" t="s">
        <v>596</v>
      </c>
      <c r="G14" t="s">
        <v>73</v>
      </c>
      <c r="H14">
        <v>41</v>
      </c>
      <c r="I14" t="s">
        <v>63</v>
      </c>
    </row>
    <row r="15" spans="1:9" x14ac:dyDescent="0.45">
      <c r="A15">
        <v>245583</v>
      </c>
      <c r="B15" t="s">
        <v>78</v>
      </c>
      <c r="C15" t="s">
        <v>594</v>
      </c>
      <c r="D15" t="s">
        <v>601</v>
      </c>
      <c r="E15" t="s">
        <v>36</v>
      </c>
      <c r="F15" t="s">
        <v>598</v>
      </c>
      <c r="G15" t="s">
        <v>73</v>
      </c>
      <c r="H15">
        <v>60</v>
      </c>
      <c r="I15" t="s">
        <v>63</v>
      </c>
    </row>
    <row r="16" spans="1:9" x14ac:dyDescent="0.45">
      <c r="A16">
        <v>177424</v>
      </c>
      <c r="B16" t="s">
        <v>79</v>
      </c>
      <c r="C16" t="s">
        <v>594</v>
      </c>
      <c r="D16" t="s">
        <v>602</v>
      </c>
      <c r="E16" t="s">
        <v>26</v>
      </c>
      <c r="F16" t="s">
        <v>603</v>
      </c>
      <c r="G16" t="s">
        <v>66</v>
      </c>
      <c r="H16">
        <v>56</v>
      </c>
      <c r="I16" t="s">
        <v>71</v>
      </c>
    </row>
    <row r="17" spans="1:9" x14ac:dyDescent="0.45">
      <c r="A17">
        <v>784996</v>
      </c>
      <c r="B17" t="s">
        <v>80</v>
      </c>
      <c r="C17" t="s">
        <v>594</v>
      </c>
      <c r="D17" t="s">
        <v>602</v>
      </c>
      <c r="E17" t="s">
        <v>26</v>
      </c>
      <c r="F17" t="s">
        <v>603</v>
      </c>
      <c r="G17" t="s">
        <v>73</v>
      </c>
      <c r="H17">
        <v>52</v>
      </c>
      <c r="I17" t="s">
        <v>71</v>
      </c>
    </row>
    <row r="18" spans="1:9" x14ac:dyDescent="0.45">
      <c r="A18">
        <v>774387</v>
      </c>
      <c r="B18" t="s">
        <v>81</v>
      </c>
      <c r="C18" t="s">
        <v>594</v>
      </c>
      <c r="D18" t="s">
        <v>604</v>
      </c>
      <c r="E18" t="s">
        <v>43</v>
      </c>
      <c r="F18" t="s">
        <v>598</v>
      </c>
      <c r="G18" t="s">
        <v>73</v>
      </c>
      <c r="H18">
        <v>28</v>
      </c>
      <c r="I18" t="s">
        <v>63</v>
      </c>
    </row>
    <row r="19" spans="1:9" x14ac:dyDescent="0.45">
      <c r="A19">
        <v>937514</v>
      </c>
      <c r="B19" t="s">
        <v>82</v>
      </c>
      <c r="C19" t="s">
        <v>594</v>
      </c>
      <c r="D19" t="s">
        <v>605</v>
      </c>
      <c r="E19" t="s">
        <v>31</v>
      </c>
      <c r="F19" t="s">
        <v>598</v>
      </c>
      <c r="G19" t="s">
        <v>62</v>
      </c>
      <c r="H19">
        <v>35</v>
      </c>
      <c r="I19" t="s">
        <v>71</v>
      </c>
    </row>
    <row r="20" spans="1:9" x14ac:dyDescent="0.45">
      <c r="A20">
        <v>839349</v>
      </c>
      <c r="B20" t="s">
        <v>83</v>
      </c>
      <c r="C20" t="s">
        <v>594</v>
      </c>
      <c r="D20" t="s">
        <v>605</v>
      </c>
      <c r="E20" t="s">
        <v>31</v>
      </c>
      <c r="F20" t="s">
        <v>598</v>
      </c>
      <c r="G20" t="s">
        <v>73</v>
      </c>
      <c r="H20">
        <v>61</v>
      </c>
      <c r="I20" t="s">
        <v>63</v>
      </c>
    </row>
    <row r="21" spans="1:9" x14ac:dyDescent="0.45">
      <c r="A21">
        <v>858692</v>
      </c>
      <c r="B21" t="s">
        <v>84</v>
      </c>
      <c r="C21" t="s">
        <v>594</v>
      </c>
      <c r="D21" t="s">
        <v>605</v>
      </c>
      <c r="E21" t="s">
        <v>31</v>
      </c>
      <c r="F21" t="s">
        <v>598</v>
      </c>
      <c r="G21" t="s">
        <v>66</v>
      </c>
      <c r="H21">
        <v>32</v>
      </c>
      <c r="I21" t="s">
        <v>60</v>
      </c>
    </row>
    <row r="22" spans="1:9" x14ac:dyDescent="0.45">
      <c r="A22">
        <v>722849</v>
      </c>
      <c r="B22" t="s">
        <v>85</v>
      </c>
      <c r="C22" t="s">
        <v>594</v>
      </c>
      <c r="D22" t="s">
        <v>606</v>
      </c>
      <c r="E22" t="s">
        <v>16</v>
      </c>
      <c r="F22" t="s">
        <v>603</v>
      </c>
      <c r="G22" t="s">
        <v>59</v>
      </c>
      <c r="H22">
        <v>43</v>
      </c>
      <c r="I22" t="s">
        <v>63</v>
      </c>
    </row>
    <row r="23" spans="1:9" x14ac:dyDescent="0.45">
      <c r="A23">
        <v>608568</v>
      </c>
      <c r="B23" t="s">
        <v>86</v>
      </c>
      <c r="C23" t="s">
        <v>594</v>
      </c>
      <c r="D23" t="s">
        <v>606</v>
      </c>
      <c r="E23" t="s">
        <v>16</v>
      </c>
      <c r="F23" t="s">
        <v>603</v>
      </c>
      <c r="G23" t="s">
        <v>66</v>
      </c>
      <c r="H23">
        <v>31</v>
      </c>
      <c r="I23" t="s">
        <v>71</v>
      </c>
    </row>
    <row r="24" spans="1:9" x14ac:dyDescent="0.45">
      <c r="A24">
        <v>593866</v>
      </c>
      <c r="B24" t="s">
        <v>87</v>
      </c>
      <c r="C24" t="s">
        <v>594</v>
      </c>
      <c r="D24" t="s">
        <v>607</v>
      </c>
      <c r="E24" t="s">
        <v>28</v>
      </c>
      <c r="F24" t="s">
        <v>608</v>
      </c>
      <c r="G24" t="s">
        <v>59</v>
      </c>
      <c r="H24">
        <v>31</v>
      </c>
      <c r="I24" t="s">
        <v>71</v>
      </c>
    </row>
    <row r="25" spans="1:9" x14ac:dyDescent="0.45">
      <c r="A25">
        <v>520905</v>
      </c>
      <c r="B25" t="s">
        <v>88</v>
      </c>
      <c r="C25" t="s">
        <v>594</v>
      </c>
      <c r="D25" t="s">
        <v>609</v>
      </c>
      <c r="E25" t="s">
        <v>43</v>
      </c>
      <c r="F25" t="s">
        <v>598</v>
      </c>
      <c r="G25" t="s">
        <v>62</v>
      </c>
      <c r="H25">
        <v>43</v>
      </c>
      <c r="I25" t="s">
        <v>71</v>
      </c>
    </row>
    <row r="26" spans="1:9" x14ac:dyDescent="0.45">
      <c r="A26">
        <v>227229</v>
      </c>
      <c r="B26" t="s">
        <v>89</v>
      </c>
      <c r="C26" t="s">
        <v>594</v>
      </c>
      <c r="D26" t="s">
        <v>597</v>
      </c>
      <c r="E26" t="s">
        <v>31</v>
      </c>
      <c r="F26" t="s">
        <v>598</v>
      </c>
      <c r="G26" t="s">
        <v>62</v>
      </c>
      <c r="H26">
        <v>27</v>
      </c>
      <c r="I26" t="s">
        <v>63</v>
      </c>
    </row>
    <row r="27" spans="1:9" x14ac:dyDescent="0.45">
      <c r="A27">
        <v>649727</v>
      </c>
      <c r="B27" t="s">
        <v>90</v>
      </c>
      <c r="C27" t="s">
        <v>594</v>
      </c>
      <c r="D27" t="s">
        <v>607</v>
      </c>
      <c r="E27" t="s">
        <v>28</v>
      </c>
      <c r="F27" t="s">
        <v>608</v>
      </c>
      <c r="G27" t="s">
        <v>73</v>
      </c>
      <c r="H27">
        <v>33</v>
      </c>
      <c r="I27" t="s">
        <v>71</v>
      </c>
    </row>
    <row r="28" spans="1:9" x14ac:dyDescent="0.45">
      <c r="A28">
        <v>750867</v>
      </c>
      <c r="B28" t="s">
        <v>91</v>
      </c>
      <c r="C28" t="s">
        <v>594</v>
      </c>
      <c r="D28" t="s">
        <v>607</v>
      </c>
      <c r="E28" t="s">
        <v>28</v>
      </c>
      <c r="F28" t="s">
        <v>608</v>
      </c>
      <c r="G28" t="s">
        <v>59</v>
      </c>
      <c r="H28">
        <v>65</v>
      </c>
      <c r="I28" t="s">
        <v>71</v>
      </c>
    </row>
    <row r="29" spans="1:9" x14ac:dyDescent="0.45">
      <c r="A29">
        <v>301561</v>
      </c>
      <c r="B29" t="s">
        <v>92</v>
      </c>
      <c r="C29" t="s">
        <v>594</v>
      </c>
      <c r="D29" t="s">
        <v>607</v>
      </c>
      <c r="E29" t="s">
        <v>28</v>
      </c>
      <c r="F29" t="s">
        <v>608</v>
      </c>
      <c r="G29" t="s">
        <v>62</v>
      </c>
      <c r="H29">
        <v>75</v>
      </c>
      <c r="I29" t="s">
        <v>71</v>
      </c>
    </row>
    <row r="30" spans="1:9" x14ac:dyDescent="0.45">
      <c r="A30">
        <v>345178</v>
      </c>
      <c r="B30" t="s">
        <v>93</v>
      </c>
      <c r="C30" t="s">
        <v>594</v>
      </c>
      <c r="D30" t="s">
        <v>607</v>
      </c>
      <c r="E30" t="s">
        <v>28</v>
      </c>
      <c r="F30" t="s">
        <v>608</v>
      </c>
      <c r="G30" t="s">
        <v>62</v>
      </c>
      <c r="H30">
        <v>41</v>
      </c>
      <c r="I30" t="s">
        <v>60</v>
      </c>
    </row>
    <row r="31" spans="1:9" x14ac:dyDescent="0.45">
      <c r="A31">
        <v>360350</v>
      </c>
      <c r="B31" t="s">
        <v>94</v>
      </c>
      <c r="C31" t="s">
        <v>594</v>
      </c>
      <c r="D31" t="s">
        <v>607</v>
      </c>
      <c r="E31" t="s">
        <v>28</v>
      </c>
      <c r="F31" t="s">
        <v>608</v>
      </c>
      <c r="G31" t="s">
        <v>73</v>
      </c>
      <c r="H31">
        <v>50</v>
      </c>
      <c r="I31" t="s">
        <v>63</v>
      </c>
    </row>
    <row r="32" spans="1:9" x14ac:dyDescent="0.45">
      <c r="A32">
        <v>453139</v>
      </c>
      <c r="B32" t="s">
        <v>95</v>
      </c>
      <c r="C32" t="s">
        <v>594</v>
      </c>
      <c r="D32" t="s">
        <v>607</v>
      </c>
      <c r="E32" t="s">
        <v>28</v>
      </c>
      <c r="F32" t="s">
        <v>608</v>
      </c>
      <c r="G32" t="s">
        <v>66</v>
      </c>
      <c r="H32">
        <v>66</v>
      </c>
      <c r="I32" t="s">
        <v>60</v>
      </c>
    </row>
    <row r="33" spans="1:9" x14ac:dyDescent="0.45">
      <c r="A33">
        <v>879488</v>
      </c>
      <c r="B33" t="s">
        <v>96</v>
      </c>
      <c r="C33" t="s">
        <v>594</v>
      </c>
      <c r="D33" t="s">
        <v>610</v>
      </c>
      <c r="E33" t="s">
        <v>26</v>
      </c>
      <c r="F33" t="s">
        <v>603</v>
      </c>
      <c r="G33" t="s">
        <v>66</v>
      </c>
      <c r="H33">
        <v>27</v>
      </c>
      <c r="I33" t="s">
        <v>71</v>
      </c>
    </row>
    <row r="34" spans="1:9" x14ac:dyDescent="0.45">
      <c r="A34">
        <v>370285</v>
      </c>
      <c r="B34" t="s">
        <v>97</v>
      </c>
      <c r="C34" t="s">
        <v>594</v>
      </c>
      <c r="D34" t="s">
        <v>611</v>
      </c>
      <c r="E34" t="s">
        <v>26</v>
      </c>
      <c r="F34" t="s">
        <v>603</v>
      </c>
      <c r="G34" t="s">
        <v>73</v>
      </c>
      <c r="H34">
        <v>68</v>
      </c>
      <c r="I34" t="s">
        <v>71</v>
      </c>
    </row>
    <row r="35" spans="1:9" x14ac:dyDescent="0.45">
      <c r="A35">
        <v>219789</v>
      </c>
      <c r="B35" t="s">
        <v>98</v>
      </c>
      <c r="C35" t="s">
        <v>594</v>
      </c>
      <c r="D35" t="s">
        <v>611</v>
      </c>
      <c r="E35" t="s">
        <v>26</v>
      </c>
      <c r="F35" t="s">
        <v>603</v>
      </c>
      <c r="G35" t="s">
        <v>62</v>
      </c>
      <c r="H35">
        <v>56</v>
      </c>
      <c r="I35" t="s">
        <v>60</v>
      </c>
    </row>
    <row r="36" spans="1:9" x14ac:dyDescent="0.45">
      <c r="A36">
        <v>406183</v>
      </c>
      <c r="B36" t="s">
        <v>99</v>
      </c>
      <c r="C36" t="s">
        <v>594</v>
      </c>
      <c r="D36" t="s">
        <v>610</v>
      </c>
      <c r="E36" t="s">
        <v>26</v>
      </c>
      <c r="F36" t="s">
        <v>603</v>
      </c>
      <c r="G36" t="s">
        <v>62</v>
      </c>
      <c r="H36">
        <v>42</v>
      </c>
      <c r="I36" t="s">
        <v>71</v>
      </c>
    </row>
    <row r="37" spans="1:9" x14ac:dyDescent="0.45">
      <c r="A37">
        <v>550914</v>
      </c>
      <c r="B37" t="s">
        <v>100</v>
      </c>
      <c r="C37" t="s">
        <v>594</v>
      </c>
      <c r="D37" t="s">
        <v>610</v>
      </c>
      <c r="E37" t="s">
        <v>26</v>
      </c>
      <c r="F37" t="s">
        <v>603</v>
      </c>
      <c r="G37" t="s">
        <v>62</v>
      </c>
      <c r="H37">
        <v>51</v>
      </c>
      <c r="I37" t="s">
        <v>63</v>
      </c>
    </row>
    <row r="38" spans="1:9" x14ac:dyDescent="0.45">
      <c r="A38">
        <v>258456</v>
      </c>
      <c r="B38" t="s">
        <v>101</v>
      </c>
      <c r="C38" t="s">
        <v>594</v>
      </c>
      <c r="D38" t="s">
        <v>610</v>
      </c>
      <c r="E38" t="s">
        <v>26</v>
      </c>
      <c r="F38" t="s">
        <v>603</v>
      </c>
      <c r="G38" t="s">
        <v>66</v>
      </c>
      <c r="H38">
        <v>61</v>
      </c>
      <c r="I38" t="s">
        <v>71</v>
      </c>
    </row>
    <row r="39" spans="1:9" x14ac:dyDescent="0.45">
      <c r="A39">
        <v>560937</v>
      </c>
      <c r="B39" t="s">
        <v>102</v>
      </c>
      <c r="C39" t="s">
        <v>594</v>
      </c>
      <c r="D39" t="s">
        <v>612</v>
      </c>
      <c r="E39" t="s">
        <v>45</v>
      </c>
      <c r="F39" t="s">
        <v>603</v>
      </c>
      <c r="G39" t="s">
        <v>66</v>
      </c>
      <c r="H39">
        <v>61</v>
      </c>
      <c r="I39" t="s">
        <v>71</v>
      </c>
    </row>
    <row r="40" spans="1:9" x14ac:dyDescent="0.45">
      <c r="A40">
        <v>186562</v>
      </c>
      <c r="B40" t="s">
        <v>103</v>
      </c>
      <c r="C40" t="s">
        <v>594</v>
      </c>
      <c r="D40" t="s">
        <v>613</v>
      </c>
      <c r="E40" t="s">
        <v>25</v>
      </c>
      <c r="F40" t="s">
        <v>596</v>
      </c>
      <c r="G40" t="s">
        <v>59</v>
      </c>
      <c r="H40">
        <v>67</v>
      </c>
      <c r="I40" t="s">
        <v>71</v>
      </c>
    </row>
    <row r="41" spans="1:9" x14ac:dyDescent="0.45">
      <c r="A41">
        <v>809213</v>
      </c>
      <c r="B41" t="s">
        <v>104</v>
      </c>
      <c r="C41" t="s">
        <v>594</v>
      </c>
      <c r="D41" t="s">
        <v>614</v>
      </c>
      <c r="E41" t="s">
        <v>49</v>
      </c>
      <c r="F41" t="s">
        <v>603</v>
      </c>
      <c r="G41" t="s">
        <v>59</v>
      </c>
      <c r="H41">
        <v>25</v>
      </c>
      <c r="I41" t="s">
        <v>63</v>
      </c>
    </row>
    <row r="42" spans="1:9" x14ac:dyDescent="0.45">
      <c r="A42">
        <v>120286</v>
      </c>
      <c r="B42" t="s">
        <v>105</v>
      </c>
      <c r="C42" t="s">
        <v>594</v>
      </c>
      <c r="D42" t="s">
        <v>615</v>
      </c>
      <c r="E42" t="s">
        <v>38</v>
      </c>
      <c r="F42" t="s">
        <v>603</v>
      </c>
      <c r="G42" t="s">
        <v>62</v>
      </c>
      <c r="H42">
        <v>28</v>
      </c>
      <c r="I42" t="s">
        <v>63</v>
      </c>
    </row>
    <row r="43" spans="1:9" x14ac:dyDescent="0.45">
      <c r="A43">
        <v>980158</v>
      </c>
      <c r="B43" t="s">
        <v>106</v>
      </c>
      <c r="C43" t="s">
        <v>594</v>
      </c>
      <c r="D43" t="s">
        <v>616</v>
      </c>
      <c r="E43" t="s">
        <v>39</v>
      </c>
      <c r="F43" t="s">
        <v>608</v>
      </c>
      <c r="G43" t="s">
        <v>66</v>
      </c>
      <c r="H43">
        <v>79</v>
      </c>
      <c r="I43" t="s">
        <v>71</v>
      </c>
    </row>
    <row r="44" spans="1:9" x14ac:dyDescent="0.45">
      <c r="A44">
        <v>972854</v>
      </c>
      <c r="B44" t="s">
        <v>107</v>
      </c>
      <c r="C44" t="s">
        <v>594</v>
      </c>
      <c r="D44" t="s">
        <v>616</v>
      </c>
      <c r="E44" t="s">
        <v>39</v>
      </c>
      <c r="F44" t="s">
        <v>608</v>
      </c>
      <c r="G44" t="s">
        <v>59</v>
      </c>
      <c r="H44">
        <v>80</v>
      </c>
      <c r="I44" t="s">
        <v>71</v>
      </c>
    </row>
    <row r="45" spans="1:9" x14ac:dyDescent="0.45">
      <c r="A45">
        <v>652987</v>
      </c>
      <c r="B45" t="s">
        <v>108</v>
      </c>
      <c r="C45" t="s">
        <v>594</v>
      </c>
      <c r="D45" t="s">
        <v>617</v>
      </c>
      <c r="E45" t="s">
        <v>37</v>
      </c>
      <c r="F45" t="s">
        <v>603</v>
      </c>
      <c r="G45" t="s">
        <v>73</v>
      </c>
      <c r="H45">
        <v>50</v>
      </c>
      <c r="I45" t="s">
        <v>60</v>
      </c>
    </row>
    <row r="46" spans="1:9" x14ac:dyDescent="0.45">
      <c r="A46">
        <v>454653</v>
      </c>
      <c r="B46" t="s">
        <v>109</v>
      </c>
      <c r="C46" t="s">
        <v>594</v>
      </c>
      <c r="D46" t="s">
        <v>617</v>
      </c>
      <c r="E46" t="s">
        <v>37</v>
      </c>
      <c r="F46" t="s">
        <v>603</v>
      </c>
      <c r="G46" t="s">
        <v>59</v>
      </c>
      <c r="H46">
        <v>71</v>
      </c>
      <c r="I46" t="s">
        <v>71</v>
      </c>
    </row>
    <row r="47" spans="1:9" x14ac:dyDescent="0.45">
      <c r="A47">
        <v>531649</v>
      </c>
      <c r="B47" t="s">
        <v>110</v>
      </c>
      <c r="C47" t="s">
        <v>594</v>
      </c>
      <c r="D47" t="s">
        <v>617</v>
      </c>
      <c r="E47" t="s">
        <v>37</v>
      </c>
      <c r="F47" t="s">
        <v>603</v>
      </c>
      <c r="G47" t="s">
        <v>73</v>
      </c>
      <c r="H47">
        <v>27</v>
      </c>
      <c r="I47" t="s">
        <v>63</v>
      </c>
    </row>
    <row r="48" spans="1:9" x14ac:dyDescent="0.45">
      <c r="A48">
        <v>447073</v>
      </c>
      <c r="B48" t="s">
        <v>111</v>
      </c>
      <c r="C48" t="s">
        <v>594</v>
      </c>
      <c r="D48" t="s">
        <v>617</v>
      </c>
      <c r="E48" t="s">
        <v>37</v>
      </c>
      <c r="F48" t="s">
        <v>603</v>
      </c>
      <c r="G48" t="s">
        <v>73</v>
      </c>
      <c r="H48">
        <v>52</v>
      </c>
      <c r="I48" t="s">
        <v>71</v>
      </c>
    </row>
    <row r="49" spans="1:9" x14ac:dyDescent="0.45">
      <c r="A49">
        <v>874059</v>
      </c>
      <c r="B49" t="s">
        <v>112</v>
      </c>
      <c r="C49" t="s">
        <v>594</v>
      </c>
      <c r="D49" t="s">
        <v>618</v>
      </c>
      <c r="E49" t="s">
        <v>51</v>
      </c>
      <c r="F49" t="s">
        <v>608</v>
      </c>
      <c r="G49" t="s">
        <v>66</v>
      </c>
      <c r="H49">
        <v>56</v>
      </c>
      <c r="I49" t="s">
        <v>63</v>
      </c>
    </row>
    <row r="50" spans="1:9" x14ac:dyDescent="0.45">
      <c r="A50">
        <v>341783</v>
      </c>
      <c r="B50" t="s">
        <v>113</v>
      </c>
      <c r="C50" t="s">
        <v>594</v>
      </c>
      <c r="D50" t="s">
        <v>619</v>
      </c>
      <c r="E50" t="s">
        <v>51</v>
      </c>
      <c r="F50" t="s">
        <v>608</v>
      </c>
      <c r="G50" t="s">
        <v>62</v>
      </c>
      <c r="H50">
        <v>19</v>
      </c>
      <c r="I50" t="s">
        <v>60</v>
      </c>
    </row>
    <row r="51" spans="1:9" x14ac:dyDescent="0.45">
      <c r="A51">
        <v>778575</v>
      </c>
      <c r="B51" t="s">
        <v>114</v>
      </c>
      <c r="C51" t="s">
        <v>594</v>
      </c>
      <c r="D51" t="s">
        <v>619</v>
      </c>
      <c r="E51" t="s">
        <v>51</v>
      </c>
      <c r="F51" t="s">
        <v>608</v>
      </c>
      <c r="G51" t="s">
        <v>59</v>
      </c>
      <c r="H51">
        <v>74</v>
      </c>
      <c r="I51" t="s">
        <v>63</v>
      </c>
    </row>
    <row r="52" spans="1:9" x14ac:dyDescent="0.45">
      <c r="A52">
        <v>215837</v>
      </c>
      <c r="B52" t="s">
        <v>115</v>
      </c>
      <c r="C52" t="s">
        <v>594</v>
      </c>
      <c r="D52" t="s">
        <v>619</v>
      </c>
      <c r="E52" t="s">
        <v>51</v>
      </c>
      <c r="F52" t="s">
        <v>608</v>
      </c>
      <c r="G52" t="s">
        <v>73</v>
      </c>
      <c r="H52">
        <v>21</v>
      </c>
      <c r="I52" t="s">
        <v>60</v>
      </c>
    </row>
    <row r="53" spans="1:9" x14ac:dyDescent="0.45">
      <c r="A53">
        <v>272627</v>
      </c>
      <c r="B53" t="s">
        <v>116</v>
      </c>
      <c r="C53" t="s">
        <v>594</v>
      </c>
      <c r="D53" t="s">
        <v>619</v>
      </c>
      <c r="E53" t="s">
        <v>51</v>
      </c>
      <c r="F53" t="s">
        <v>608</v>
      </c>
      <c r="G53" t="s">
        <v>66</v>
      </c>
      <c r="H53">
        <v>23</v>
      </c>
      <c r="I53" t="s">
        <v>71</v>
      </c>
    </row>
    <row r="54" spans="1:9" x14ac:dyDescent="0.45">
      <c r="A54">
        <v>205911</v>
      </c>
      <c r="B54" t="s">
        <v>117</v>
      </c>
      <c r="C54" t="s">
        <v>594</v>
      </c>
      <c r="D54" t="s">
        <v>619</v>
      </c>
      <c r="E54" t="s">
        <v>51</v>
      </c>
      <c r="F54" t="s">
        <v>608</v>
      </c>
      <c r="G54" t="s">
        <v>62</v>
      </c>
      <c r="H54">
        <v>70</v>
      </c>
      <c r="I54" t="s">
        <v>60</v>
      </c>
    </row>
    <row r="55" spans="1:9" x14ac:dyDescent="0.45">
      <c r="A55">
        <v>517374</v>
      </c>
      <c r="B55" t="s">
        <v>118</v>
      </c>
      <c r="C55" t="s">
        <v>594</v>
      </c>
      <c r="D55" t="s">
        <v>597</v>
      </c>
      <c r="E55" t="s">
        <v>31</v>
      </c>
      <c r="F55" t="s">
        <v>598</v>
      </c>
      <c r="G55" t="s">
        <v>73</v>
      </c>
      <c r="H55">
        <v>26</v>
      </c>
      <c r="I55" t="s">
        <v>71</v>
      </c>
    </row>
    <row r="56" spans="1:9" x14ac:dyDescent="0.45">
      <c r="A56">
        <v>581480</v>
      </c>
      <c r="B56" t="s">
        <v>119</v>
      </c>
      <c r="C56" t="s">
        <v>594</v>
      </c>
      <c r="D56" t="s">
        <v>597</v>
      </c>
      <c r="E56" t="s">
        <v>31</v>
      </c>
      <c r="F56" t="s">
        <v>598</v>
      </c>
      <c r="G56" t="s">
        <v>62</v>
      </c>
      <c r="H56">
        <v>78</v>
      </c>
      <c r="I56" t="s">
        <v>71</v>
      </c>
    </row>
    <row r="57" spans="1:9" x14ac:dyDescent="0.45">
      <c r="A57">
        <v>193540</v>
      </c>
      <c r="B57" t="s">
        <v>120</v>
      </c>
      <c r="C57" t="s">
        <v>594</v>
      </c>
      <c r="D57" t="s">
        <v>597</v>
      </c>
      <c r="E57" t="s">
        <v>31</v>
      </c>
      <c r="F57" t="s">
        <v>598</v>
      </c>
      <c r="G57" t="s">
        <v>73</v>
      </c>
      <c r="H57">
        <v>34</v>
      </c>
      <c r="I57" t="s">
        <v>71</v>
      </c>
    </row>
    <row r="58" spans="1:9" x14ac:dyDescent="0.45">
      <c r="A58">
        <v>712113</v>
      </c>
      <c r="B58" t="s">
        <v>121</v>
      </c>
      <c r="C58" t="s">
        <v>594</v>
      </c>
      <c r="D58" t="s">
        <v>620</v>
      </c>
      <c r="E58" t="s">
        <v>45</v>
      </c>
      <c r="F58" t="s">
        <v>603</v>
      </c>
      <c r="G58" t="s">
        <v>62</v>
      </c>
      <c r="H58">
        <v>79</v>
      </c>
      <c r="I58" t="s">
        <v>60</v>
      </c>
    </row>
    <row r="59" spans="1:9" x14ac:dyDescent="0.45">
      <c r="A59">
        <v>921765</v>
      </c>
      <c r="B59" t="s">
        <v>122</v>
      </c>
      <c r="C59" t="s">
        <v>594</v>
      </c>
      <c r="D59" t="s">
        <v>621</v>
      </c>
      <c r="E59" t="s">
        <v>52</v>
      </c>
      <c r="F59" t="s">
        <v>598</v>
      </c>
      <c r="G59" t="s">
        <v>73</v>
      </c>
      <c r="H59">
        <v>63</v>
      </c>
      <c r="I59" t="s">
        <v>63</v>
      </c>
    </row>
    <row r="60" spans="1:9" x14ac:dyDescent="0.45">
      <c r="A60">
        <v>371560</v>
      </c>
      <c r="B60" t="s">
        <v>123</v>
      </c>
      <c r="C60" t="s">
        <v>594</v>
      </c>
      <c r="D60" t="s">
        <v>621</v>
      </c>
      <c r="E60" t="s">
        <v>52</v>
      </c>
      <c r="F60" t="s">
        <v>598</v>
      </c>
      <c r="G60" t="s">
        <v>62</v>
      </c>
      <c r="H60">
        <v>60</v>
      </c>
      <c r="I60" t="s">
        <v>71</v>
      </c>
    </row>
    <row r="61" spans="1:9" x14ac:dyDescent="0.45">
      <c r="A61">
        <v>149975</v>
      </c>
      <c r="B61" t="s">
        <v>124</v>
      </c>
      <c r="C61" t="s">
        <v>594</v>
      </c>
      <c r="D61" t="s">
        <v>622</v>
      </c>
      <c r="E61" t="s">
        <v>32</v>
      </c>
      <c r="F61" t="s">
        <v>596</v>
      </c>
      <c r="G61" t="s">
        <v>59</v>
      </c>
      <c r="H61">
        <v>46</v>
      </c>
      <c r="I61" t="s">
        <v>71</v>
      </c>
    </row>
    <row r="62" spans="1:9" x14ac:dyDescent="0.45">
      <c r="A62">
        <v>902879</v>
      </c>
      <c r="B62" t="s">
        <v>125</v>
      </c>
      <c r="C62" t="s">
        <v>594</v>
      </c>
      <c r="D62" t="s">
        <v>618</v>
      </c>
      <c r="E62" t="s">
        <v>51</v>
      </c>
      <c r="F62" t="s">
        <v>608</v>
      </c>
      <c r="G62" t="s">
        <v>62</v>
      </c>
      <c r="H62">
        <v>25</v>
      </c>
      <c r="I62" t="s">
        <v>60</v>
      </c>
    </row>
    <row r="63" spans="1:9" x14ac:dyDescent="0.45">
      <c r="A63">
        <v>198794</v>
      </c>
      <c r="B63" t="s">
        <v>126</v>
      </c>
      <c r="C63" t="s">
        <v>594</v>
      </c>
      <c r="D63" t="s">
        <v>623</v>
      </c>
      <c r="E63" t="s">
        <v>38</v>
      </c>
      <c r="F63" t="s">
        <v>603</v>
      </c>
      <c r="G63" t="s">
        <v>73</v>
      </c>
      <c r="H63">
        <v>22</v>
      </c>
      <c r="I63" t="s">
        <v>63</v>
      </c>
    </row>
    <row r="64" spans="1:9" x14ac:dyDescent="0.45">
      <c r="A64">
        <v>981180</v>
      </c>
      <c r="B64" t="s">
        <v>127</v>
      </c>
      <c r="C64" t="s">
        <v>594</v>
      </c>
      <c r="D64" t="s">
        <v>624</v>
      </c>
      <c r="E64" t="s">
        <v>35</v>
      </c>
      <c r="F64" t="s">
        <v>596</v>
      </c>
      <c r="G64" t="s">
        <v>66</v>
      </c>
      <c r="H64">
        <v>55</v>
      </c>
      <c r="I64" t="s">
        <v>71</v>
      </c>
    </row>
    <row r="65" spans="1:9" x14ac:dyDescent="0.45">
      <c r="A65">
        <v>177976</v>
      </c>
      <c r="B65" t="s">
        <v>128</v>
      </c>
      <c r="C65" t="s">
        <v>594</v>
      </c>
      <c r="D65" t="s">
        <v>624</v>
      </c>
      <c r="E65" t="s">
        <v>35</v>
      </c>
      <c r="F65" t="s">
        <v>596</v>
      </c>
      <c r="G65" t="s">
        <v>73</v>
      </c>
      <c r="H65">
        <v>55</v>
      </c>
      <c r="I65" t="s">
        <v>60</v>
      </c>
    </row>
    <row r="66" spans="1:9" x14ac:dyDescent="0.45">
      <c r="A66">
        <v>519251</v>
      </c>
      <c r="B66" t="s">
        <v>129</v>
      </c>
      <c r="C66" t="s">
        <v>594</v>
      </c>
      <c r="D66" t="s">
        <v>624</v>
      </c>
      <c r="E66" t="s">
        <v>35</v>
      </c>
      <c r="F66" t="s">
        <v>596</v>
      </c>
      <c r="G66" t="s">
        <v>66</v>
      </c>
      <c r="H66">
        <v>22</v>
      </c>
      <c r="I66" t="s">
        <v>71</v>
      </c>
    </row>
    <row r="67" spans="1:9" x14ac:dyDescent="0.45">
      <c r="A67">
        <v>793348</v>
      </c>
      <c r="B67" t="s">
        <v>130</v>
      </c>
      <c r="C67" t="s">
        <v>594</v>
      </c>
      <c r="D67" t="s">
        <v>610</v>
      </c>
      <c r="E67" t="s">
        <v>26</v>
      </c>
      <c r="F67" t="s">
        <v>603</v>
      </c>
      <c r="G67" t="s">
        <v>66</v>
      </c>
      <c r="H67">
        <v>32</v>
      </c>
      <c r="I67" t="s">
        <v>60</v>
      </c>
    </row>
    <row r="68" spans="1:9" x14ac:dyDescent="0.45">
      <c r="A68">
        <v>542320</v>
      </c>
      <c r="B68" t="s">
        <v>131</v>
      </c>
      <c r="C68" t="s">
        <v>594</v>
      </c>
      <c r="D68" t="s">
        <v>610</v>
      </c>
      <c r="E68" t="s">
        <v>26</v>
      </c>
      <c r="F68" t="s">
        <v>603</v>
      </c>
      <c r="G68" t="s">
        <v>66</v>
      </c>
      <c r="H68">
        <v>73</v>
      </c>
      <c r="I68" t="s">
        <v>63</v>
      </c>
    </row>
    <row r="69" spans="1:9" x14ac:dyDescent="0.45">
      <c r="A69">
        <v>616877</v>
      </c>
      <c r="B69" t="s">
        <v>132</v>
      </c>
      <c r="C69" t="s">
        <v>594</v>
      </c>
      <c r="D69" t="s">
        <v>610</v>
      </c>
      <c r="E69" t="s">
        <v>26</v>
      </c>
      <c r="F69" t="s">
        <v>603</v>
      </c>
      <c r="G69" t="s">
        <v>66</v>
      </c>
      <c r="H69">
        <v>50</v>
      </c>
      <c r="I69" t="s">
        <v>60</v>
      </c>
    </row>
    <row r="70" spans="1:9" x14ac:dyDescent="0.45">
      <c r="A70">
        <v>353405</v>
      </c>
      <c r="B70" t="s">
        <v>133</v>
      </c>
      <c r="C70" t="s">
        <v>594</v>
      </c>
      <c r="D70" t="s">
        <v>625</v>
      </c>
      <c r="E70" t="s">
        <v>20</v>
      </c>
      <c r="F70" t="s">
        <v>596</v>
      </c>
      <c r="G70" t="s">
        <v>59</v>
      </c>
      <c r="H70">
        <v>60</v>
      </c>
      <c r="I70" t="s">
        <v>63</v>
      </c>
    </row>
    <row r="71" spans="1:9" x14ac:dyDescent="0.45">
      <c r="A71">
        <v>665853</v>
      </c>
      <c r="B71" t="s">
        <v>134</v>
      </c>
      <c r="C71" t="s">
        <v>594</v>
      </c>
      <c r="D71" t="s">
        <v>625</v>
      </c>
      <c r="E71" t="s">
        <v>20</v>
      </c>
      <c r="F71" t="s">
        <v>596</v>
      </c>
      <c r="G71" t="s">
        <v>73</v>
      </c>
      <c r="H71">
        <v>52</v>
      </c>
      <c r="I71" t="s">
        <v>60</v>
      </c>
    </row>
    <row r="72" spans="1:9" x14ac:dyDescent="0.45">
      <c r="A72">
        <v>283759</v>
      </c>
      <c r="B72" t="s">
        <v>135</v>
      </c>
      <c r="C72" t="s">
        <v>594</v>
      </c>
      <c r="D72" t="s">
        <v>605</v>
      </c>
      <c r="E72" t="s">
        <v>31</v>
      </c>
      <c r="F72" t="s">
        <v>598</v>
      </c>
      <c r="G72" t="s">
        <v>62</v>
      </c>
      <c r="H72">
        <v>33</v>
      </c>
      <c r="I72" t="s">
        <v>63</v>
      </c>
    </row>
    <row r="73" spans="1:9" x14ac:dyDescent="0.45">
      <c r="A73">
        <v>522906</v>
      </c>
      <c r="B73" t="s">
        <v>136</v>
      </c>
      <c r="C73" t="s">
        <v>594</v>
      </c>
      <c r="D73" t="s">
        <v>626</v>
      </c>
      <c r="E73" t="s">
        <v>23</v>
      </c>
      <c r="F73" t="s">
        <v>596</v>
      </c>
      <c r="G73" t="s">
        <v>62</v>
      </c>
      <c r="H73">
        <v>30</v>
      </c>
      <c r="I73" t="s">
        <v>60</v>
      </c>
    </row>
    <row r="74" spans="1:9" x14ac:dyDescent="0.45">
      <c r="A74">
        <v>113518</v>
      </c>
      <c r="B74" t="s">
        <v>137</v>
      </c>
      <c r="C74" t="s">
        <v>594</v>
      </c>
      <c r="D74" t="s">
        <v>620</v>
      </c>
      <c r="E74" t="s">
        <v>45</v>
      </c>
      <c r="F74" t="s">
        <v>603</v>
      </c>
      <c r="G74" t="s">
        <v>66</v>
      </c>
      <c r="H74">
        <v>60</v>
      </c>
      <c r="I74" t="s">
        <v>63</v>
      </c>
    </row>
    <row r="75" spans="1:9" x14ac:dyDescent="0.45">
      <c r="A75">
        <v>776845</v>
      </c>
      <c r="B75" t="s">
        <v>138</v>
      </c>
      <c r="C75" t="s">
        <v>594</v>
      </c>
      <c r="D75" t="s">
        <v>627</v>
      </c>
      <c r="E75" t="s">
        <v>18</v>
      </c>
      <c r="F75" t="s">
        <v>596</v>
      </c>
      <c r="G75" t="s">
        <v>59</v>
      </c>
      <c r="H75">
        <v>45</v>
      </c>
      <c r="I75" t="s">
        <v>63</v>
      </c>
    </row>
    <row r="76" spans="1:9" x14ac:dyDescent="0.45">
      <c r="A76">
        <v>624757</v>
      </c>
      <c r="B76" t="s">
        <v>139</v>
      </c>
      <c r="C76" t="s">
        <v>594</v>
      </c>
      <c r="D76" t="s">
        <v>628</v>
      </c>
      <c r="E76" t="s">
        <v>49</v>
      </c>
      <c r="F76" t="s">
        <v>603</v>
      </c>
      <c r="G76" t="s">
        <v>62</v>
      </c>
      <c r="H76">
        <v>73</v>
      </c>
      <c r="I76" t="s">
        <v>71</v>
      </c>
    </row>
    <row r="77" spans="1:9" x14ac:dyDescent="0.45">
      <c r="A77">
        <v>128612</v>
      </c>
      <c r="B77" t="s">
        <v>140</v>
      </c>
      <c r="C77" t="s">
        <v>594</v>
      </c>
      <c r="D77" t="s">
        <v>628</v>
      </c>
      <c r="E77" t="s">
        <v>49</v>
      </c>
      <c r="F77" t="s">
        <v>603</v>
      </c>
      <c r="G77" t="s">
        <v>66</v>
      </c>
      <c r="H77">
        <v>61</v>
      </c>
      <c r="I77" t="s">
        <v>71</v>
      </c>
    </row>
    <row r="78" spans="1:9" x14ac:dyDescent="0.45">
      <c r="A78">
        <v>627506</v>
      </c>
      <c r="B78" t="s">
        <v>141</v>
      </c>
      <c r="C78" t="s">
        <v>594</v>
      </c>
      <c r="D78" t="s">
        <v>610</v>
      </c>
      <c r="E78" t="s">
        <v>26</v>
      </c>
      <c r="F78" t="s">
        <v>603</v>
      </c>
      <c r="G78" t="s">
        <v>66</v>
      </c>
      <c r="H78">
        <v>21</v>
      </c>
      <c r="I78" t="s">
        <v>63</v>
      </c>
    </row>
    <row r="79" spans="1:9" x14ac:dyDescent="0.45">
      <c r="A79">
        <v>695838</v>
      </c>
      <c r="B79" t="s">
        <v>142</v>
      </c>
      <c r="C79" t="s">
        <v>594</v>
      </c>
      <c r="D79" t="s">
        <v>597</v>
      </c>
      <c r="E79" t="s">
        <v>31</v>
      </c>
      <c r="F79" t="s">
        <v>598</v>
      </c>
      <c r="G79" t="s">
        <v>59</v>
      </c>
      <c r="H79">
        <v>69</v>
      </c>
      <c r="I79" t="s">
        <v>60</v>
      </c>
    </row>
    <row r="80" spans="1:9" x14ac:dyDescent="0.45">
      <c r="A80">
        <v>598790</v>
      </c>
      <c r="B80" t="s">
        <v>143</v>
      </c>
      <c r="C80" t="s">
        <v>594</v>
      </c>
      <c r="D80" t="s">
        <v>597</v>
      </c>
      <c r="E80" t="s">
        <v>31</v>
      </c>
      <c r="F80" t="s">
        <v>598</v>
      </c>
      <c r="G80" t="s">
        <v>73</v>
      </c>
      <c r="H80">
        <v>30</v>
      </c>
      <c r="I80" t="s">
        <v>60</v>
      </c>
    </row>
    <row r="81" spans="1:9" x14ac:dyDescent="0.45">
      <c r="A81">
        <v>495274</v>
      </c>
      <c r="B81" t="s">
        <v>144</v>
      </c>
      <c r="C81" t="s">
        <v>594</v>
      </c>
      <c r="D81" t="s">
        <v>597</v>
      </c>
      <c r="E81" t="s">
        <v>31</v>
      </c>
      <c r="F81" t="s">
        <v>598</v>
      </c>
      <c r="G81" t="s">
        <v>62</v>
      </c>
      <c r="H81">
        <v>26</v>
      </c>
      <c r="I81" t="s">
        <v>63</v>
      </c>
    </row>
    <row r="82" spans="1:9" x14ac:dyDescent="0.45">
      <c r="A82">
        <v>816879</v>
      </c>
      <c r="B82" t="s">
        <v>145</v>
      </c>
      <c r="C82" t="s">
        <v>594</v>
      </c>
      <c r="D82" t="s">
        <v>629</v>
      </c>
      <c r="E82" t="s">
        <v>49</v>
      </c>
      <c r="F82" t="s">
        <v>603</v>
      </c>
      <c r="G82" t="s">
        <v>73</v>
      </c>
      <c r="H82">
        <v>35</v>
      </c>
      <c r="I82" t="s">
        <v>63</v>
      </c>
    </row>
    <row r="83" spans="1:9" x14ac:dyDescent="0.45">
      <c r="A83">
        <v>409533</v>
      </c>
      <c r="B83" t="s">
        <v>146</v>
      </c>
      <c r="C83" t="s">
        <v>594</v>
      </c>
      <c r="D83" t="s">
        <v>629</v>
      </c>
      <c r="E83" t="s">
        <v>49</v>
      </c>
      <c r="F83" t="s">
        <v>603</v>
      </c>
      <c r="G83" t="s">
        <v>73</v>
      </c>
      <c r="H83">
        <v>73</v>
      </c>
      <c r="I83" t="s">
        <v>60</v>
      </c>
    </row>
    <row r="84" spans="1:9" x14ac:dyDescent="0.45">
      <c r="A84">
        <v>520664</v>
      </c>
      <c r="B84" t="s">
        <v>147</v>
      </c>
      <c r="C84" t="s">
        <v>594</v>
      </c>
      <c r="D84" t="s">
        <v>629</v>
      </c>
      <c r="E84" t="s">
        <v>49</v>
      </c>
      <c r="F84" t="s">
        <v>603</v>
      </c>
      <c r="G84" t="s">
        <v>62</v>
      </c>
      <c r="H84">
        <v>69</v>
      </c>
      <c r="I84" t="s">
        <v>71</v>
      </c>
    </row>
    <row r="85" spans="1:9" x14ac:dyDescent="0.45">
      <c r="A85">
        <v>576738</v>
      </c>
      <c r="B85" t="s">
        <v>148</v>
      </c>
      <c r="C85" t="s">
        <v>594</v>
      </c>
      <c r="D85" t="s">
        <v>630</v>
      </c>
      <c r="E85" t="s">
        <v>30</v>
      </c>
      <c r="F85" t="s">
        <v>598</v>
      </c>
      <c r="G85" t="s">
        <v>66</v>
      </c>
      <c r="H85">
        <v>21</v>
      </c>
      <c r="I85" t="s">
        <v>71</v>
      </c>
    </row>
    <row r="86" spans="1:9" x14ac:dyDescent="0.45">
      <c r="A86">
        <v>320929</v>
      </c>
      <c r="B86" t="s">
        <v>149</v>
      </c>
      <c r="C86" t="s">
        <v>594</v>
      </c>
      <c r="D86" t="s">
        <v>618</v>
      </c>
      <c r="E86" t="s">
        <v>51</v>
      </c>
      <c r="F86" t="s">
        <v>608</v>
      </c>
      <c r="G86" t="s">
        <v>66</v>
      </c>
      <c r="H86">
        <v>80</v>
      </c>
      <c r="I86" t="s">
        <v>60</v>
      </c>
    </row>
    <row r="87" spans="1:9" x14ac:dyDescent="0.45">
      <c r="A87">
        <v>239455</v>
      </c>
      <c r="B87" t="s">
        <v>150</v>
      </c>
      <c r="C87" t="s">
        <v>594</v>
      </c>
      <c r="D87" t="s">
        <v>605</v>
      </c>
      <c r="E87" t="s">
        <v>31</v>
      </c>
      <c r="F87" t="s">
        <v>598</v>
      </c>
      <c r="G87" t="s">
        <v>73</v>
      </c>
      <c r="H87">
        <v>28</v>
      </c>
      <c r="I87" t="s">
        <v>63</v>
      </c>
    </row>
    <row r="88" spans="1:9" x14ac:dyDescent="0.45">
      <c r="A88">
        <v>483254</v>
      </c>
      <c r="B88" t="s">
        <v>151</v>
      </c>
      <c r="C88" t="s">
        <v>594</v>
      </c>
      <c r="D88" t="s">
        <v>631</v>
      </c>
      <c r="E88" t="s">
        <v>49</v>
      </c>
      <c r="F88" t="s">
        <v>603</v>
      </c>
      <c r="G88" t="s">
        <v>62</v>
      </c>
      <c r="H88">
        <v>48</v>
      </c>
      <c r="I88" t="s">
        <v>60</v>
      </c>
    </row>
    <row r="89" spans="1:9" x14ac:dyDescent="0.45">
      <c r="A89">
        <v>660210</v>
      </c>
      <c r="B89" t="s">
        <v>152</v>
      </c>
      <c r="C89" t="s">
        <v>594</v>
      </c>
      <c r="D89" t="s">
        <v>620</v>
      </c>
      <c r="E89" t="s">
        <v>45</v>
      </c>
      <c r="F89" t="s">
        <v>603</v>
      </c>
      <c r="G89" t="s">
        <v>62</v>
      </c>
      <c r="H89">
        <v>75</v>
      </c>
      <c r="I89" t="s">
        <v>60</v>
      </c>
    </row>
    <row r="90" spans="1:9" x14ac:dyDescent="0.45">
      <c r="A90">
        <v>251972</v>
      </c>
      <c r="B90" t="s">
        <v>153</v>
      </c>
      <c r="C90" t="s">
        <v>594</v>
      </c>
      <c r="D90" t="s">
        <v>632</v>
      </c>
      <c r="E90" t="s">
        <v>42</v>
      </c>
      <c r="F90" t="s">
        <v>598</v>
      </c>
      <c r="G90" t="s">
        <v>73</v>
      </c>
      <c r="H90">
        <v>42</v>
      </c>
      <c r="I90" t="s">
        <v>60</v>
      </c>
    </row>
    <row r="91" spans="1:9" x14ac:dyDescent="0.45">
      <c r="A91">
        <v>433884</v>
      </c>
      <c r="B91" t="s">
        <v>154</v>
      </c>
      <c r="C91" t="s">
        <v>594</v>
      </c>
      <c r="D91" t="s">
        <v>632</v>
      </c>
      <c r="E91" t="s">
        <v>42</v>
      </c>
      <c r="F91" t="s">
        <v>598</v>
      </c>
      <c r="G91" t="s">
        <v>62</v>
      </c>
      <c r="H91">
        <v>34</v>
      </c>
      <c r="I91" t="s">
        <v>63</v>
      </c>
    </row>
    <row r="92" spans="1:9" x14ac:dyDescent="0.45">
      <c r="A92">
        <v>953920</v>
      </c>
      <c r="B92" t="s">
        <v>155</v>
      </c>
      <c r="C92" t="s">
        <v>594</v>
      </c>
      <c r="D92" t="s">
        <v>632</v>
      </c>
      <c r="E92" t="s">
        <v>42</v>
      </c>
      <c r="F92" t="s">
        <v>598</v>
      </c>
      <c r="G92" t="s">
        <v>59</v>
      </c>
      <c r="H92">
        <v>45</v>
      </c>
      <c r="I92" t="s">
        <v>71</v>
      </c>
    </row>
    <row r="93" spans="1:9" x14ac:dyDescent="0.45">
      <c r="A93">
        <v>153018</v>
      </c>
      <c r="B93" t="s">
        <v>156</v>
      </c>
      <c r="C93" t="s">
        <v>594</v>
      </c>
      <c r="D93" t="s">
        <v>633</v>
      </c>
      <c r="E93" t="s">
        <v>23</v>
      </c>
      <c r="F93" t="s">
        <v>596</v>
      </c>
      <c r="G93" t="s">
        <v>62</v>
      </c>
      <c r="H93">
        <v>27</v>
      </c>
      <c r="I93" t="s">
        <v>60</v>
      </c>
    </row>
    <row r="94" spans="1:9" x14ac:dyDescent="0.45">
      <c r="A94">
        <v>790952</v>
      </c>
      <c r="B94" t="s">
        <v>157</v>
      </c>
      <c r="C94" t="s">
        <v>594</v>
      </c>
      <c r="D94" t="s">
        <v>633</v>
      </c>
      <c r="E94" t="s">
        <v>23</v>
      </c>
      <c r="F94" t="s">
        <v>596</v>
      </c>
      <c r="G94" t="s">
        <v>59</v>
      </c>
      <c r="H94">
        <v>31</v>
      </c>
      <c r="I94" t="s">
        <v>60</v>
      </c>
    </row>
    <row r="95" spans="1:9" x14ac:dyDescent="0.45">
      <c r="A95">
        <v>838188</v>
      </c>
      <c r="B95" t="s">
        <v>158</v>
      </c>
      <c r="C95" t="s">
        <v>594</v>
      </c>
      <c r="D95" t="s">
        <v>633</v>
      </c>
      <c r="E95" t="s">
        <v>23</v>
      </c>
      <c r="F95" t="s">
        <v>596</v>
      </c>
      <c r="G95" t="s">
        <v>66</v>
      </c>
      <c r="H95">
        <v>65</v>
      </c>
      <c r="I95" t="s">
        <v>63</v>
      </c>
    </row>
    <row r="96" spans="1:9" x14ac:dyDescent="0.45">
      <c r="A96">
        <v>964733</v>
      </c>
      <c r="B96" t="s">
        <v>159</v>
      </c>
      <c r="C96" t="s">
        <v>594</v>
      </c>
      <c r="D96" t="s">
        <v>634</v>
      </c>
      <c r="E96" t="s">
        <v>45</v>
      </c>
      <c r="F96" t="s">
        <v>603</v>
      </c>
      <c r="G96" t="s">
        <v>66</v>
      </c>
      <c r="H96">
        <v>21</v>
      </c>
      <c r="I96" t="s">
        <v>71</v>
      </c>
    </row>
    <row r="97" spans="1:9" x14ac:dyDescent="0.45">
      <c r="A97">
        <v>135850</v>
      </c>
      <c r="B97" t="s">
        <v>160</v>
      </c>
      <c r="C97" t="s">
        <v>594</v>
      </c>
      <c r="D97" t="s">
        <v>618</v>
      </c>
      <c r="E97" t="s">
        <v>51</v>
      </c>
      <c r="F97" t="s">
        <v>608</v>
      </c>
      <c r="G97" t="s">
        <v>62</v>
      </c>
      <c r="H97">
        <v>50</v>
      </c>
      <c r="I97" t="s">
        <v>71</v>
      </c>
    </row>
    <row r="98" spans="1:9" x14ac:dyDescent="0.45">
      <c r="A98">
        <v>703489</v>
      </c>
      <c r="B98" t="s">
        <v>161</v>
      </c>
      <c r="C98" t="s">
        <v>594</v>
      </c>
      <c r="D98" t="s">
        <v>635</v>
      </c>
      <c r="E98" t="s">
        <v>10</v>
      </c>
      <c r="F98" t="s">
        <v>603</v>
      </c>
      <c r="G98" t="s">
        <v>73</v>
      </c>
      <c r="H98">
        <v>21</v>
      </c>
      <c r="I98" t="s">
        <v>71</v>
      </c>
    </row>
    <row r="99" spans="1:9" x14ac:dyDescent="0.45">
      <c r="A99">
        <v>227619</v>
      </c>
      <c r="B99" t="s">
        <v>162</v>
      </c>
      <c r="C99" t="s">
        <v>594</v>
      </c>
      <c r="D99" t="s">
        <v>635</v>
      </c>
      <c r="E99" t="s">
        <v>10</v>
      </c>
      <c r="F99" t="s">
        <v>603</v>
      </c>
      <c r="G99" t="s">
        <v>66</v>
      </c>
      <c r="H99">
        <v>72</v>
      </c>
      <c r="I99" t="s">
        <v>60</v>
      </c>
    </row>
    <row r="100" spans="1:9" x14ac:dyDescent="0.45">
      <c r="A100">
        <v>489697</v>
      </c>
      <c r="B100" t="s">
        <v>163</v>
      </c>
      <c r="C100" t="s">
        <v>594</v>
      </c>
      <c r="D100" t="s">
        <v>636</v>
      </c>
      <c r="E100" t="s">
        <v>22</v>
      </c>
      <c r="F100" t="s">
        <v>608</v>
      </c>
      <c r="G100" t="s">
        <v>66</v>
      </c>
      <c r="H100">
        <v>56</v>
      </c>
      <c r="I100" t="s">
        <v>60</v>
      </c>
    </row>
    <row r="101" spans="1:9" x14ac:dyDescent="0.45">
      <c r="A101">
        <v>834744</v>
      </c>
      <c r="B101" t="s">
        <v>164</v>
      </c>
      <c r="C101" t="s">
        <v>594</v>
      </c>
      <c r="D101" t="s">
        <v>636</v>
      </c>
      <c r="E101" t="s">
        <v>22</v>
      </c>
      <c r="F101" t="s">
        <v>608</v>
      </c>
      <c r="G101" t="s">
        <v>73</v>
      </c>
      <c r="H101">
        <v>43</v>
      </c>
      <c r="I101" t="s">
        <v>60</v>
      </c>
    </row>
    <row r="102" spans="1:9" x14ac:dyDescent="0.45">
      <c r="A102">
        <v>943098</v>
      </c>
      <c r="B102" t="s">
        <v>165</v>
      </c>
      <c r="C102" t="s">
        <v>594</v>
      </c>
      <c r="D102" t="s">
        <v>636</v>
      </c>
      <c r="E102" t="s">
        <v>22</v>
      </c>
      <c r="F102" t="s">
        <v>608</v>
      </c>
      <c r="G102" t="s">
        <v>73</v>
      </c>
      <c r="H102">
        <v>55</v>
      </c>
      <c r="I102" t="s">
        <v>71</v>
      </c>
    </row>
    <row r="103" spans="1:9" x14ac:dyDescent="0.45">
      <c r="A103">
        <v>147860</v>
      </c>
      <c r="B103" t="s">
        <v>166</v>
      </c>
      <c r="C103" t="s">
        <v>594</v>
      </c>
      <c r="D103" t="s">
        <v>601</v>
      </c>
      <c r="E103" t="s">
        <v>36</v>
      </c>
      <c r="F103" t="s">
        <v>598</v>
      </c>
      <c r="G103" t="s">
        <v>66</v>
      </c>
      <c r="H103">
        <v>57</v>
      </c>
      <c r="I103" t="s">
        <v>60</v>
      </c>
    </row>
    <row r="104" spans="1:9" x14ac:dyDescent="0.45">
      <c r="A104">
        <v>731549</v>
      </c>
      <c r="B104" t="s">
        <v>167</v>
      </c>
      <c r="C104" t="s">
        <v>594</v>
      </c>
      <c r="D104" t="s">
        <v>637</v>
      </c>
      <c r="E104" t="s">
        <v>35</v>
      </c>
      <c r="F104" t="s">
        <v>596</v>
      </c>
      <c r="G104" t="s">
        <v>62</v>
      </c>
      <c r="H104">
        <v>60</v>
      </c>
      <c r="I104" t="s">
        <v>71</v>
      </c>
    </row>
    <row r="105" spans="1:9" x14ac:dyDescent="0.45">
      <c r="A105">
        <v>507755</v>
      </c>
      <c r="B105" t="s">
        <v>168</v>
      </c>
      <c r="C105" t="s">
        <v>594</v>
      </c>
      <c r="D105" t="s">
        <v>638</v>
      </c>
      <c r="E105" t="s">
        <v>39</v>
      </c>
      <c r="F105" t="s">
        <v>608</v>
      </c>
      <c r="G105" t="s">
        <v>59</v>
      </c>
      <c r="H105">
        <v>77</v>
      </c>
      <c r="I105" t="s">
        <v>63</v>
      </c>
    </row>
    <row r="106" spans="1:9" x14ac:dyDescent="0.45">
      <c r="A106">
        <v>639211</v>
      </c>
      <c r="B106" t="s">
        <v>169</v>
      </c>
      <c r="C106" t="s">
        <v>594</v>
      </c>
      <c r="D106" t="s">
        <v>638</v>
      </c>
      <c r="E106" t="s">
        <v>39</v>
      </c>
      <c r="F106" t="s">
        <v>608</v>
      </c>
      <c r="G106" t="s">
        <v>73</v>
      </c>
      <c r="H106">
        <v>60</v>
      </c>
      <c r="I106" t="s">
        <v>71</v>
      </c>
    </row>
    <row r="107" spans="1:9" x14ac:dyDescent="0.45">
      <c r="A107">
        <v>591383</v>
      </c>
      <c r="B107" t="s">
        <v>170</v>
      </c>
      <c r="C107" t="s">
        <v>594</v>
      </c>
      <c r="D107" t="s">
        <v>638</v>
      </c>
      <c r="E107" t="s">
        <v>39</v>
      </c>
      <c r="F107" t="s">
        <v>608</v>
      </c>
      <c r="G107" t="s">
        <v>59</v>
      </c>
      <c r="H107">
        <v>33</v>
      </c>
      <c r="I107" t="s">
        <v>63</v>
      </c>
    </row>
    <row r="108" spans="1:9" x14ac:dyDescent="0.45">
      <c r="A108">
        <v>669966</v>
      </c>
      <c r="B108" t="s">
        <v>171</v>
      </c>
      <c r="C108" t="s">
        <v>594</v>
      </c>
      <c r="D108" t="s">
        <v>610</v>
      </c>
      <c r="E108" t="s">
        <v>26</v>
      </c>
      <c r="F108" t="s">
        <v>603</v>
      </c>
      <c r="G108" t="s">
        <v>62</v>
      </c>
      <c r="H108">
        <v>26</v>
      </c>
      <c r="I108" t="s">
        <v>71</v>
      </c>
    </row>
    <row r="109" spans="1:9" x14ac:dyDescent="0.45">
      <c r="A109">
        <v>605580</v>
      </c>
      <c r="B109" t="s">
        <v>172</v>
      </c>
      <c r="C109" t="s">
        <v>594</v>
      </c>
      <c r="D109" t="s">
        <v>639</v>
      </c>
      <c r="E109" t="s">
        <v>52</v>
      </c>
      <c r="F109" t="s">
        <v>598</v>
      </c>
      <c r="G109" t="s">
        <v>59</v>
      </c>
      <c r="H109">
        <v>47</v>
      </c>
      <c r="I109" t="s">
        <v>63</v>
      </c>
    </row>
    <row r="110" spans="1:9" x14ac:dyDescent="0.45">
      <c r="A110">
        <v>596023</v>
      </c>
      <c r="B110" t="s">
        <v>173</v>
      </c>
      <c r="C110" t="s">
        <v>594</v>
      </c>
      <c r="D110" t="s">
        <v>639</v>
      </c>
      <c r="E110" t="s">
        <v>52</v>
      </c>
      <c r="F110" t="s">
        <v>598</v>
      </c>
      <c r="G110" t="s">
        <v>66</v>
      </c>
      <c r="H110">
        <v>18</v>
      </c>
      <c r="I110" t="s">
        <v>63</v>
      </c>
    </row>
    <row r="111" spans="1:9" x14ac:dyDescent="0.45">
      <c r="A111">
        <v>720068</v>
      </c>
      <c r="B111" t="s">
        <v>174</v>
      </c>
      <c r="C111" t="s">
        <v>594</v>
      </c>
      <c r="D111" t="s">
        <v>597</v>
      </c>
      <c r="E111" t="s">
        <v>31</v>
      </c>
      <c r="F111" t="s">
        <v>598</v>
      </c>
      <c r="G111" t="s">
        <v>66</v>
      </c>
      <c r="H111">
        <v>22</v>
      </c>
      <c r="I111" t="s">
        <v>71</v>
      </c>
    </row>
    <row r="112" spans="1:9" x14ac:dyDescent="0.45">
      <c r="A112">
        <v>203048</v>
      </c>
      <c r="B112" t="s">
        <v>175</v>
      </c>
      <c r="C112" t="s">
        <v>594</v>
      </c>
      <c r="D112" t="s">
        <v>597</v>
      </c>
      <c r="E112" t="s">
        <v>31</v>
      </c>
      <c r="F112" t="s">
        <v>598</v>
      </c>
      <c r="G112" t="s">
        <v>73</v>
      </c>
      <c r="H112">
        <v>50</v>
      </c>
      <c r="I112" t="s">
        <v>63</v>
      </c>
    </row>
    <row r="113" spans="1:9" x14ac:dyDescent="0.45">
      <c r="A113">
        <v>862467</v>
      </c>
      <c r="B113" t="s">
        <v>176</v>
      </c>
      <c r="C113" t="s">
        <v>594</v>
      </c>
      <c r="D113" t="s">
        <v>636</v>
      </c>
      <c r="E113" t="s">
        <v>22</v>
      </c>
      <c r="F113" t="s">
        <v>608</v>
      </c>
      <c r="G113" t="s">
        <v>73</v>
      </c>
      <c r="H113">
        <v>77</v>
      </c>
      <c r="I113" t="s">
        <v>63</v>
      </c>
    </row>
    <row r="114" spans="1:9" x14ac:dyDescent="0.45">
      <c r="A114">
        <v>812995</v>
      </c>
      <c r="B114" t="s">
        <v>177</v>
      </c>
      <c r="C114" t="s">
        <v>594</v>
      </c>
      <c r="D114" t="s">
        <v>636</v>
      </c>
      <c r="E114" t="s">
        <v>22</v>
      </c>
      <c r="F114" t="s">
        <v>608</v>
      </c>
      <c r="G114" t="s">
        <v>66</v>
      </c>
      <c r="H114">
        <v>74</v>
      </c>
      <c r="I114" t="s">
        <v>60</v>
      </c>
    </row>
    <row r="115" spans="1:9" x14ac:dyDescent="0.45">
      <c r="A115">
        <v>369173</v>
      </c>
      <c r="B115" t="s">
        <v>178</v>
      </c>
      <c r="C115" t="s">
        <v>594</v>
      </c>
      <c r="D115" t="s">
        <v>636</v>
      </c>
      <c r="E115" t="s">
        <v>22</v>
      </c>
      <c r="F115" t="s">
        <v>608</v>
      </c>
      <c r="G115" t="s">
        <v>59</v>
      </c>
      <c r="H115">
        <v>36</v>
      </c>
      <c r="I115" t="s">
        <v>60</v>
      </c>
    </row>
    <row r="116" spans="1:9" x14ac:dyDescent="0.45">
      <c r="A116">
        <v>935758</v>
      </c>
      <c r="B116" t="s">
        <v>179</v>
      </c>
      <c r="C116" t="s">
        <v>594</v>
      </c>
      <c r="D116" t="s">
        <v>640</v>
      </c>
      <c r="E116" t="s">
        <v>31</v>
      </c>
      <c r="F116" t="s">
        <v>598</v>
      </c>
      <c r="G116" t="s">
        <v>62</v>
      </c>
      <c r="H116">
        <v>71</v>
      </c>
      <c r="I116" t="s">
        <v>71</v>
      </c>
    </row>
    <row r="117" spans="1:9" x14ac:dyDescent="0.45">
      <c r="A117">
        <v>922732</v>
      </c>
      <c r="B117" t="s">
        <v>180</v>
      </c>
      <c r="C117" t="s">
        <v>594</v>
      </c>
      <c r="D117" t="s">
        <v>640</v>
      </c>
      <c r="E117" t="s">
        <v>31</v>
      </c>
      <c r="F117" t="s">
        <v>598</v>
      </c>
      <c r="G117" t="s">
        <v>59</v>
      </c>
      <c r="H117">
        <v>57</v>
      </c>
      <c r="I117" t="s">
        <v>71</v>
      </c>
    </row>
    <row r="118" spans="1:9" x14ac:dyDescent="0.45">
      <c r="A118">
        <v>627052</v>
      </c>
      <c r="B118" t="s">
        <v>181</v>
      </c>
      <c r="C118" t="s">
        <v>594</v>
      </c>
      <c r="D118" t="s">
        <v>640</v>
      </c>
      <c r="E118" t="s">
        <v>31</v>
      </c>
      <c r="F118" t="s">
        <v>598</v>
      </c>
      <c r="G118" t="s">
        <v>66</v>
      </c>
      <c r="H118">
        <v>60</v>
      </c>
      <c r="I118" t="s">
        <v>71</v>
      </c>
    </row>
    <row r="119" spans="1:9" x14ac:dyDescent="0.45">
      <c r="A119">
        <v>983378</v>
      </c>
      <c r="B119" t="s">
        <v>182</v>
      </c>
      <c r="C119" t="s">
        <v>594</v>
      </c>
      <c r="D119" t="s">
        <v>640</v>
      </c>
      <c r="E119" t="s">
        <v>31</v>
      </c>
      <c r="F119" t="s">
        <v>598</v>
      </c>
      <c r="G119" t="s">
        <v>59</v>
      </c>
      <c r="H119">
        <v>77</v>
      </c>
      <c r="I119" t="s">
        <v>71</v>
      </c>
    </row>
    <row r="120" spans="1:9" x14ac:dyDescent="0.45">
      <c r="A120">
        <v>687954</v>
      </c>
      <c r="B120" t="s">
        <v>183</v>
      </c>
      <c r="C120" t="s">
        <v>594</v>
      </c>
      <c r="D120" t="s">
        <v>640</v>
      </c>
      <c r="E120" t="s">
        <v>31</v>
      </c>
      <c r="F120" t="s">
        <v>598</v>
      </c>
      <c r="G120" t="s">
        <v>66</v>
      </c>
      <c r="H120">
        <v>78</v>
      </c>
      <c r="I120" t="s">
        <v>60</v>
      </c>
    </row>
    <row r="121" spans="1:9" x14ac:dyDescent="0.45">
      <c r="A121">
        <v>223791</v>
      </c>
      <c r="B121" t="s">
        <v>184</v>
      </c>
      <c r="C121" t="s">
        <v>594</v>
      </c>
      <c r="D121" t="s">
        <v>640</v>
      </c>
      <c r="E121" t="s">
        <v>31</v>
      </c>
      <c r="F121" t="s">
        <v>598</v>
      </c>
      <c r="G121" t="s">
        <v>59</v>
      </c>
      <c r="H121">
        <v>25</v>
      </c>
      <c r="I121" t="s">
        <v>60</v>
      </c>
    </row>
    <row r="122" spans="1:9" x14ac:dyDescent="0.45">
      <c r="A122">
        <v>385643</v>
      </c>
      <c r="B122" t="s">
        <v>185</v>
      </c>
      <c r="C122" t="s">
        <v>594</v>
      </c>
      <c r="D122" t="s">
        <v>640</v>
      </c>
      <c r="E122" t="s">
        <v>31</v>
      </c>
      <c r="F122" t="s">
        <v>598</v>
      </c>
      <c r="G122" t="s">
        <v>73</v>
      </c>
      <c r="H122">
        <v>35</v>
      </c>
      <c r="I122" t="s">
        <v>63</v>
      </c>
    </row>
    <row r="123" spans="1:9" x14ac:dyDescent="0.45">
      <c r="A123">
        <v>843730</v>
      </c>
      <c r="B123" t="s">
        <v>186</v>
      </c>
      <c r="C123" t="s">
        <v>594</v>
      </c>
      <c r="D123" t="s">
        <v>605</v>
      </c>
      <c r="E123" t="s">
        <v>31</v>
      </c>
      <c r="F123" t="s">
        <v>598</v>
      </c>
      <c r="G123" t="s">
        <v>73</v>
      </c>
      <c r="H123">
        <v>63</v>
      </c>
      <c r="I123" t="s">
        <v>63</v>
      </c>
    </row>
    <row r="124" spans="1:9" x14ac:dyDescent="0.45">
      <c r="A124">
        <v>710462</v>
      </c>
      <c r="B124" t="s">
        <v>187</v>
      </c>
      <c r="C124" t="s">
        <v>594</v>
      </c>
      <c r="D124" t="s">
        <v>605</v>
      </c>
      <c r="E124" t="s">
        <v>31</v>
      </c>
      <c r="F124" t="s">
        <v>598</v>
      </c>
      <c r="G124" t="s">
        <v>73</v>
      </c>
      <c r="H124">
        <v>61</v>
      </c>
      <c r="I124" t="s">
        <v>71</v>
      </c>
    </row>
    <row r="125" spans="1:9" x14ac:dyDescent="0.45">
      <c r="A125">
        <v>398692</v>
      </c>
      <c r="B125" t="s">
        <v>188</v>
      </c>
      <c r="C125" t="s">
        <v>594</v>
      </c>
      <c r="D125" t="s">
        <v>605</v>
      </c>
      <c r="E125" t="s">
        <v>31</v>
      </c>
      <c r="F125" t="s">
        <v>598</v>
      </c>
      <c r="G125" t="s">
        <v>59</v>
      </c>
      <c r="H125">
        <v>50</v>
      </c>
      <c r="I125" t="s">
        <v>63</v>
      </c>
    </row>
    <row r="126" spans="1:9" x14ac:dyDescent="0.45">
      <c r="A126">
        <v>706030</v>
      </c>
      <c r="B126" t="s">
        <v>189</v>
      </c>
      <c r="C126" t="s">
        <v>594</v>
      </c>
      <c r="D126" t="s">
        <v>641</v>
      </c>
      <c r="E126" t="s">
        <v>40</v>
      </c>
      <c r="F126" t="s">
        <v>603</v>
      </c>
      <c r="G126" t="s">
        <v>59</v>
      </c>
      <c r="H126">
        <v>75</v>
      </c>
      <c r="I126" t="s">
        <v>60</v>
      </c>
    </row>
    <row r="127" spans="1:9" x14ac:dyDescent="0.45">
      <c r="A127">
        <v>128296</v>
      </c>
      <c r="B127" t="s">
        <v>190</v>
      </c>
      <c r="C127" t="s">
        <v>594</v>
      </c>
      <c r="D127" t="s">
        <v>642</v>
      </c>
      <c r="E127" t="s">
        <v>31</v>
      </c>
      <c r="F127" t="s">
        <v>598</v>
      </c>
      <c r="G127" t="s">
        <v>66</v>
      </c>
      <c r="H127">
        <v>58</v>
      </c>
      <c r="I127" t="s">
        <v>63</v>
      </c>
    </row>
    <row r="128" spans="1:9" x14ac:dyDescent="0.45">
      <c r="A128">
        <v>821977</v>
      </c>
      <c r="B128" t="s">
        <v>191</v>
      </c>
      <c r="C128" t="s">
        <v>594</v>
      </c>
      <c r="D128" t="s">
        <v>643</v>
      </c>
      <c r="E128" t="s">
        <v>22</v>
      </c>
      <c r="F128" t="s">
        <v>608</v>
      </c>
      <c r="G128" t="s">
        <v>59</v>
      </c>
      <c r="H128">
        <v>20</v>
      </c>
      <c r="I128" t="s">
        <v>60</v>
      </c>
    </row>
    <row r="129" spans="1:9" x14ac:dyDescent="0.45">
      <c r="A129">
        <v>496552</v>
      </c>
      <c r="B129" t="s">
        <v>192</v>
      </c>
      <c r="C129" t="s">
        <v>594</v>
      </c>
      <c r="D129" t="s">
        <v>644</v>
      </c>
      <c r="E129" t="s">
        <v>53</v>
      </c>
      <c r="F129" t="s">
        <v>603</v>
      </c>
      <c r="G129" t="s">
        <v>59</v>
      </c>
      <c r="H129">
        <v>67</v>
      </c>
      <c r="I129" t="s">
        <v>60</v>
      </c>
    </row>
    <row r="130" spans="1:9" x14ac:dyDescent="0.45">
      <c r="A130">
        <v>651980</v>
      </c>
      <c r="B130" t="s">
        <v>193</v>
      </c>
      <c r="C130" t="s">
        <v>594</v>
      </c>
      <c r="D130" t="s">
        <v>644</v>
      </c>
      <c r="E130" t="s">
        <v>53</v>
      </c>
      <c r="F130" t="s">
        <v>603</v>
      </c>
      <c r="G130" t="s">
        <v>59</v>
      </c>
      <c r="H130">
        <v>28</v>
      </c>
      <c r="I130" t="s">
        <v>71</v>
      </c>
    </row>
    <row r="131" spans="1:9" x14ac:dyDescent="0.45">
      <c r="A131">
        <v>989547</v>
      </c>
      <c r="B131" t="s">
        <v>194</v>
      </c>
      <c r="C131" t="s">
        <v>594</v>
      </c>
      <c r="D131" t="s">
        <v>644</v>
      </c>
      <c r="E131" t="s">
        <v>53</v>
      </c>
      <c r="F131" t="s">
        <v>603</v>
      </c>
      <c r="G131" t="s">
        <v>62</v>
      </c>
      <c r="H131">
        <v>53</v>
      </c>
      <c r="I131" t="s">
        <v>71</v>
      </c>
    </row>
    <row r="132" spans="1:9" x14ac:dyDescent="0.45">
      <c r="A132">
        <v>569958</v>
      </c>
      <c r="B132" t="s">
        <v>195</v>
      </c>
      <c r="C132" t="s">
        <v>594</v>
      </c>
      <c r="D132" t="s">
        <v>644</v>
      </c>
      <c r="E132" t="s">
        <v>53</v>
      </c>
      <c r="F132" t="s">
        <v>603</v>
      </c>
      <c r="G132" t="s">
        <v>62</v>
      </c>
      <c r="H132">
        <v>53</v>
      </c>
      <c r="I132" t="s">
        <v>60</v>
      </c>
    </row>
    <row r="133" spans="1:9" x14ac:dyDescent="0.45">
      <c r="A133">
        <v>898295</v>
      </c>
      <c r="B133" t="s">
        <v>196</v>
      </c>
      <c r="C133" t="s">
        <v>594</v>
      </c>
      <c r="D133" t="s">
        <v>645</v>
      </c>
      <c r="E133" t="s">
        <v>52</v>
      </c>
      <c r="F133" t="s">
        <v>598</v>
      </c>
      <c r="G133" t="s">
        <v>66</v>
      </c>
      <c r="H133">
        <v>22</v>
      </c>
      <c r="I133" t="s">
        <v>71</v>
      </c>
    </row>
    <row r="134" spans="1:9" x14ac:dyDescent="0.45">
      <c r="A134">
        <v>100145</v>
      </c>
      <c r="B134" t="s">
        <v>197</v>
      </c>
      <c r="C134" t="s">
        <v>594</v>
      </c>
      <c r="D134" t="s">
        <v>646</v>
      </c>
      <c r="E134" t="s">
        <v>31</v>
      </c>
      <c r="F134" t="s">
        <v>598</v>
      </c>
      <c r="G134" t="s">
        <v>73</v>
      </c>
      <c r="H134">
        <v>52</v>
      </c>
      <c r="I134" t="s">
        <v>60</v>
      </c>
    </row>
    <row r="135" spans="1:9" x14ac:dyDescent="0.45">
      <c r="A135">
        <v>534527</v>
      </c>
      <c r="B135" t="s">
        <v>198</v>
      </c>
      <c r="C135" t="s">
        <v>594</v>
      </c>
      <c r="D135" t="s">
        <v>646</v>
      </c>
      <c r="E135" t="s">
        <v>31</v>
      </c>
      <c r="F135" t="s">
        <v>598</v>
      </c>
      <c r="G135" t="s">
        <v>59</v>
      </c>
      <c r="H135">
        <v>55</v>
      </c>
      <c r="I135" t="s">
        <v>71</v>
      </c>
    </row>
    <row r="136" spans="1:9" x14ac:dyDescent="0.45">
      <c r="A136">
        <v>220533</v>
      </c>
      <c r="B136" t="s">
        <v>199</v>
      </c>
      <c r="C136" t="s">
        <v>594</v>
      </c>
      <c r="D136" t="s">
        <v>646</v>
      </c>
      <c r="E136" t="s">
        <v>31</v>
      </c>
      <c r="F136" t="s">
        <v>598</v>
      </c>
      <c r="G136" t="s">
        <v>73</v>
      </c>
      <c r="H136">
        <v>45</v>
      </c>
      <c r="I136" t="s">
        <v>60</v>
      </c>
    </row>
    <row r="137" spans="1:9" x14ac:dyDescent="0.45">
      <c r="A137">
        <v>195290</v>
      </c>
      <c r="B137" t="s">
        <v>200</v>
      </c>
      <c r="C137" t="s">
        <v>594</v>
      </c>
      <c r="D137" t="s">
        <v>601</v>
      </c>
      <c r="E137" t="s">
        <v>36</v>
      </c>
      <c r="F137" t="s">
        <v>598</v>
      </c>
      <c r="G137" t="s">
        <v>66</v>
      </c>
      <c r="H137">
        <v>37</v>
      </c>
      <c r="I137" t="s">
        <v>63</v>
      </c>
    </row>
    <row r="138" spans="1:9" x14ac:dyDescent="0.45">
      <c r="A138">
        <v>995578</v>
      </c>
      <c r="B138" t="s">
        <v>201</v>
      </c>
      <c r="C138" t="s">
        <v>594</v>
      </c>
      <c r="D138" t="s">
        <v>601</v>
      </c>
      <c r="E138" t="s">
        <v>36</v>
      </c>
      <c r="F138" t="s">
        <v>598</v>
      </c>
      <c r="G138" t="s">
        <v>66</v>
      </c>
      <c r="H138">
        <v>75</v>
      </c>
      <c r="I138" t="s">
        <v>63</v>
      </c>
    </row>
    <row r="139" spans="1:9" x14ac:dyDescent="0.45">
      <c r="A139">
        <v>624925</v>
      </c>
      <c r="B139" t="s">
        <v>202</v>
      </c>
      <c r="C139" t="s">
        <v>594</v>
      </c>
      <c r="D139" t="s">
        <v>647</v>
      </c>
      <c r="E139" t="s">
        <v>48</v>
      </c>
      <c r="F139" t="s">
        <v>603</v>
      </c>
      <c r="G139" t="s">
        <v>73</v>
      </c>
      <c r="H139">
        <v>61</v>
      </c>
      <c r="I139" t="s">
        <v>60</v>
      </c>
    </row>
    <row r="140" spans="1:9" x14ac:dyDescent="0.45">
      <c r="A140">
        <v>344224</v>
      </c>
      <c r="B140" t="s">
        <v>203</v>
      </c>
      <c r="C140" t="s">
        <v>594</v>
      </c>
      <c r="D140" t="s">
        <v>647</v>
      </c>
      <c r="E140" t="s">
        <v>48</v>
      </c>
      <c r="F140" t="s">
        <v>603</v>
      </c>
      <c r="G140" t="s">
        <v>66</v>
      </c>
      <c r="H140">
        <v>40</v>
      </c>
      <c r="I140" t="s">
        <v>71</v>
      </c>
    </row>
    <row r="141" spans="1:9" x14ac:dyDescent="0.45">
      <c r="A141">
        <v>604627</v>
      </c>
      <c r="B141" t="s">
        <v>204</v>
      </c>
      <c r="C141" t="s">
        <v>594</v>
      </c>
      <c r="D141" t="s">
        <v>597</v>
      </c>
      <c r="E141" t="s">
        <v>31</v>
      </c>
      <c r="F141" t="s">
        <v>598</v>
      </c>
      <c r="G141" t="s">
        <v>62</v>
      </c>
      <c r="H141">
        <v>80</v>
      </c>
      <c r="I141" t="s">
        <v>71</v>
      </c>
    </row>
    <row r="142" spans="1:9" x14ac:dyDescent="0.45">
      <c r="A142">
        <v>402591</v>
      </c>
      <c r="B142" t="s">
        <v>205</v>
      </c>
      <c r="C142" t="s">
        <v>594</v>
      </c>
      <c r="D142" t="s">
        <v>607</v>
      </c>
      <c r="E142" t="s">
        <v>28</v>
      </c>
      <c r="F142" t="s">
        <v>608</v>
      </c>
      <c r="G142" t="s">
        <v>73</v>
      </c>
      <c r="H142">
        <v>77</v>
      </c>
      <c r="I142" t="s">
        <v>60</v>
      </c>
    </row>
    <row r="143" spans="1:9" x14ac:dyDescent="0.45">
      <c r="A143">
        <v>216823</v>
      </c>
      <c r="B143" t="s">
        <v>206</v>
      </c>
      <c r="C143" t="s">
        <v>594</v>
      </c>
      <c r="D143" t="s">
        <v>648</v>
      </c>
      <c r="E143" t="s">
        <v>24</v>
      </c>
      <c r="F143" t="s">
        <v>598</v>
      </c>
      <c r="G143" t="s">
        <v>73</v>
      </c>
      <c r="H143">
        <v>80</v>
      </c>
      <c r="I143" t="s">
        <v>60</v>
      </c>
    </row>
    <row r="144" spans="1:9" x14ac:dyDescent="0.45">
      <c r="A144">
        <v>674638</v>
      </c>
      <c r="B144" t="s">
        <v>207</v>
      </c>
      <c r="C144" t="s">
        <v>594</v>
      </c>
      <c r="D144" t="s">
        <v>649</v>
      </c>
      <c r="E144" t="s">
        <v>26</v>
      </c>
      <c r="F144" t="s">
        <v>603</v>
      </c>
      <c r="G144" t="s">
        <v>62</v>
      </c>
      <c r="H144">
        <v>19</v>
      </c>
      <c r="I144" t="s">
        <v>60</v>
      </c>
    </row>
    <row r="145" spans="1:9" x14ac:dyDescent="0.45">
      <c r="A145">
        <v>236399</v>
      </c>
      <c r="B145" t="s">
        <v>208</v>
      </c>
      <c r="C145" t="s">
        <v>594</v>
      </c>
      <c r="D145" t="s">
        <v>649</v>
      </c>
      <c r="E145" t="s">
        <v>26</v>
      </c>
      <c r="F145" t="s">
        <v>603</v>
      </c>
      <c r="G145" t="s">
        <v>59</v>
      </c>
      <c r="H145">
        <v>68</v>
      </c>
      <c r="I145" t="s">
        <v>63</v>
      </c>
    </row>
    <row r="146" spans="1:9" x14ac:dyDescent="0.45">
      <c r="A146">
        <v>204203</v>
      </c>
      <c r="B146" t="s">
        <v>209</v>
      </c>
      <c r="C146" t="s">
        <v>594</v>
      </c>
      <c r="D146" t="s">
        <v>649</v>
      </c>
      <c r="E146" t="s">
        <v>26</v>
      </c>
      <c r="F146" t="s">
        <v>603</v>
      </c>
      <c r="G146" t="s">
        <v>73</v>
      </c>
      <c r="H146">
        <v>35</v>
      </c>
      <c r="I146" t="s">
        <v>60</v>
      </c>
    </row>
    <row r="147" spans="1:9" x14ac:dyDescent="0.45">
      <c r="A147">
        <v>282504</v>
      </c>
      <c r="B147" t="s">
        <v>210</v>
      </c>
      <c r="C147" t="s">
        <v>594</v>
      </c>
      <c r="D147" t="s">
        <v>649</v>
      </c>
      <c r="E147" t="s">
        <v>26</v>
      </c>
      <c r="F147" t="s">
        <v>603</v>
      </c>
      <c r="G147" t="s">
        <v>66</v>
      </c>
      <c r="H147">
        <v>42</v>
      </c>
      <c r="I147" t="s">
        <v>60</v>
      </c>
    </row>
    <row r="148" spans="1:9" x14ac:dyDescent="0.45">
      <c r="A148">
        <v>388430</v>
      </c>
      <c r="B148" t="s">
        <v>211</v>
      </c>
      <c r="C148" t="s">
        <v>594</v>
      </c>
      <c r="D148" t="s">
        <v>649</v>
      </c>
      <c r="E148" t="s">
        <v>26</v>
      </c>
      <c r="F148" t="s">
        <v>603</v>
      </c>
      <c r="G148" t="s">
        <v>62</v>
      </c>
      <c r="H148">
        <v>32</v>
      </c>
      <c r="I148" t="s">
        <v>60</v>
      </c>
    </row>
    <row r="149" spans="1:9" x14ac:dyDescent="0.45">
      <c r="A149">
        <v>684431</v>
      </c>
      <c r="B149" t="s">
        <v>212</v>
      </c>
      <c r="C149" t="s">
        <v>594</v>
      </c>
      <c r="D149" t="s">
        <v>649</v>
      </c>
      <c r="E149" t="s">
        <v>26</v>
      </c>
      <c r="F149" t="s">
        <v>603</v>
      </c>
      <c r="G149" t="s">
        <v>62</v>
      </c>
      <c r="H149">
        <v>40</v>
      </c>
      <c r="I149" t="s">
        <v>63</v>
      </c>
    </row>
    <row r="150" spans="1:9" x14ac:dyDescent="0.45">
      <c r="A150">
        <v>545320</v>
      </c>
      <c r="B150" t="s">
        <v>213</v>
      </c>
      <c r="C150" t="s">
        <v>594</v>
      </c>
      <c r="D150" t="s">
        <v>597</v>
      </c>
      <c r="E150" t="s">
        <v>31</v>
      </c>
      <c r="F150" t="s">
        <v>598</v>
      </c>
      <c r="G150" t="s">
        <v>73</v>
      </c>
      <c r="H150">
        <v>32</v>
      </c>
      <c r="I150" t="s">
        <v>60</v>
      </c>
    </row>
    <row r="151" spans="1:9" x14ac:dyDescent="0.45">
      <c r="A151">
        <v>128111</v>
      </c>
      <c r="B151" t="s">
        <v>214</v>
      </c>
      <c r="C151" t="s">
        <v>594</v>
      </c>
      <c r="D151" t="s">
        <v>597</v>
      </c>
      <c r="E151" t="s">
        <v>31</v>
      </c>
      <c r="F151" t="s">
        <v>598</v>
      </c>
      <c r="G151" t="s">
        <v>73</v>
      </c>
      <c r="H151">
        <v>43</v>
      </c>
      <c r="I151" t="s">
        <v>63</v>
      </c>
    </row>
    <row r="152" spans="1:9" x14ac:dyDescent="0.45">
      <c r="A152">
        <v>962241</v>
      </c>
      <c r="B152" t="s">
        <v>215</v>
      </c>
      <c r="C152" t="s">
        <v>594</v>
      </c>
      <c r="D152" t="s">
        <v>597</v>
      </c>
      <c r="E152" t="s">
        <v>31</v>
      </c>
      <c r="F152" t="s">
        <v>598</v>
      </c>
      <c r="G152" t="s">
        <v>59</v>
      </c>
      <c r="H152">
        <v>73</v>
      </c>
      <c r="I152" t="s">
        <v>60</v>
      </c>
    </row>
    <row r="153" spans="1:9" x14ac:dyDescent="0.45">
      <c r="A153">
        <v>850177</v>
      </c>
      <c r="B153" t="s">
        <v>216</v>
      </c>
      <c r="C153" t="s">
        <v>594</v>
      </c>
      <c r="D153" t="s">
        <v>620</v>
      </c>
      <c r="E153" t="s">
        <v>45</v>
      </c>
      <c r="F153" t="s">
        <v>603</v>
      </c>
      <c r="G153" t="s">
        <v>59</v>
      </c>
      <c r="H153">
        <v>40</v>
      </c>
      <c r="I153" t="s">
        <v>71</v>
      </c>
    </row>
    <row r="154" spans="1:9" x14ac:dyDescent="0.45">
      <c r="A154">
        <v>673037</v>
      </c>
      <c r="B154" t="s">
        <v>217</v>
      </c>
      <c r="C154" t="s">
        <v>594</v>
      </c>
      <c r="D154" t="s">
        <v>610</v>
      </c>
      <c r="E154" t="s">
        <v>26</v>
      </c>
      <c r="F154" t="s">
        <v>603</v>
      </c>
      <c r="G154" t="s">
        <v>62</v>
      </c>
      <c r="H154">
        <v>61</v>
      </c>
      <c r="I154" t="s">
        <v>71</v>
      </c>
    </row>
    <row r="155" spans="1:9" x14ac:dyDescent="0.45">
      <c r="A155">
        <v>388268</v>
      </c>
      <c r="B155" t="s">
        <v>218</v>
      </c>
      <c r="C155" t="s">
        <v>594</v>
      </c>
      <c r="D155" t="s">
        <v>643</v>
      </c>
      <c r="E155" t="s">
        <v>22</v>
      </c>
      <c r="F155" t="s">
        <v>608</v>
      </c>
      <c r="G155" t="s">
        <v>59</v>
      </c>
      <c r="H155">
        <v>78</v>
      </c>
      <c r="I155" t="s">
        <v>60</v>
      </c>
    </row>
    <row r="156" spans="1:9" x14ac:dyDescent="0.45">
      <c r="A156">
        <v>293383</v>
      </c>
      <c r="B156" t="s">
        <v>219</v>
      </c>
      <c r="C156" t="s">
        <v>594</v>
      </c>
      <c r="D156" t="s">
        <v>625</v>
      </c>
      <c r="E156" t="s">
        <v>45</v>
      </c>
      <c r="F156" t="s">
        <v>603</v>
      </c>
      <c r="G156" t="s">
        <v>66</v>
      </c>
      <c r="H156">
        <v>74</v>
      </c>
      <c r="I156" t="s">
        <v>63</v>
      </c>
    </row>
    <row r="157" spans="1:9" x14ac:dyDescent="0.45">
      <c r="A157">
        <v>731315</v>
      </c>
      <c r="B157" t="s">
        <v>220</v>
      </c>
      <c r="C157" t="s">
        <v>594</v>
      </c>
      <c r="D157" t="s">
        <v>625</v>
      </c>
      <c r="E157" t="s">
        <v>45</v>
      </c>
      <c r="F157" t="s">
        <v>603</v>
      </c>
      <c r="G157" t="s">
        <v>73</v>
      </c>
      <c r="H157">
        <v>55</v>
      </c>
      <c r="I157" t="s">
        <v>63</v>
      </c>
    </row>
    <row r="158" spans="1:9" x14ac:dyDescent="0.45">
      <c r="A158">
        <v>294613</v>
      </c>
      <c r="B158" t="s">
        <v>221</v>
      </c>
      <c r="C158" t="s">
        <v>594</v>
      </c>
      <c r="D158" t="s">
        <v>650</v>
      </c>
      <c r="E158" t="s">
        <v>27</v>
      </c>
      <c r="F158" t="s">
        <v>596</v>
      </c>
      <c r="G158" t="s">
        <v>66</v>
      </c>
      <c r="H158">
        <v>24</v>
      </c>
      <c r="I158" t="s">
        <v>71</v>
      </c>
    </row>
    <row r="159" spans="1:9" x14ac:dyDescent="0.45">
      <c r="A159">
        <v>914736</v>
      </c>
      <c r="B159" t="s">
        <v>222</v>
      </c>
      <c r="C159" t="s">
        <v>594</v>
      </c>
      <c r="D159" t="s">
        <v>650</v>
      </c>
      <c r="E159" t="s">
        <v>27</v>
      </c>
      <c r="F159" t="s">
        <v>596</v>
      </c>
      <c r="G159" t="s">
        <v>62</v>
      </c>
      <c r="H159">
        <v>40</v>
      </c>
      <c r="I159" t="s">
        <v>71</v>
      </c>
    </row>
    <row r="160" spans="1:9" x14ac:dyDescent="0.45">
      <c r="A160">
        <v>196836</v>
      </c>
      <c r="B160" t="s">
        <v>223</v>
      </c>
      <c r="C160" t="s">
        <v>594</v>
      </c>
      <c r="D160" t="s">
        <v>651</v>
      </c>
      <c r="E160" t="s">
        <v>44</v>
      </c>
      <c r="F160" t="s">
        <v>608</v>
      </c>
      <c r="G160" t="s">
        <v>59</v>
      </c>
      <c r="H160">
        <v>45</v>
      </c>
      <c r="I160" t="s">
        <v>71</v>
      </c>
    </row>
    <row r="161" spans="1:9" x14ac:dyDescent="0.45">
      <c r="A161">
        <v>992694</v>
      </c>
      <c r="B161" t="s">
        <v>224</v>
      </c>
      <c r="C161" t="s">
        <v>594</v>
      </c>
      <c r="D161" t="s">
        <v>652</v>
      </c>
      <c r="E161" t="s">
        <v>26</v>
      </c>
      <c r="F161" t="s">
        <v>603</v>
      </c>
      <c r="G161" t="s">
        <v>66</v>
      </c>
      <c r="H161">
        <v>42</v>
      </c>
      <c r="I161" t="s">
        <v>71</v>
      </c>
    </row>
    <row r="162" spans="1:9" x14ac:dyDescent="0.45">
      <c r="A162">
        <v>146798</v>
      </c>
      <c r="B162" t="s">
        <v>225</v>
      </c>
      <c r="C162" t="s">
        <v>594</v>
      </c>
      <c r="D162" t="s">
        <v>618</v>
      </c>
      <c r="E162" t="s">
        <v>51</v>
      </c>
      <c r="F162" t="s">
        <v>608</v>
      </c>
      <c r="G162" t="s">
        <v>73</v>
      </c>
      <c r="H162">
        <v>34</v>
      </c>
      <c r="I162" t="s">
        <v>60</v>
      </c>
    </row>
    <row r="163" spans="1:9" x14ac:dyDescent="0.45">
      <c r="A163">
        <v>899017</v>
      </c>
      <c r="B163" t="s">
        <v>226</v>
      </c>
      <c r="C163" t="s">
        <v>594</v>
      </c>
      <c r="D163" t="s">
        <v>618</v>
      </c>
      <c r="E163" t="s">
        <v>51</v>
      </c>
      <c r="F163" t="s">
        <v>608</v>
      </c>
      <c r="G163" t="s">
        <v>62</v>
      </c>
      <c r="H163">
        <v>18</v>
      </c>
      <c r="I163" t="s">
        <v>71</v>
      </c>
    </row>
    <row r="164" spans="1:9" x14ac:dyDescent="0.45">
      <c r="A164">
        <v>473027</v>
      </c>
      <c r="B164" t="s">
        <v>227</v>
      </c>
      <c r="C164" t="s">
        <v>594</v>
      </c>
      <c r="D164" t="s">
        <v>618</v>
      </c>
      <c r="E164" t="s">
        <v>51</v>
      </c>
      <c r="F164" t="s">
        <v>608</v>
      </c>
      <c r="G164" t="s">
        <v>73</v>
      </c>
      <c r="H164">
        <v>41</v>
      </c>
      <c r="I164" t="s">
        <v>63</v>
      </c>
    </row>
    <row r="165" spans="1:9" x14ac:dyDescent="0.45">
      <c r="A165">
        <v>332767</v>
      </c>
      <c r="B165" t="s">
        <v>228</v>
      </c>
      <c r="C165" t="s">
        <v>594</v>
      </c>
      <c r="D165" t="s">
        <v>618</v>
      </c>
      <c r="E165" t="s">
        <v>51</v>
      </c>
      <c r="F165" t="s">
        <v>608</v>
      </c>
      <c r="G165" t="s">
        <v>66</v>
      </c>
      <c r="H165">
        <v>78</v>
      </c>
      <c r="I165" t="s">
        <v>71</v>
      </c>
    </row>
    <row r="166" spans="1:9" x14ac:dyDescent="0.45">
      <c r="A166">
        <v>238063</v>
      </c>
      <c r="B166" t="s">
        <v>229</v>
      </c>
      <c r="C166" t="s">
        <v>594</v>
      </c>
      <c r="D166" t="s">
        <v>653</v>
      </c>
      <c r="E166" t="s">
        <v>22</v>
      </c>
      <c r="F166" t="s">
        <v>608</v>
      </c>
      <c r="G166" t="s">
        <v>59</v>
      </c>
      <c r="H166">
        <v>57</v>
      </c>
      <c r="I166" t="s">
        <v>63</v>
      </c>
    </row>
    <row r="167" spans="1:9" x14ac:dyDescent="0.45">
      <c r="A167">
        <v>856466</v>
      </c>
      <c r="B167" t="s">
        <v>230</v>
      </c>
      <c r="C167" t="s">
        <v>594</v>
      </c>
      <c r="D167" t="s">
        <v>654</v>
      </c>
      <c r="E167" t="s">
        <v>50</v>
      </c>
      <c r="F167" t="s">
        <v>608</v>
      </c>
      <c r="G167" t="s">
        <v>66</v>
      </c>
      <c r="H167">
        <v>64</v>
      </c>
      <c r="I167" t="s">
        <v>63</v>
      </c>
    </row>
    <row r="168" spans="1:9" x14ac:dyDescent="0.45">
      <c r="A168">
        <v>628598</v>
      </c>
      <c r="B168" t="s">
        <v>231</v>
      </c>
      <c r="C168" t="s">
        <v>594</v>
      </c>
      <c r="D168" t="s">
        <v>607</v>
      </c>
      <c r="E168" t="s">
        <v>28</v>
      </c>
      <c r="F168" t="s">
        <v>608</v>
      </c>
      <c r="G168" t="s">
        <v>59</v>
      </c>
      <c r="H168">
        <v>60</v>
      </c>
      <c r="I168" t="s">
        <v>63</v>
      </c>
    </row>
    <row r="169" spans="1:9" x14ac:dyDescent="0.45">
      <c r="A169">
        <v>149212</v>
      </c>
      <c r="B169" t="s">
        <v>232</v>
      </c>
      <c r="C169" t="s">
        <v>594</v>
      </c>
      <c r="D169" t="s">
        <v>607</v>
      </c>
      <c r="E169" t="s">
        <v>28</v>
      </c>
      <c r="F169" t="s">
        <v>608</v>
      </c>
      <c r="G169" t="s">
        <v>59</v>
      </c>
      <c r="H169">
        <v>43</v>
      </c>
      <c r="I169" t="s">
        <v>71</v>
      </c>
    </row>
    <row r="170" spans="1:9" x14ac:dyDescent="0.45">
      <c r="A170">
        <v>524792</v>
      </c>
      <c r="B170" t="s">
        <v>233</v>
      </c>
      <c r="C170" t="s">
        <v>594</v>
      </c>
      <c r="D170" t="s">
        <v>655</v>
      </c>
      <c r="E170" t="s">
        <v>22</v>
      </c>
      <c r="F170" t="s">
        <v>608</v>
      </c>
      <c r="G170" t="s">
        <v>59</v>
      </c>
      <c r="H170">
        <v>53</v>
      </c>
      <c r="I170" t="s">
        <v>60</v>
      </c>
    </row>
    <row r="171" spans="1:9" x14ac:dyDescent="0.45">
      <c r="A171">
        <v>314712</v>
      </c>
      <c r="B171" t="s">
        <v>234</v>
      </c>
      <c r="C171" t="s">
        <v>594</v>
      </c>
      <c r="D171" t="s">
        <v>656</v>
      </c>
      <c r="E171" t="s">
        <v>42</v>
      </c>
      <c r="F171" t="s">
        <v>598</v>
      </c>
      <c r="G171" t="s">
        <v>73</v>
      </c>
      <c r="H171">
        <v>44</v>
      </c>
      <c r="I171" t="s">
        <v>71</v>
      </c>
    </row>
    <row r="172" spans="1:9" x14ac:dyDescent="0.45">
      <c r="A172">
        <v>422828</v>
      </c>
      <c r="B172" t="s">
        <v>235</v>
      </c>
      <c r="C172" t="s">
        <v>594</v>
      </c>
      <c r="D172" t="s">
        <v>656</v>
      </c>
      <c r="E172" t="s">
        <v>42</v>
      </c>
      <c r="F172" t="s">
        <v>598</v>
      </c>
      <c r="G172" t="s">
        <v>62</v>
      </c>
      <c r="H172">
        <v>61</v>
      </c>
      <c r="I172" t="s">
        <v>71</v>
      </c>
    </row>
    <row r="173" spans="1:9" x14ac:dyDescent="0.45">
      <c r="A173">
        <v>737954</v>
      </c>
      <c r="B173" t="s">
        <v>236</v>
      </c>
      <c r="C173" t="s">
        <v>594</v>
      </c>
      <c r="D173" t="s">
        <v>657</v>
      </c>
      <c r="E173" t="s">
        <v>26</v>
      </c>
      <c r="F173" t="s">
        <v>603</v>
      </c>
      <c r="G173" t="s">
        <v>73</v>
      </c>
      <c r="H173">
        <v>57</v>
      </c>
      <c r="I173" t="s">
        <v>71</v>
      </c>
    </row>
    <row r="174" spans="1:9" x14ac:dyDescent="0.45">
      <c r="A174">
        <v>716497</v>
      </c>
      <c r="B174" t="s">
        <v>237</v>
      </c>
      <c r="C174" t="s">
        <v>594</v>
      </c>
      <c r="D174" t="s">
        <v>644</v>
      </c>
      <c r="E174" t="s">
        <v>35</v>
      </c>
      <c r="F174" t="s">
        <v>596</v>
      </c>
      <c r="G174" t="s">
        <v>59</v>
      </c>
      <c r="H174">
        <v>43</v>
      </c>
      <c r="I174" t="s">
        <v>71</v>
      </c>
    </row>
    <row r="175" spans="1:9" x14ac:dyDescent="0.45">
      <c r="A175">
        <v>665386</v>
      </c>
      <c r="B175" t="s">
        <v>238</v>
      </c>
      <c r="C175" t="s">
        <v>594</v>
      </c>
      <c r="D175" t="s">
        <v>658</v>
      </c>
      <c r="E175" t="s">
        <v>31</v>
      </c>
      <c r="F175" t="s">
        <v>598</v>
      </c>
      <c r="G175" t="s">
        <v>66</v>
      </c>
      <c r="H175">
        <v>37</v>
      </c>
      <c r="I175" t="s">
        <v>63</v>
      </c>
    </row>
    <row r="176" spans="1:9" x14ac:dyDescent="0.45">
      <c r="A176">
        <v>306790</v>
      </c>
      <c r="B176" t="s">
        <v>239</v>
      </c>
      <c r="C176" t="s">
        <v>594</v>
      </c>
      <c r="D176" t="s">
        <v>659</v>
      </c>
      <c r="E176" t="s">
        <v>38</v>
      </c>
      <c r="F176" t="s">
        <v>603</v>
      </c>
      <c r="G176" t="s">
        <v>73</v>
      </c>
      <c r="H176">
        <v>45</v>
      </c>
      <c r="I176" t="s">
        <v>71</v>
      </c>
    </row>
    <row r="177" spans="1:9" x14ac:dyDescent="0.45">
      <c r="A177">
        <v>117674</v>
      </c>
      <c r="B177" t="s">
        <v>240</v>
      </c>
      <c r="C177" t="s">
        <v>594</v>
      </c>
      <c r="D177" t="s">
        <v>659</v>
      </c>
      <c r="E177" t="s">
        <v>38</v>
      </c>
      <c r="F177" t="s">
        <v>603</v>
      </c>
      <c r="G177" t="s">
        <v>59</v>
      </c>
      <c r="H177">
        <v>47</v>
      </c>
      <c r="I177" t="s">
        <v>63</v>
      </c>
    </row>
    <row r="178" spans="1:9" x14ac:dyDescent="0.45">
      <c r="A178">
        <v>489571</v>
      </c>
      <c r="B178" t="s">
        <v>241</v>
      </c>
      <c r="C178" t="s">
        <v>594</v>
      </c>
      <c r="D178" t="s">
        <v>659</v>
      </c>
      <c r="E178" t="s">
        <v>38</v>
      </c>
      <c r="F178" t="s">
        <v>603</v>
      </c>
      <c r="G178" t="s">
        <v>62</v>
      </c>
      <c r="H178">
        <v>61</v>
      </c>
      <c r="I178" t="s">
        <v>60</v>
      </c>
    </row>
    <row r="179" spans="1:9" x14ac:dyDescent="0.45">
      <c r="A179">
        <v>675218</v>
      </c>
      <c r="B179" t="s">
        <v>242</v>
      </c>
      <c r="C179" t="s">
        <v>594</v>
      </c>
      <c r="D179" t="s">
        <v>657</v>
      </c>
      <c r="E179" t="s">
        <v>26</v>
      </c>
      <c r="F179" t="s">
        <v>603</v>
      </c>
      <c r="G179" t="s">
        <v>62</v>
      </c>
      <c r="H179">
        <v>68</v>
      </c>
      <c r="I179" t="s">
        <v>71</v>
      </c>
    </row>
    <row r="180" spans="1:9" x14ac:dyDescent="0.45">
      <c r="A180">
        <v>467035</v>
      </c>
      <c r="B180" t="s">
        <v>243</v>
      </c>
      <c r="C180" t="s">
        <v>594</v>
      </c>
      <c r="D180" t="s">
        <v>660</v>
      </c>
      <c r="E180" t="s">
        <v>22</v>
      </c>
      <c r="F180" t="s">
        <v>608</v>
      </c>
      <c r="G180" t="s">
        <v>73</v>
      </c>
      <c r="H180">
        <v>60</v>
      </c>
      <c r="I180" t="s">
        <v>60</v>
      </c>
    </row>
    <row r="181" spans="1:9" x14ac:dyDescent="0.45">
      <c r="A181">
        <v>878182</v>
      </c>
      <c r="B181" t="s">
        <v>244</v>
      </c>
      <c r="C181" t="s">
        <v>594</v>
      </c>
      <c r="D181" t="s">
        <v>660</v>
      </c>
      <c r="E181" t="s">
        <v>22</v>
      </c>
      <c r="F181" t="s">
        <v>608</v>
      </c>
      <c r="G181" t="s">
        <v>59</v>
      </c>
      <c r="H181">
        <v>50</v>
      </c>
      <c r="I181" t="s">
        <v>71</v>
      </c>
    </row>
    <row r="182" spans="1:9" x14ac:dyDescent="0.45">
      <c r="A182">
        <v>958839</v>
      </c>
      <c r="B182" t="s">
        <v>245</v>
      </c>
      <c r="C182" t="s">
        <v>594</v>
      </c>
      <c r="D182" t="s">
        <v>597</v>
      </c>
      <c r="E182" t="s">
        <v>31</v>
      </c>
      <c r="F182" t="s">
        <v>598</v>
      </c>
      <c r="G182" t="s">
        <v>59</v>
      </c>
      <c r="H182">
        <v>23</v>
      </c>
      <c r="I182" t="s">
        <v>60</v>
      </c>
    </row>
    <row r="183" spans="1:9" x14ac:dyDescent="0.45">
      <c r="A183">
        <v>359439</v>
      </c>
      <c r="B183" t="s">
        <v>246</v>
      </c>
      <c r="C183" t="s">
        <v>594</v>
      </c>
      <c r="D183" t="s">
        <v>597</v>
      </c>
      <c r="E183" t="s">
        <v>31</v>
      </c>
      <c r="F183" t="s">
        <v>598</v>
      </c>
      <c r="G183" t="s">
        <v>59</v>
      </c>
      <c r="H183">
        <v>32</v>
      </c>
      <c r="I183" t="s">
        <v>60</v>
      </c>
    </row>
    <row r="184" spans="1:9" x14ac:dyDescent="0.45">
      <c r="A184">
        <v>665602</v>
      </c>
      <c r="B184" t="s">
        <v>247</v>
      </c>
      <c r="C184" t="s">
        <v>594</v>
      </c>
      <c r="D184" t="s">
        <v>661</v>
      </c>
      <c r="E184" t="s">
        <v>22</v>
      </c>
      <c r="F184" t="s">
        <v>608</v>
      </c>
      <c r="G184" t="s">
        <v>73</v>
      </c>
      <c r="H184">
        <v>19</v>
      </c>
      <c r="I184" t="s">
        <v>60</v>
      </c>
    </row>
    <row r="185" spans="1:9" x14ac:dyDescent="0.45">
      <c r="A185">
        <v>783865</v>
      </c>
      <c r="B185" t="s">
        <v>248</v>
      </c>
      <c r="C185" t="s">
        <v>594</v>
      </c>
      <c r="D185" t="s">
        <v>661</v>
      </c>
      <c r="E185" t="s">
        <v>22</v>
      </c>
      <c r="F185" t="s">
        <v>608</v>
      </c>
      <c r="G185" t="s">
        <v>73</v>
      </c>
      <c r="H185">
        <v>80</v>
      </c>
      <c r="I185" t="s">
        <v>63</v>
      </c>
    </row>
    <row r="186" spans="1:9" x14ac:dyDescent="0.45">
      <c r="A186">
        <v>923922</v>
      </c>
      <c r="B186" t="s">
        <v>249</v>
      </c>
      <c r="C186" t="s">
        <v>594</v>
      </c>
      <c r="D186" t="s">
        <v>661</v>
      </c>
      <c r="E186" t="s">
        <v>22</v>
      </c>
      <c r="F186" t="s">
        <v>608</v>
      </c>
      <c r="G186" t="s">
        <v>66</v>
      </c>
      <c r="H186">
        <v>47</v>
      </c>
      <c r="I186" t="s">
        <v>63</v>
      </c>
    </row>
    <row r="187" spans="1:9" x14ac:dyDescent="0.45">
      <c r="A187">
        <v>298351</v>
      </c>
      <c r="B187" t="s">
        <v>250</v>
      </c>
      <c r="C187" t="s">
        <v>594</v>
      </c>
      <c r="D187" t="s">
        <v>661</v>
      </c>
      <c r="E187" t="s">
        <v>22</v>
      </c>
      <c r="F187" t="s">
        <v>608</v>
      </c>
      <c r="G187" t="s">
        <v>73</v>
      </c>
      <c r="H187">
        <v>63</v>
      </c>
      <c r="I187" t="s">
        <v>71</v>
      </c>
    </row>
    <row r="188" spans="1:9" x14ac:dyDescent="0.45">
      <c r="A188">
        <v>431639</v>
      </c>
      <c r="B188" t="s">
        <v>251</v>
      </c>
      <c r="C188" t="s">
        <v>594</v>
      </c>
      <c r="D188" t="s">
        <v>661</v>
      </c>
      <c r="E188" t="s">
        <v>22</v>
      </c>
      <c r="F188" t="s">
        <v>608</v>
      </c>
      <c r="G188" t="s">
        <v>62</v>
      </c>
      <c r="H188">
        <v>49</v>
      </c>
      <c r="I188" t="s">
        <v>63</v>
      </c>
    </row>
    <row r="189" spans="1:9" x14ac:dyDescent="0.45">
      <c r="A189">
        <v>335432</v>
      </c>
      <c r="B189" t="s">
        <v>252</v>
      </c>
      <c r="C189" t="s">
        <v>594</v>
      </c>
      <c r="D189" t="s">
        <v>662</v>
      </c>
      <c r="E189" t="s">
        <v>38</v>
      </c>
      <c r="F189" t="s">
        <v>603</v>
      </c>
      <c r="G189" t="s">
        <v>73</v>
      </c>
      <c r="H189">
        <v>27</v>
      </c>
      <c r="I189" t="s">
        <v>71</v>
      </c>
    </row>
    <row r="190" spans="1:9" x14ac:dyDescent="0.45">
      <c r="A190">
        <v>493299</v>
      </c>
      <c r="B190" t="s">
        <v>253</v>
      </c>
      <c r="C190" t="s">
        <v>594</v>
      </c>
      <c r="D190" t="s">
        <v>662</v>
      </c>
      <c r="E190" t="s">
        <v>38</v>
      </c>
      <c r="F190" t="s">
        <v>603</v>
      </c>
      <c r="G190" t="s">
        <v>66</v>
      </c>
      <c r="H190">
        <v>75</v>
      </c>
      <c r="I190" t="s">
        <v>60</v>
      </c>
    </row>
    <row r="191" spans="1:9" x14ac:dyDescent="0.45">
      <c r="A191">
        <v>974199</v>
      </c>
      <c r="B191" t="s">
        <v>254</v>
      </c>
      <c r="C191" t="s">
        <v>594</v>
      </c>
      <c r="D191" t="s">
        <v>627</v>
      </c>
      <c r="E191" t="s">
        <v>35</v>
      </c>
      <c r="F191" t="s">
        <v>596</v>
      </c>
      <c r="G191" t="s">
        <v>62</v>
      </c>
      <c r="H191">
        <v>32</v>
      </c>
      <c r="I191" t="s">
        <v>60</v>
      </c>
    </row>
    <row r="192" spans="1:9" x14ac:dyDescent="0.45">
      <c r="A192">
        <v>343622</v>
      </c>
      <c r="B192" t="s">
        <v>255</v>
      </c>
      <c r="C192" t="s">
        <v>594</v>
      </c>
      <c r="D192" t="s">
        <v>633</v>
      </c>
      <c r="E192" t="s">
        <v>23</v>
      </c>
      <c r="F192" t="s">
        <v>596</v>
      </c>
      <c r="G192" t="s">
        <v>62</v>
      </c>
      <c r="H192">
        <v>21</v>
      </c>
      <c r="I192" t="s">
        <v>71</v>
      </c>
    </row>
    <row r="193" spans="1:9" x14ac:dyDescent="0.45">
      <c r="A193">
        <v>355419</v>
      </c>
      <c r="B193" t="s">
        <v>256</v>
      </c>
      <c r="C193" t="s">
        <v>594</v>
      </c>
      <c r="D193" t="s">
        <v>663</v>
      </c>
      <c r="E193" t="s">
        <v>25</v>
      </c>
      <c r="F193" t="s">
        <v>596</v>
      </c>
      <c r="G193" t="s">
        <v>73</v>
      </c>
      <c r="H193">
        <v>76</v>
      </c>
      <c r="I193" t="s">
        <v>60</v>
      </c>
    </row>
    <row r="194" spans="1:9" x14ac:dyDescent="0.45">
      <c r="A194">
        <v>698850</v>
      </c>
      <c r="B194" t="s">
        <v>257</v>
      </c>
      <c r="C194" t="s">
        <v>594</v>
      </c>
      <c r="D194" t="s">
        <v>663</v>
      </c>
      <c r="E194" t="s">
        <v>25</v>
      </c>
      <c r="F194" t="s">
        <v>596</v>
      </c>
      <c r="G194" t="s">
        <v>62</v>
      </c>
      <c r="H194">
        <v>26</v>
      </c>
      <c r="I194" t="s">
        <v>63</v>
      </c>
    </row>
    <row r="195" spans="1:9" x14ac:dyDescent="0.45">
      <c r="A195">
        <v>873761</v>
      </c>
      <c r="B195" t="s">
        <v>258</v>
      </c>
      <c r="C195" t="s">
        <v>594</v>
      </c>
      <c r="D195" t="s">
        <v>663</v>
      </c>
      <c r="E195" t="s">
        <v>25</v>
      </c>
      <c r="F195" t="s">
        <v>596</v>
      </c>
      <c r="G195" t="s">
        <v>59</v>
      </c>
      <c r="H195">
        <v>78</v>
      </c>
      <c r="I195" t="s">
        <v>63</v>
      </c>
    </row>
    <row r="196" spans="1:9" x14ac:dyDescent="0.45">
      <c r="A196">
        <v>584543</v>
      </c>
      <c r="B196" t="s">
        <v>259</v>
      </c>
      <c r="C196" t="s">
        <v>594</v>
      </c>
      <c r="D196" t="s">
        <v>663</v>
      </c>
      <c r="E196" t="s">
        <v>25</v>
      </c>
      <c r="F196" t="s">
        <v>596</v>
      </c>
      <c r="G196" t="s">
        <v>62</v>
      </c>
      <c r="H196">
        <v>71</v>
      </c>
      <c r="I196" t="s">
        <v>71</v>
      </c>
    </row>
    <row r="197" spans="1:9" x14ac:dyDescent="0.45">
      <c r="A197">
        <v>591767</v>
      </c>
      <c r="B197" t="s">
        <v>260</v>
      </c>
      <c r="C197" t="s">
        <v>594</v>
      </c>
      <c r="D197" t="s">
        <v>620</v>
      </c>
      <c r="E197" t="s">
        <v>45</v>
      </c>
      <c r="F197" t="s">
        <v>603</v>
      </c>
      <c r="G197" t="s">
        <v>62</v>
      </c>
      <c r="H197">
        <v>75</v>
      </c>
      <c r="I197" t="s">
        <v>60</v>
      </c>
    </row>
    <row r="198" spans="1:9" x14ac:dyDescent="0.45">
      <c r="A198">
        <v>218580</v>
      </c>
      <c r="B198" t="s">
        <v>261</v>
      </c>
      <c r="C198" t="s">
        <v>594</v>
      </c>
      <c r="D198" t="s">
        <v>620</v>
      </c>
      <c r="E198" t="s">
        <v>45</v>
      </c>
      <c r="F198" t="s">
        <v>603</v>
      </c>
      <c r="G198" t="s">
        <v>62</v>
      </c>
      <c r="H198">
        <v>46</v>
      </c>
      <c r="I198" t="s">
        <v>63</v>
      </c>
    </row>
    <row r="199" spans="1:9" x14ac:dyDescent="0.45">
      <c r="A199">
        <v>269795</v>
      </c>
      <c r="B199" t="s">
        <v>262</v>
      </c>
      <c r="C199" t="s">
        <v>594</v>
      </c>
      <c r="D199" t="s">
        <v>664</v>
      </c>
      <c r="E199" t="s">
        <v>49</v>
      </c>
      <c r="F199" t="s">
        <v>603</v>
      </c>
      <c r="G199" t="s">
        <v>73</v>
      </c>
      <c r="H199">
        <v>71</v>
      </c>
      <c r="I199" t="s">
        <v>71</v>
      </c>
    </row>
    <row r="200" spans="1:9" x14ac:dyDescent="0.45">
      <c r="A200">
        <v>711817</v>
      </c>
      <c r="B200" t="s">
        <v>263</v>
      </c>
      <c r="C200" t="s">
        <v>594</v>
      </c>
      <c r="D200" t="s">
        <v>664</v>
      </c>
      <c r="E200" t="s">
        <v>49</v>
      </c>
      <c r="F200" t="s">
        <v>603</v>
      </c>
      <c r="G200" t="s">
        <v>59</v>
      </c>
      <c r="H200">
        <v>67</v>
      </c>
      <c r="I200" t="s">
        <v>71</v>
      </c>
    </row>
    <row r="201" spans="1:9" x14ac:dyDescent="0.45">
      <c r="A201">
        <v>330874</v>
      </c>
      <c r="B201" t="s">
        <v>264</v>
      </c>
      <c r="C201" t="s">
        <v>594</v>
      </c>
      <c r="D201" t="s">
        <v>664</v>
      </c>
      <c r="E201" t="s">
        <v>49</v>
      </c>
      <c r="F201" t="s">
        <v>603</v>
      </c>
      <c r="G201" t="s">
        <v>62</v>
      </c>
      <c r="H201">
        <v>58</v>
      </c>
      <c r="I201" t="s">
        <v>60</v>
      </c>
    </row>
    <row r="202" spans="1:9" x14ac:dyDescent="0.45">
      <c r="A202">
        <v>812154</v>
      </c>
      <c r="B202" t="s">
        <v>265</v>
      </c>
      <c r="C202" t="s">
        <v>594</v>
      </c>
      <c r="D202" t="s">
        <v>664</v>
      </c>
      <c r="E202" t="s">
        <v>49</v>
      </c>
      <c r="F202" t="s">
        <v>603</v>
      </c>
      <c r="G202" t="s">
        <v>59</v>
      </c>
      <c r="H202">
        <v>46</v>
      </c>
      <c r="I202" t="s">
        <v>60</v>
      </c>
    </row>
    <row r="203" spans="1:9" x14ac:dyDescent="0.45">
      <c r="A203">
        <v>807531</v>
      </c>
      <c r="B203" t="s">
        <v>266</v>
      </c>
      <c r="C203" t="s">
        <v>594</v>
      </c>
      <c r="D203" t="s">
        <v>605</v>
      </c>
      <c r="E203" t="s">
        <v>31</v>
      </c>
      <c r="F203" t="s">
        <v>598</v>
      </c>
      <c r="G203" t="s">
        <v>59</v>
      </c>
      <c r="H203">
        <v>33</v>
      </c>
      <c r="I203" t="s">
        <v>63</v>
      </c>
    </row>
    <row r="204" spans="1:9" x14ac:dyDescent="0.45">
      <c r="A204">
        <v>110654</v>
      </c>
      <c r="B204" t="s">
        <v>267</v>
      </c>
      <c r="C204" t="s">
        <v>594</v>
      </c>
      <c r="D204" t="s">
        <v>665</v>
      </c>
      <c r="E204" t="s">
        <v>31</v>
      </c>
      <c r="F204" t="s">
        <v>598</v>
      </c>
      <c r="G204" t="s">
        <v>59</v>
      </c>
      <c r="H204">
        <v>38</v>
      </c>
      <c r="I204" t="s">
        <v>71</v>
      </c>
    </row>
    <row r="205" spans="1:9" x14ac:dyDescent="0.45">
      <c r="A205">
        <v>821615</v>
      </c>
      <c r="B205" t="s">
        <v>268</v>
      </c>
      <c r="C205" t="s">
        <v>594</v>
      </c>
      <c r="D205" t="s">
        <v>665</v>
      </c>
      <c r="E205" t="s">
        <v>31</v>
      </c>
      <c r="F205" t="s">
        <v>598</v>
      </c>
      <c r="G205" t="s">
        <v>66</v>
      </c>
      <c r="H205">
        <v>26</v>
      </c>
      <c r="I205" t="s">
        <v>60</v>
      </c>
    </row>
    <row r="206" spans="1:9" x14ac:dyDescent="0.45">
      <c r="A206">
        <v>537329</v>
      </c>
      <c r="B206" t="s">
        <v>269</v>
      </c>
      <c r="C206" t="s">
        <v>594</v>
      </c>
      <c r="D206" t="s">
        <v>618</v>
      </c>
      <c r="E206" t="s">
        <v>51</v>
      </c>
      <c r="F206" t="s">
        <v>608</v>
      </c>
      <c r="G206" t="s">
        <v>73</v>
      </c>
      <c r="H206">
        <v>42</v>
      </c>
      <c r="I206" t="s">
        <v>71</v>
      </c>
    </row>
    <row r="207" spans="1:9" x14ac:dyDescent="0.45">
      <c r="A207">
        <v>664949</v>
      </c>
      <c r="B207" t="s">
        <v>270</v>
      </c>
      <c r="C207" t="s">
        <v>594</v>
      </c>
      <c r="D207" t="s">
        <v>620</v>
      </c>
      <c r="E207" t="s">
        <v>45</v>
      </c>
      <c r="F207" t="s">
        <v>603</v>
      </c>
      <c r="G207" t="s">
        <v>73</v>
      </c>
      <c r="H207">
        <v>63</v>
      </c>
      <c r="I207" t="s">
        <v>60</v>
      </c>
    </row>
    <row r="208" spans="1:9" x14ac:dyDescent="0.45">
      <c r="A208">
        <v>439469</v>
      </c>
      <c r="B208" t="s">
        <v>271</v>
      </c>
      <c r="C208" t="s">
        <v>594</v>
      </c>
      <c r="D208" t="s">
        <v>620</v>
      </c>
      <c r="E208" t="s">
        <v>45</v>
      </c>
      <c r="F208" t="s">
        <v>603</v>
      </c>
      <c r="G208" t="s">
        <v>66</v>
      </c>
      <c r="H208">
        <v>44</v>
      </c>
      <c r="I208" t="s">
        <v>63</v>
      </c>
    </row>
    <row r="209" spans="1:9" x14ac:dyDescent="0.45">
      <c r="A209">
        <v>992926</v>
      </c>
      <c r="B209" t="s">
        <v>272</v>
      </c>
      <c r="C209" t="s">
        <v>594</v>
      </c>
      <c r="D209" t="s">
        <v>620</v>
      </c>
      <c r="E209" t="s">
        <v>45</v>
      </c>
      <c r="F209" t="s">
        <v>603</v>
      </c>
      <c r="G209" t="s">
        <v>59</v>
      </c>
      <c r="H209">
        <v>52</v>
      </c>
      <c r="I209" t="s">
        <v>63</v>
      </c>
    </row>
    <row r="210" spans="1:9" x14ac:dyDescent="0.45">
      <c r="A210">
        <v>216561</v>
      </c>
      <c r="B210" t="s">
        <v>273</v>
      </c>
      <c r="C210" t="s">
        <v>594</v>
      </c>
      <c r="D210" t="s">
        <v>618</v>
      </c>
      <c r="E210" t="s">
        <v>51</v>
      </c>
      <c r="F210" t="s">
        <v>608</v>
      </c>
      <c r="G210" t="s">
        <v>62</v>
      </c>
      <c r="H210">
        <v>21</v>
      </c>
      <c r="I210" t="s">
        <v>60</v>
      </c>
    </row>
    <row r="211" spans="1:9" x14ac:dyDescent="0.45">
      <c r="A211">
        <v>250782</v>
      </c>
      <c r="B211" t="s">
        <v>274</v>
      </c>
      <c r="C211" t="s">
        <v>594</v>
      </c>
      <c r="D211" t="s">
        <v>618</v>
      </c>
      <c r="E211" t="s">
        <v>51</v>
      </c>
      <c r="F211" t="s">
        <v>608</v>
      </c>
      <c r="G211" t="s">
        <v>62</v>
      </c>
      <c r="H211">
        <v>42</v>
      </c>
      <c r="I211" t="s">
        <v>71</v>
      </c>
    </row>
    <row r="212" spans="1:9" x14ac:dyDescent="0.45">
      <c r="A212">
        <v>158801</v>
      </c>
      <c r="B212" t="s">
        <v>275</v>
      </c>
      <c r="C212" t="s">
        <v>594</v>
      </c>
      <c r="D212" t="s">
        <v>642</v>
      </c>
      <c r="E212" t="s">
        <v>26</v>
      </c>
      <c r="F212" t="s">
        <v>603</v>
      </c>
      <c r="G212" t="s">
        <v>66</v>
      </c>
      <c r="H212">
        <v>72</v>
      </c>
      <c r="I212" t="s">
        <v>71</v>
      </c>
    </row>
    <row r="213" spans="1:9" x14ac:dyDescent="0.45">
      <c r="A213">
        <v>123984</v>
      </c>
      <c r="B213" t="s">
        <v>276</v>
      </c>
      <c r="C213" t="s">
        <v>594</v>
      </c>
      <c r="D213" t="s">
        <v>666</v>
      </c>
      <c r="E213" t="s">
        <v>50</v>
      </c>
      <c r="F213" t="s">
        <v>608</v>
      </c>
      <c r="G213" t="s">
        <v>62</v>
      </c>
      <c r="H213">
        <v>48</v>
      </c>
      <c r="I213" t="s">
        <v>60</v>
      </c>
    </row>
    <row r="214" spans="1:9" x14ac:dyDescent="0.45">
      <c r="A214">
        <v>993999</v>
      </c>
      <c r="B214" t="s">
        <v>277</v>
      </c>
      <c r="C214" t="s">
        <v>594</v>
      </c>
      <c r="D214" t="s">
        <v>667</v>
      </c>
      <c r="E214" t="s">
        <v>22</v>
      </c>
      <c r="F214" t="s">
        <v>608</v>
      </c>
      <c r="G214" t="s">
        <v>59</v>
      </c>
      <c r="H214">
        <v>37</v>
      </c>
      <c r="I214" t="s">
        <v>63</v>
      </c>
    </row>
    <row r="215" spans="1:9" x14ac:dyDescent="0.45">
      <c r="A215">
        <v>310650</v>
      </c>
      <c r="B215" t="s">
        <v>278</v>
      </c>
      <c r="C215" t="s">
        <v>594</v>
      </c>
      <c r="D215" t="s">
        <v>667</v>
      </c>
      <c r="E215" t="s">
        <v>22</v>
      </c>
      <c r="F215" t="s">
        <v>608</v>
      </c>
      <c r="G215" t="s">
        <v>62</v>
      </c>
      <c r="H215">
        <v>52</v>
      </c>
      <c r="I215" t="s">
        <v>71</v>
      </c>
    </row>
    <row r="216" spans="1:9" x14ac:dyDescent="0.45">
      <c r="A216">
        <v>216111</v>
      </c>
      <c r="B216" t="s">
        <v>279</v>
      </c>
      <c r="C216" t="s">
        <v>594</v>
      </c>
      <c r="D216" t="s">
        <v>605</v>
      </c>
      <c r="E216" t="s">
        <v>31</v>
      </c>
      <c r="F216" t="s">
        <v>598</v>
      </c>
      <c r="G216" t="s">
        <v>73</v>
      </c>
      <c r="H216">
        <v>49</v>
      </c>
      <c r="I216" t="s">
        <v>60</v>
      </c>
    </row>
    <row r="217" spans="1:9" x14ac:dyDescent="0.45">
      <c r="A217">
        <v>938452</v>
      </c>
      <c r="B217" t="s">
        <v>280</v>
      </c>
      <c r="C217" t="s">
        <v>594</v>
      </c>
      <c r="D217" t="s">
        <v>605</v>
      </c>
      <c r="E217" t="s">
        <v>31</v>
      </c>
      <c r="F217" t="s">
        <v>598</v>
      </c>
      <c r="G217" t="s">
        <v>59</v>
      </c>
      <c r="H217">
        <v>45</v>
      </c>
      <c r="I217" t="s">
        <v>63</v>
      </c>
    </row>
    <row r="218" spans="1:9" x14ac:dyDescent="0.45">
      <c r="A218">
        <v>167737</v>
      </c>
      <c r="B218" t="s">
        <v>281</v>
      </c>
      <c r="C218" t="s">
        <v>594</v>
      </c>
      <c r="D218" t="s">
        <v>605</v>
      </c>
      <c r="E218" t="s">
        <v>31</v>
      </c>
      <c r="F218" t="s">
        <v>598</v>
      </c>
      <c r="G218" t="s">
        <v>66</v>
      </c>
      <c r="H218">
        <v>42</v>
      </c>
      <c r="I218" t="s">
        <v>63</v>
      </c>
    </row>
    <row r="219" spans="1:9" x14ac:dyDescent="0.45">
      <c r="A219">
        <v>195642</v>
      </c>
      <c r="B219" t="s">
        <v>282</v>
      </c>
      <c r="C219" t="s">
        <v>594</v>
      </c>
      <c r="D219" t="s">
        <v>668</v>
      </c>
      <c r="E219" t="s">
        <v>31</v>
      </c>
      <c r="F219" t="s">
        <v>598</v>
      </c>
      <c r="G219" t="s">
        <v>62</v>
      </c>
      <c r="H219">
        <v>64</v>
      </c>
      <c r="I219" t="s">
        <v>60</v>
      </c>
    </row>
    <row r="220" spans="1:9" x14ac:dyDescent="0.45">
      <c r="A220">
        <v>110888</v>
      </c>
      <c r="B220" t="s">
        <v>283</v>
      </c>
      <c r="C220" t="s">
        <v>594</v>
      </c>
      <c r="D220" t="s">
        <v>668</v>
      </c>
      <c r="E220" t="s">
        <v>31</v>
      </c>
      <c r="F220" t="s">
        <v>598</v>
      </c>
      <c r="G220" t="s">
        <v>62</v>
      </c>
      <c r="H220">
        <v>76</v>
      </c>
      <c r="I220" t="s">
        <v>60</v>
      </c>
    </row>
    <row r="221" spans="1:9" x14ac:dyDescent="0.45">
      <c r="A221">
        <v>155470</v>
      </c>
      <c r="B221" t="s">
        <v>284</v>
      </c>
      <c r="C221" t="s">
        <v>594</v>
      </c>
      <c r="D221" t="s">
        <v>607</v>
      </c>
      <c r="E221" t="s">
        <v>28</v>
      </c>
      <c r="F221" t="s">
        <v>608</v>
      </c>
      <c r="G221" t="s">
        <v>66</v>
      </c>
      <c r="H221">
        <v>76</v>
      </c>
      <c r="I221" t="s">
        <v>63</v>
      </c>
    </row>
    <row r="222" spans="1:9" x14ac:dyDescent="0.45">
      <c r="A222">
        <v>918541</v>
      </c>
      <c r="B222" t="s">
        <v>285</v>
      </c>
      <c r="C222" t="s">
        <v>594</v>
      </c>
      <c r="D222" t="s">
        <v>607</v>
      </c>
      <c r="E222" t="s">
        <v>28</v>
      </c>
      <c r="F222" t="s">
        <v>608</v>
      </c>
      <c r="G222" t="s">
        <v>66</v>
      </c>
      <c r="H222">
        <v>23</v>
      </c>
      <c r="I222" t="s">
        <v>71</v>
      </c>
    </row>
    <row r="223" spans="1:9" x14ac:dyDescent="0.45">
      <c r="A223">
        <v>548130</v>
      </c>
      <c r="B223" t="s">
        <v>286</v>
      </c>
      <c r="C223" t="s">
        <v>594</v>
      </c>
      <c r="D223" t="s">
        <v>607</v>
      </c>
      <c r="E223" t="s">
        <v>28</v>
      </c>
      <c r="F223" t="s">
        <v>608</v>
      </c>
      <c r="G223" t="s">
        <v>62</v>
      </c>
      <c r="H223">
        <v>26</v>
      </c>
      <c r="I223" t="s">
        <v>63</v>
      </c>
    </row>
    <row r="224" spans="1:9" x14ac:dyDescent="0.45">
      <c r="A224">
        <v>384227</v>
      </c>
      <c r="B224" t="s">
        <v>287</v>
      </c>
      <c r="C224" t="s">
        <v>594</v>
      </c>
      <c r="D224" t="s">
        <v>597</v>
      </c>
      <c r="E224" t="s">
        <v>31</v>
      </c>
      <c r="F224" t="s">
        <v>598</v>
      </c>
      <c r="G224" t="s">
        <v>73</v>
      </c>
      <c r="H224">
        <v>21</v>
      </c>
      <c r="I224" t="s">
        <v>63</v>
      </c>
    </row>
    <row r="225" spans="1:9" x14ac:dyDescent="0.45">
      <c r="A225">
        <v>483746</v>
      </c>
      <c r="B225" t="s">
        <v>288</v>
      </c>
      <c r="C225" t="s">
        <v>594</v>
      </c>
      <c r="D225" t="s">
        <v>630</v>
      </c>
      <c r="E225" t="s">
        <v>30</v>
      </c>
      <c r="F225" t="s">
        <v>598</v>
      </c>
      <c r="G225" t="s">
        <v>62</v>
      </c>
      <c r="H225">
        <v>38</v>
      </c>
      <c r="I225" t="s">
        <v>60</v>
      </c>
    </row>
    <row r="226" spans="1:9" x14ac:dyDescent="0.45">
      <c r="A226">
        <v>333164</v>
      </c>
      <c r="B226" t="s">
        <v>289</v>
      </c>
      <c r="C226" t="s">
        <v>594</v>
      </c>
      <c r="D226" t="s">
        <v>630</v>
      </c>
      <c r="E226" t="s">
        <v>30</v>
      </c>
      <c r="F226" t="s">
        <v>598</v>
      </c>
      <c r="G226" t="s">
        <v>62</v>
      </c>
      <c r="H226">
        <v>38</v>
      </c>
      <c r="I226" t="s">
        <v>63</v>
      </c>
    </row>
    <row r="227" spans="1:9" x14ac:dyDescent="0.45">
      <c r="A227">
        <v>263918</v>
      </c>
      <c r="B227" t="s">
        <v>290</v>
      </c>
      <c r="C227" t="s">
        <v>594</v>
      </c>
      <c r="D227" t="s">
        <v>630</v>
      </c>
      <c r="E227" t="s">
        <v>30</v>
      </c>
      <c r="F227" t="s">
        <v>598</v>
      </c>
      <c r="G227" t="s">
        <v>62</v>
      </c>
      <c r="H227">
        <v>35</v>
      </c>
      <c r="I227" t="s">
        <v>63</v>
      </c>
    </row>
    <row r="228" spans="1:9" x14ac:dyDescent="0.45">
      <c r="A228">
        <v>954106</v>
      </c>
      <c r="B228" t="s">
        <v>291</v>
      </c>
      <c r="C228" t="s">
        <v>594</v>
      </c>
      <c r="D228" t="s">
        <v>669</v>
      </c>
      <c r="E228" t="s">
        <v>25</v>
      </c>
      <c r="F228" t="s">
        <v>596</v>
      </c>
      <c r="G228" t="s">
        <v>59</v>
      </c>
      <c r="H228">
        <v>71</v>
      </c>
      <c r="I228" t="s">
        <v>60</v>
      </c>
    </row>
    <row r="229" spans="1:9" x14ac:dyDescent="0.45">
      <c r="A229">
        <v>548299</v>
      </c>
      <c r="B229" t="s">
        <v>292</v>
      </c>
      <c r="C229" t="s">
        <v>594</v>
      </c>
      <c r="D229" t="s">
        <v>669</v>
      </c>
      <c r="E229" t="s">
        <v>25</v>
      </c>
      <c r="F229" t="s">
        <v>596</v>
      </c>
      <c r="G229" t="s">
        <v>62</v>
      </c>
      <c r="H229">
        <v>19</v>
      </c>
      <c r="I229" t="s">
        <v>71</v>
      </c>
    </row>
    <row r="230" spans="1:9" x14ac:dyDescent="0.45">
      <c r="A230">
        <v>309528</v>
      </c>
      <c r="B230" t="s">
        <v>293</v>
      </c>
      <c r="C230" t="s">
        <v>594</v>
      </c>
      <c r="D230" t="s">
        <v>636</v>
      </c>
      <c r="E230" t="s">
        <v>22</v>
      </c>
      <c r="F230" t="s">
        <v>608</v>
      </c>
      <c r="G230" t="s">
        <v>66</v>
      </c>
      <c r="H230">
        <v>78</v>
      </c>
      <c r="I230" t="s">
        <v>63</v>
      </c>
    </row>
    <row r="231" spans="1:9" x14ac:dyDescent="0.45">
      <c r="A231">
        <v>294591</v>
      </c>
      <c r="B231" t="s">
        <v>294</v>
      </c>
      <c r="C231" t="s">
        <v>594</v>
      </c>
      <c r="D231" t="s">
        <v>636</v>
      </c>
      <c r="E231" t="s">
        <v>22</v>
      </c>
      <c r="F231" t="s">
        <v>608</v>
      </c>
      <c r="G231" t="s">
        <v>73</v>
      </c>
      <c r="H231">
        <v>59</v>
      </c>
      <c r="I231" t="s">
        <v>60</v>
      </c>
    </row>
    <row r="232" spans="1:9" x14ac:dyDescent="0.45">
      <c r="A232">
        <v>381608</v>
      </c>
      <c r="B232" t="s">
        <v>295</v>
      </c>
      <c r="C232" t="s">
        <v>594</v>
      </c>
      <c r="D232" t="s">
        <v>636</v>
      </c>
      <c r="E232" t="s">
        <v>22</v>
      </c>
      <c r="F232" t="s">
        <v>608</v>
      </c>
      <c r="G232" t="s">
        <v>66</v>
      </c>
      <c r="H232">
        <v>66</v>
      </c>
      <c r="I232" t="s">
        <v>60</v>
      </c>
    </row>
    <row r="233" spans="1:9" x14ac:dyDescent="0.45">
      <c r="A233">
        <v>723655</v>
      </c>
      <c r="B233" t="s">
        <v>296</v>
      </c>
      <c r="C233" t="s">
        <v>594</v>
      </c>
      <c r="D233" t="s">
        <v>670</v>
      </c>
      <c r="E233" t="s">
        <v>42</v>
      </c>
      <c r="F233" t="s">
        <v>598</v>
      </c>
      <c r="G233" t="s">
        <v>73</v>
      </c>
      <c r="H233">
        <v>30</v>
      </c>
      <c r="I233" t="s">
        <v>60</v>
      </c>
    </row>
    <row r="234" spans="1:9" x14ac:dyDescent="0.45">
      <c r="A234">
        <v>301389</v>
      </c>
      <c r="B234" t="s">
        <v>297</v>
      </c>
      <c r="C234" t="s">
        <v>594</v>
      </c>
      <c r="D234" t="s">
        <v>670</v>
      </c>
      <c r="E234" t="s">
        <v>42</v>
      </c>
      <c r="F234" t="s">
        <v>598</v>
      </c>
      <c r="G234" t="s">
        <v>73</v>
      </c>
      <c r="H234">
        <v>33</v>
      </c>
      <c r="I234" t="s">
        <v>60</v>
      </c>
    </row>
    <row r="235" spans="1:9" x14ac:dyDescent="0.45">
      <c r="A235">
        <v>668356</v>
      </c>
      <c r="B235" t="s">
        <v>298</v>
      </c>
      <c r="C235" t="s">
        <v>594</v>
      </c>
      <c r="D235" t="s">
        <v>671</v>
      </c>
      <c r="E235" t="s">
        <v>50</v>
      </c>
      <c r="F235" t="s">
        <v>608</v>
      </c>
      <c r="G235" t="s">
        <v>62</v>
      </c>
      <c r="H235">
        <v>60</v>
      </c>
      <c r="I235" t="s">
        <v>60</v>
      </c>
    </row>
    <row r="236" spans="1:9" x14ac:dyDescent="0.45">
      <c r="A236">
        <v>598146</v>
      </c>
      <c r="B236" t="s">
        <v>299</v>
      </c>
      <c r="C236" t="s">
        <v>594</v>
      </c>
      <c r="D236" t="s">
        <v>671</v>
      </c>
      <c r="E236" t="s">
        <v>50</v>
      </c>
      <c r="F236" t="s">
        <v>608</v>
      </c>
      <c r="G236" t="s">
        <v>73</v>
      </c>
      <c r="H236">
        <v>47</v>
      </c>
      <c r="I236" t="s">
        <v>71</v>
      </c>
    </row>
    <row r="237" spans="1:9" x14ac:dyDescent="0.45">
      <c r="A237">
        <v>649517</v>
      </c>
      <c r="B237" t="s">
        <v>300</v>
      </c>
      <c r="C237" t="s">
        <v>594</v>
      </c>
      <c r="D237" t="s">
        <v>672</v>
      </c>
      <c r="E237" t="s">
        <v>38</v>
      </c>
      <c r="F237" t="s">
        <v>603</v>
      </c>
      <c r="G237" t="s">
        <v>59</v>
      </c>
      <c r="H237">
        <v>67</v>
      </c>
      <c r="I237" t="s">
        <v>63</v>
      </c>
    </row>
    <row r="238" spans="1:9" x14ac:dyDescent="0.45">
      <c r="A238">
        <v>298336</v>
      </c>
      <c r="B238" t="s">
        <v>301</v>
      </c>
      <c r="C238" t="s">
        <v>594</v>
      </c>
      <c r="D238" t="s">
        <v>673</v>
      </c>
      <c r="E238" t="s">
        <v>50</v>
      </c>
      <c r="F238" t="s">
        <v>608</v>
      </c>
      <c r="G238" t="s">
        <v>73</v>
      </c>
      <c r="H238">
        <v>56</v>
      </c>
      <c r="I238" t="s">
        <v>71</v>
      </c>
    </row>
    <row r="239" spans="1:9" x14ac:dyDescent="0.45">
      <c r="A239">
        <v>269749</v>
      </c>
      <c r="B239" t="s">
        <v>302</v>
      </c>
      <c r="C239" t="s">
        <v>594</v>
      </c>
      <c r="D239" t="s">
        <v>674</v>
      </c>
      <c r="E239" t="s">
        <v>32</v>
      </c>
      <c r="F239" t="s">
        <v>596</v>
      </c>
      <c r="G239" t="s">
        <v>66</v>
      </c>
      <c r="H239">
        <v>67</v>
      </c>
      <c r="I239" t="s">
        <v>60</v>
      </c>
    </row>
    <row r="240" spans="1:9" x14ac:dyDescent="0.45">
      <c r="A240">
        <v>531502</v>
      </c>
      <c r="B240" t="s">
        <v>303</v>
      </c>
      <c r="C240" t="s">
        <v>594</v>
      </c>
      <c r="D240" t="s">
        <v>675</v>
      </c>
      <c r="E240" t="s">
        <v>42</v>
      </c>
      <c r="F240" t="s">
        <v>598</v>
      </c>
      <c r="G240" t="s">
        <v>59</v>
      </c>
      <c r="H240">
        <v>24</v>
      </c>
      <c r="I240" t="s">
        <v>71</v>
      </c>
    </row>
    <row r="241" spans="1:9" x14ac:dyDescent="0.45">
      <c r="A241">
        <v>484235</v>
      </c>
      <c r="B241" t="s">
        <v>304</v>
      </c>
      <c r="C241" t="s">
        <v>594</v>
      </c>
      <c r="D241" t="s">
        <v>675</v>
      </c>
      <c r="E241" t="s">
        <v>42</v>
      </c>
      <c r="F241" t="s">
        <v>598</v>
      </c>
      <c r="G241" t="s">
        <v>66</v>
      </c>
      <c r="H241">
        <v>77</v>
      </c>
      <c r="I241" t="s">
        <v>63</v>
      </c>
    </row>
    <row r="242" spans="1:9" x14ac:dyDescent="0.45">
      <c r="A242">
        <v>500239</v>
      </c>
      <c r="B242" t="s">
        <v>305</v>
      </c>
      <c r="C242" t="s">
        <v>594</v>
      </c>
      <c r="D242" t="s">
        <v>618</v>
      </c>
      <c r="E242" t="s">
        <v>51</v>
      </c>
      <c r="F242" t="s">
        <v>608</v>
      </c>
      <c r="G242" t="s">
        <v>62</v>
      </c>
      <c r="H242">
        <v>43</v>
      </c>
      <c r="I242" t="s">
        <v>71</v>
      </c>
    </row>
    <row r="243" spans="1:9" x14ac:dyDescent="0.45">
      <c r="A243">
        <v>375609</v>
      </c>
      <c r="B243" t="s">
        <v>306</v>
      </c>
      <c r="C243" t="s">
        <v>594</v>
      </c>
      <c r="D243" t="s">
        <v>618</v>
      </c>
      <c r="E243" t="s">
        <v>51</v>
      </c>
      <c r="F243" t="s">
        <v>608</v>
      </c>
      <c r="G243" t="s">
        <v>73</v>
      </c>
      <c r="H243">
        <v>22</v>
      </c>
      <c r="I243" t="s">
        <v>71</v>
      </c>
    </row>
    <row r="244" spans="1:9" x14ac:dyDescent="0.45">
      <c r="A244">
        <v>161172</v>
      </c>
      <c r="B244" t="s">
        <v>307</v>
      </c>
      <c r="C244" t="s">
        <v>594</v>
      </c>
      <c r="D244" t="s">
        <v>618</v>
      </c>
      <c r="E244" t="s">
        <v>51</v>
      </c>
      <c r="F244" t="s">
        <v>608</v>
      </c>
      <c r="G244" t="s">
        <v>73</v>
      </c>
      <c r="H244">
        <v>24</v>
      </c>
      <c r="I244" t="s">
        <v>71</v>
      </c>
    </row>
    <row r="245" spans="1:9" x14ac:dyDescent="0.45">
      <c r="A245">
        <v>170951</v>
      </c>
      <c r="B245" t="s">
        <v>308</v>
      </c>
      <c r="C245" t="s">
        <v>594</v>
      </c>
      <c r="D245" t="s">
        <v>678</v>
      </c>
      <c r="E245" t="s">
        <v>31</v>
      </c>
      <c r="F245" t="s">
        <v>598</v>
      </c>
      <c r="G245" t="s">
        <v>59</v>
      </c>
      <c r="H245">
        <v>72</v>
      </c>
      <c r="I245" t="s">
        <v>71</v>
      </c>
    </row>
    <row r="246" spans="1:9" x14ac:dyDescent="0.45">
      <c r="A246">
        <v>287950</v>
      </c>
      <c r="B246" t="s">
        <v>309</v>
      </c>
      <c r="C246" t="s">
        <v>594</v>
      </c>
      <c r="D246" t="s">
        <v>679</v>
      </c>
      <c r="E246" t="s">
        <v>35</v>
      </c>
      <c r="F246" t="s">
        <v>596</v>
      </c>
      <c r="G246" t="s">
        <v>66</v>
      </c>
      <c r="H246">
        <v>68</v>
      </c>
      <c r="I246" t="s">
        <v>71</v>
      </c>
    </row>
    <row r="247" spans="1:9" x14ac:dyDescent="0.45">
      <c r="A247">
        <v>444347</v>
      </c>
      <c r="B247" t="s">
        <v>310</v>
      </c>
      <c r="C247" t="s">
        <v>594</v>
      </c>
      <c r="D247" t="s">
        <v>607</v>
      </c>
      <c r="E247" t="s">
        <v>28</v>
      </c>
      <c r="F247" t="s">
        <v>608</v>
      </c>
      <c r="G247" t="s">
        <v>66</v>
      </c>
      <c r="H247">
        <v>40</v>
      </c>
      <c r="I247" t="s">
        <v>71</v>
      </c>
    </row>
    <row r="248" spans="1:9" x14ac:dyDescent="0.45">
      <c r="A248">
        <v>247261</v>
      </c>
      <c r="B248" t="s">
        <v>311</v>
      </c>
      <c r="C248" t="s">
        <v>594</v>
      </c>
      <c r="D248" t="s">
        <v>607</v>
      </c>
      <c r="E248" t="s">
        <v>28</v>
      </c>
      <c r="F248" t="s">
        <v>608</v>
      </c>
      <c r="G248" t="s">
        <v>62</v>
      </c>
      <c r="H248">
        <v>60</v>
      </c>
      <c r="I248" t="s">
        <v>63</v>
      </c>
    </row>
    <row r="249" spans="1:9" x14ac:dyDescent="0.45">
      <c r="A249">
        <v>210380</v>
      </c>
      <c r="B249" t="s">
        <v>312</v>
      </c>
      <c r="C249" t="s">
        <v>594</v>
      </c>
      <c r="D249" t="s">
        <v>607</v>
      </c>
      <c r="E249" t="s">
        <v>28</v>
      </c>
      <c r="F249" t="s">
        <v>608</v>
      </c>
      <c r="G249" t="s">
        <v>66</v>
      </c>
      <c r="H249">
        <v>50</v>
      </c>
      <c r="I249" t="s">
        <v>71</v>
      </c>
    </row>
    <row r="250" spans="1:9" x14ac:dyDescent="0.45">
      <c r="A250">
        <v>134862</v>
      </c>
      <c r="B250" t="s">
        <v>313</v>
      </c>
      <c r="C250" t="s">
        <v>594</v>
      </c>
      <c r="D250" t="s">
        <v>607</v>
      </c>
      <c r="E250" t="s">
        <v>28</v>
      </c>
      <c r="F250" t="s">
        <v>608</v>
      </c>
      <c r="G250" t="s">
        <v>59</v>
      </c>
      <c r="H250">
        <v>18</v>
      </c>
      <c r="I250" t="s">
        <v>63</v>
      </c>
    </row>
    <row r="251" spans="1:9" x14ac:dyDescent="0.45">
      <c r="A251">
        <v>581670</v>
      </c>
      <c r="B251" t="s">
        <v>314</v>
      </c>
      <c r="C251" t="s">
        <v>594</v>
      </c>
      <c r="D251" t="s">
        <v>607</v>
      </c>
      <c r="E251" t="s">
        <v>28</v>
      </c>
      <c r="F251" t="s">
        <v>608</v>
      </c>
      <c r="G251" t="s">
        <v>62</v>
      </c>
      <c r="H251">
        <v>24</v>
      </c>
      <c r="I251" t="s">
        <v>63</v>
      </c>
    </row>
    <row r="252" spans="1:9" x14ac:dyDescent="0.45">
      <c r="A252">
        <v>800641</v>
      </c>
      <c r="B252" t="s">
        <v>315</v>
      </c>
      <c r="C252" t="s">
        <v>594</v>
      </c>
      <c r="D252" t="s">
        <v>597</v>
      </c>
      <c r="E252" t="s">
        <v>31</v>
      </c>
      <c r="F252" t="s">
        <v>598</v>
      </c>
      <c r="G252" t="s">
        <v>59</v>
      </c>
      <c r="H252">
        <v>58</v>
      </c>
      <c r="I252" t="s">
        <v>63</v>
      </c>
    </row>
    <row r="253" spans="1:9" x14ac:dyDescent="0.45">
      <c r="A253">
        <v>813402</v>
      </c>
      <c r="B253" t="s">
        <v>316</v>
      </c>
      <c r="C253" t="s">
        <v>594</v>
      </c>
      <c r="D253" t="s">
        <v>597</v>
      </c>
      <c r="E253" t="s">
        <v>31</v>
      </c>
      <c r="F253" t="s">
        <v>598</v>
      </c>
      <c r="G253" t="s">
        <v>73</v>
      </c>
      <c r="H253">
        <v>45</v>
      </c>
      <c r="I253" t="s">
        <v>60</v>
      </c>
    </row>
    <row r="254" spans="1:9" x14ac:dyDescent="0.45">
      <c r="A254">
        <v>348188</v>
      </c>
      <c r="B254" t="s">
        <v>317</v>
      </c>
      <c r="C254" t="s">
        <v>594</v>
      </c>
      <c r="D254" t="s">
        <v>605</v>
      </c>
      <c r="E254" t="s">
        <v>31</v>
      </c>
      <c r="F254" t="s">
        <v>598</v>
      </c>
      <c r="G254" t="s">
        <v>59</v>
      </c>
      <c r="H254">
        <v>57</v>
      </c>
      <c r="I254" t="s">
        <v>71</v>
      </c>
    </row>
    <row r="255" spans="1:9" x14ac:dyDescent="0.45">
      <c r="A255">
        <v>900488</v>
      </c>
      <c r="B255" t="s">
        <v>318</v>
      </c>
      <c r="C255" t="s">
        <v>594</v>
      </c>
      <c r="D255" t="s">
        <v>605</v>
      </c>
      <c r="E255" t="s">
        <v>31</v>
      </c>
      <c r="F255" t="s">
        <v>598</v>
      </c>
      <c r="G255" t="s">
        <v>62</v>
      </c>
      <c r="H255">
        <v>47</v>
      </c>
      <c r="I255" t="s">
        <v>63</v>
      </c>
    </row>
    <row r="256" spans="1:9" x14ac:dyDescent="0.45">
      <c r="A256">
        <v>236597</v>
      </c>
      <c r="B256" t="s">
        <v>319</v>
      </c>
      <c r="C256" t="s">
        <v>594</v>
      </c>
      <c r="D256" t="s">
        <v>607</v>
      </c>
      <c r="E256" t="s">
        <v>28</v>
      </c>
      <c r="F256" t="s">
        <v>608</v>
      </c>
      <c r="G256" t="s">
        <v>59</v>
      </c>
      <c r="H256">
        <v>38</v>
      </c>
      <c r="I256" t="s">
        <v>60</v>
      </c>
    </row>
    <row r="257" spans="1:9" x14ac:dyDescent="0.45">
      <c r="A257">
        <v>909305</v>
      </c>
      <c r="B257" t="s">
        <v>320</v>
      </c>
      <c r="C257" t="s">
        <v>594</v>
      </c>
      <c r="D257" t="s">
        <v>607</v>
      </c>
      <c r="E257" t="s">
        <v>28</v>
      </c>
      <c r="F257" t="s">
        <v>608</v>
      </c>
      <c r="G257" t="s">
        <v>66</v>
      </c>
      <c r="H257">
        <v>35</v>
      </c>
      <c r="I257" t="s">
        <v>63</v>
      </c>
    </row>
    <row r="258" spans="1:9" x14ac:dyDescent="0.45">
      <c r="A258">
        <v>762506</v>
      </c>
      <c r="B258" t="s">
        <v>321</v>
      </c>
      <c r="C258" t="s">
        <v>594</v>
      </c>
      <c r="D258" t="s">
        <v>680</v>
      </c>
      <c r="E258" t="s">
        <v>34</v>
      </c>
      <c r="F258" t="s">
        <v>608</v>
      </c>
      <c r="G258" t="s">
        <v>73</v>
      </c>
      <c r="H258">
        <v>66</v>
      </c>
      <c r="I258" t="s">
        <v>63</v>
      </c>
    </row>
    <row r="259" spans="1:9" x14ac:dyDescent="0.45">
      <c r="A259">
        <v>208342</v>
      </c>
      <c r="B259" t="s">
        <v>322</v>
      </c>
      <c r="C259" t="s">
        <v>594</v>
      </c>
      <c r="D259" t="s">
        <v>680</v>
      </c>
      <c r="E259" t="s">
        <v>34</v>
      </c>
      <c r="F259" t="s">
        <v>608</v>
      </c>
      <c r="G259" t="s">
        <v>62</v>
      </c>
      <c r="H259">
        <v>39</v>
      </c>
      <c r="I259" t="s">
        <v>60</v>
      </c>
    </row>
    <row r="260" spans="1:9" x14ac:dyDescent="0.45">
      <c r="A260">
        <v>439939</v>
      </c>
      <c r="B260" t="s">
        <v>323</v>
      </c>
      <c r="C260" t="s">
        <v>594</v>
      </c>
      <c r="D260" t="s">
        <v>618</v>
      </c>
      <c r="E260" t="s">
        <v>51</v>
      </c>
      <c r="F260" t="s">
        <v>608</v>
      </c>
      <c r="G260" t="s">
        <v>62</v>
      </c>
      <c r="H260">
        <v>72</v>
      </c>
      <c r="I260" t="s">
        <v>63</v>
      </c>
    </row>
    <row r="261" spans="1:9" x14ac:dyDescent="0.45">
      <c r="A261">
        <v>662118</v>
      </c>
      <c r="B261" t="s">
        <v>324</v>
      </c>
      <c r="C261" t="s">
        <v>594</v>
      </c>
      <c r="D261" t="s">
        <v>618</v>
      </c>
      <c r="E261" t="s">
        <v>51</v>
      </c>
      <c r="F261" t="s">
        <v>608</v>
      </c>
      <c r="G261" t="s">
        <v>73</v>
      </c>
      <c r="H261">
        <v>49</v>
      </c>
      <c r="I261" t="s">
        <v>60</v>
      </c>
    </row>
    <row r="262" spans="1:9" x14ac:dyDescent="0.45">
      <c r="A262">
        <v>285917</v>
      </c>
      <c r="B262" t="s">
        <v>325</v>
      </c>
      <c r="C262" t="s">
        <v>594</v>
      </c>
      <c r="D262" t="s">
        <v>618</v>
      </c>
      <c r="E262" t="s">
        <v>51</v>
      </c>
      <c r="F262" t="s">
        <v>608</v>
      </c>
      <c r="G262" t="s">
        <v>59</v>
      </c>
      <c r="H262">
        <v>69</v>
      </c>
      <c r="I262" t="s">
        <v>63</v>
      </c>
    </row>
    <row r="263" spans="1:9" x14ac:dyDescent="0.45">
      <c r="A263">
        <v>134940</v>
      </c>
      <c r="B263" t="s">
        <v>326</v>
      </c>
      <c r="C263" t="s">
        <v>594</v>
      </c>
      <c r="D263" t="s">
        <v>618</v>
      </c>
      <c r="E263" t="s">
        <v>51</v>
      </c>
      <c r="F263" t="s">
        <v>608</v>
      </c>
      <c r="G263" t="s">
        <v>59</v>
      </c>
      <c r="H263">
        <v>35</v>
      </c>
      <c r="I263" t="s">
        <v>71</v>
      </c>
    </row>
    <row r="264" spans="1:9" x14ac:dyDescent="0.45">
      <c r="A264">
        <v>513252</v>
      </c>
      <c r="B264" t="s">
        <v>327</v>
      </c>
      <c r="C264" t="s">
        <v>594</v>
      </c>
      <c r="D264" t="s">
        <v>636</v>
      </c>
      <c r="E264" t="s">
        <v>14</v>
      </c>
      <c r="F264" t="s">
        <v>596</v>
      </c>
      <c r="G264" t="s">
        <v>59</v>
      </c>
      <c r="H264">
        <v>53</v>
      </c>
      <c r="I264" t="s">
        <v>60</v>
      </c>
    </row>
    <row r="265" spans="1:9" x14ac:dyDescent="0.45">
      <c r="A265">
        <v>350281</v>
      </c>
      <c r="B265" t="s">
        <v>328</v>
      </c>
      <c r="C265" t="s">
        <v>594</v>
      </c>
      <c r="D265" t="s">
        <v>618</v>
      </c>
      <c r="E265" t="s">
        <v>51</v>
      </c>
      <c r="F265" t="s">
        <v>608</v>
      </c>
      <c r="G265" t="s">
        <v>73</v>
      </c>
      <c r="H265">
        <v>23</v>
      </c>
      <c r="I265" t="s">
        <v>60</v>
      </c>
    </row>
    <row r="266" spans="1:9" x14ac:dyDescent="0.45">
      <c r="A266">
        <v>260750</v>
      </c>
      <c r="B266" t="s">
        <v>329</v>
      </c>
      <c r="C266" t="s">
        <v>594</v>
      </c>
      <c r="D266" t="s">
        <v>618</v>
      </c>
      <c r="E266" t="s">
        <v>51</v>
      </c>
      <c r="F266" t="s">
        <v>608</v>
      </c>
      <c r="G266" t="s">
        <v>62</v>
      </c>
      <c r="H266">
        <v>49</v>
      </c>
      <c r="I266" t="s">
        <v>71</v>
      </c>
    </row>
    <row r="267" spans="1:9" x14ac:dyDescent="0.45">
      <c r="A267">
        <v>565258</v>
      </c>
      <c r="B267" t="s">
        <v>330</v>
      </c>
      <c r="C267" t="s">
        <v>594</v>
      </c>
      <c r="D267" t="s">
        <v>681</v>
      </c>
      <c r="E267" t="s">
        <v>44</v>
      </c>
      <c r="F267" t="s">
        <v>608</v>
      </c>
      <c r="G267" t="s">
        <v>73</v>
      </c>
      <c r="H267">
        <v>62</v>
      </c>
      <c r="I267" t="s">
        <v>63</v>
      </c>
    </row>
    <row r="268" spans="1:9" x14ac:dyDescent="0.45">
      <c r="A268">
        <v>105443</v>
      </c>
      <c r="B268" t="s">
        <v>331</v>
      </c>
      <c r="C268" t="s">
        <v>594</v>
      </c>
      <c r="D268" t="s">
        <v>681</v>
      </c>
      <c r="E268" t="s">
        <v>44</v>
      </c>
      <c r="F268" t="s">
        <v>608</v>
      </c>
      <c r="G268" t="s">
        <v>62</v>
      </c>
      <c r="H268">
        <v>46</v>
      </c>
      <c r="I268" t="s">
        <v>60</v>
      </c>
    </row>
    <row r="269" spans="1:9" x14ac:dyDescent="0.45">
      <c r="A269">
        <v>789461</v>
      </c>
      <c r="B269" t="s">
        <v>332</v>
      </c>
      <c r="C269" t="s">
        <v>594</v>
      </c>
      <c r="D269" t="s">
        <v>682</v>
      </c>
      <c r="E269" t="s">
        <v>52</v>
      </c>
      <c r="F269" t="s">
        <v>598</v>
      </c>
      <c r="G269" t="s">
        <v>66</v>
      </c>
      <c r="H269">
        <v>36</v>
      </c>
      <c r="I269" t="s">
        <v>60</v>
      </c>
    </row>
    <row r="270" spans="1:9" x14ac:dyDescent="0.45">
      <c r="A270">
        <v>293174</v>
      </c>
      <c r="B270" t="s">
        <v>333</v>
      </c>
      <c r="C270" t="s">
        <v>594</v>
      </c>
      <c r="D270" t="s">
        <v>683</v>
      </c>
      <c r="E270" t="s">
        <v>45</v>
      </c>
      <c r="F270" t="s">
        <v>603</v>
      </c>
      <c r="G270" t="s">
        <v>62</v>
      </c>
      <c r="H270">
        <v>62</v>
      </c>
      <c r="I270" t="s">
        <v>60</v>
      </c>
    </row>
    <row r="271" spans="1:9" x14ac:dyDescent="0.45">
      <c r="A271">
        <v>591960</v>
      </c>
      <c r="B271" t="s">
        <v>334</v>
      </c>
      <c r="C271" t="s">
        <v>594</v>
      </c>
      <c r="D271" t="s">
        <v>610</v>
      </c>
      <c r="E271" t="s">
        <v>26</v>
      </c>
      <c r="F271" t="s">
        <v>603</v>
      </c>
      <c r="G271" t="s">
        <v>59</v>
      </c>
      <c r="H271">
        <v>60</v>
      </c>
      <c r="I271" t="s">
        <v>71</v>
      </c>
    </row>
    <row r="272" spans="1:9" x14ac:dyDescent="0.45">
      <c r="A272">
        <v>390769</v>
      </c>
      <c r="B272" t="s">
        <v>335</v>
      </c>
      <c r="C272" t="s">
        <v>594</v>
      </c>
      <c r="D272" t="s">
        <v>672</v>
      </c>
      <c r="E272" t="s">
        <v>38</v>
      </c>
      <c r="F272" t="s">
        <v>603</v>
      </c>
      <c r="G272" t="s">
        <v>59</v>
      </c>
      <c r="H272">
        <v>48</v>
      </c>
      <c r="I272" t="s">
        <v>71</v>
      </c>
    </row>
    <row r="273" spans="1:9" x14ac:dyDescent="0.45">
      <c r="A273">
        <v>308034</v>
      </c>
      <c r="B273" t="s">
        <v>336</v>
      </c>
      <c r="C273" t="s">
        <v>594</v>
      </c>
      <c r="D273" t="s">
        <v>684</v>
      </c>
      <c r="E273" t="s">
        <v>25</v>
      </c>
      <c r="F273" t="s">
        <v>596</v>
      </c>
      <c r="G273" t="s">
        <v>59</v>
      </c>
      <c r="H273">
        <v>45</v>
      </c>
      <c r="I273" t="s">
        <v>71</v>
      </c>
    </row>
    <row r="274" spans="1:9" x14ac:dyDescent="0.45">
      <c r="A274">
        <v>970339</v>
      </c>
      <c r="B274" t="s">
        <v>337</v>
      </c>
      <c r="C274" t="s">
        <v>594</v>
      </c>
      <c r="D274" t="s">
        <v>684</v>
      </c>
      <c r="E274" t="s">
        <v>25</v>
      </c>
      <c r="F274" t="s">
        <v>596</v>
      </c>
      <c r="G274" t="s">
        <v>59</v>
      </c>
      <c r="H274">
        <v>40</v>
      </c>
      <c r="I274" t="s">
        <v>71</v>
      </c>
    </row>
    <row r="275" spans="1:9" x14ac:dyDescent="0.45">
      <c r="A275">
        <v>373171</v>
      </c>
      <c r="B275" t="s">
        <v>338</v>
      </c>
      <c r="C275" t="s">
        <v>594</v>
      </c>
      <c r="D275" t="s">
        <v>607</v>
      </c>
      <c r="E275" t="s">
        <v>28</v>
      </c>
      <c r="F275" t="s">
        <v>608</v>
      </c>
      <c r="G275" t="s">
        <v>62</v>
      </c>
      <c r="H275">
        <v>35</v>
      </c>
      <c r="I275" t="s">
        <v>63</v>
      </c>
    </row>
    <row r="276" spans="1:9" x14ac:dyDescent="0.45">
      <c r="A276">
        <v>764675</v>
      </c>
      <c r="B276" t="s">
        <v>339</v>
      </c>
      <c r="C276" t="s">
        <v>594</v>
      </c>
      <c r="D276" t="s">
        <v>685</v>
      </c>
      <c r="E276" t="s">
        <v>36</v>
      </c>
      <c r="F276" t="s">
        <v>598</v>
      </c>
      <c r="G276" t="s">
        <v>59</v>
      </c>
      <c r="H276">
        <v>32</v>
      </c>
      <c r="I276" t="s">
        <v>60</v>
      </c>
    </row>
    <row r="277" spans="1:9" x14ac:dyDescent="0.45">
      <c r="A277">
        <v>727982</v>
      </c>
      <c r="B277" t="s">
        <v>340</v>
      </c>
      <c r="C277" t="s">
        <v>594</v>
      </c>
      <c r="D277" t="s">
        <v>685</v>
      </c>
      <c r="E277" t="s">
        <v>36</v>
      </c>
      <c r="F277" t="s">
        <v>598</v>
      </c>
      <c r="G277" t="s">
        <v>73</v>
      </c>
      <c r="H277">
        <v>38</v>
      </c>
      <c r="I277" t="s">
        <v>60</v>
      </c>
    </row>
    <row r="278" spans="1:9" x14ac:dyDescent="0.45">
      <c r="A278">
        <v>658589</v>
      </c>
      <c r="B278" t="s">
        <v>341</v>
      </c>
      <c r="C278" t="s">
        <v>594</v>
      </c>
      <c r="D278" t="s">
        <v>686</v>
      </c>
      <c r="E278" t="s">
        <v>46</v>
      </c>
      <c r="F278" t="s">
        <v>598</v>
      </c>
      <c r="G278" t="s">
        <v>73</v>
      </c>
      <c r="H278">
        <v>30</v>
      </c>
      <c r="I278" t="s">
        <v>60</v>
      </c>
    </row>
    <row r="279" spans="1:9" x14ac:dyDescent="0.45">
      <c r="A279">
        <v>789562</v>
      </c>
      <c r="B279" t="s">
        <v>342</v>
      </c>
      <c r="C279" t="s">
        <v>594</v>
      </c>
      <c r="D279" t="s">
        <v>687</v>
      </c>
      <c r="E279" t="s">
        <v>33</v>
      </c>
      <c r="F279" t="s">
        <v>608</v>
      </c>
      <c r="G279" t="s">
        <v>62</v>
      </c>
      <c r="H279">
        <v>35</v>
      </c>
      <c r="I279" t="s">
        <v>71</v>
      </c>
    </row>
    <row r="280" spans="1:9" x14ac:dyDescent="0.45">
      <c r="A280">
        <v>161663</v>
      </c>
      <c r="B280" t="s">
        <v>343</v>
      </c>
      <c r="C280" t="s">
        <v>594</v>
      </c>
      <c r="D280" t="s">
        <v>687</v>
      </c>
      <c r="E280" t="s">
        <v>33</v>
      </c>
      <c r="F280" t="s">
        <v>608</v>
      </c>
      <c r="G280" t="s">
        <v>59</v>
      </c>
      <c r="H280">
        <v>80</v>
      </c>
      <c r="I280" t="s">
        <v>60</v>
      </c>
    </row>
    <row r="281" spans="1:9" x14ac:dyDescent="0.45">
      <c r="A281">
        <v>583268</v>
      </c>
      <c r="B281" t="s">
        <v>344</v>
      </c>
      <c r="C281" t="s">
        <v>594</v>
      </c>
      <c r="D281" t="s">
        <v>623</v>
      </c>
      <c r="E281" t="s">
        <v>38</v>
      </c>
      <c r="F281" t="s">
        <v>603</v>
      </c>
      <c r="G281" t="s">
        <v>73</v>
      </c>
      <c r="H281">
        <v>36</v>
      </c>
      <c r="I281" t="s">
        <v>60</v>
      </c>
    </row>
    <row r="282" spans="1:9" x14ac:dyDescent="0.45">
      <c r="A282">
        <v>405165</v>
      </c>
      <c r="B282" t="s">
        <v>345</v>
      </c>
      <c r="C282" t="s">
        <v>594</v>
      </c>
      <c r="D282" t="s">
        <v>610</v>
      </c>
      <c r="E282" t="s">
        <v>26</v>
      </c>
      <c r="F282" t="s">
        <v>603</v>
      </c>
      <c r="G282" t="s">
        <v>59</v>
      </c>
      <c r="H282">
        <v>29</v>
      </c>
      <c r="I282" t="s">
        <v>63</v>
      </c>
    </row>
    <row r="283" spans="1:9" x14ac:dyDescent="0.45">
      <c r="A283">
        <v>934870</v>
      </c>
      <c r="B283" t="s">
        <v>346</v>
      </c>
      <c r="C283" t="s">
        <v>594</v>
      </c>
      <c r="D283" t="s">
        <v>610</v>
      </c>
      <c r="E283" t="s">
        <v>26</v>
      </c>
      <c r="F283" t="s">
        <v>603</v>
      </c>
      <c r="G283" t="s">
        <v>66</v>
      </c>
      <c r="H283">
        <v>63</v>
      </c>
      <c r="I283" t="s">
        <v>71</v>
      </c>
    </row>
    <row r="284" spans="1:9" x14ac:dyDescent="0.45">
      <c r="A284">
        <v>220572</v>
      </c>
      <c r="B284" t="s">
        <v>347</v>
      </c>
      <c r="C284" t="s">
        <v>594</v>
      </c>
      <c r="D284" t="s">
        <v>618</v>
      </c>
      <c r="E284" t="s">
        <v>51</v>
      </c>
      <c r="F284" t="s">
        <v>608</v>
      </c>
      <c r="G284" t="s">
        <v>73</v>
      </c>
      <c r="H284">
        <v>35</v>
      </c>
      <c r="I284" t="s">
        <v>60</v>
      </c>
    </row>
    <row r="285" spans="1:9" x14ac:dyDescent="0.45">
      <c r="A285">
        <v>598599</v>
      </c>
      <c r="B285" t="s">
        <v>348</v>
      </c>
      <c r="C285" t="s">
        <v>594</v>
      </c>
      <c r="D285" t="s">
        <v>605</v>
      </c>
      <c r="E285" t="s">
        <v>31</v>
      </c>
      <c r="F285" t="s">
        <v>598</v>
      </c>
      <c r="G285" t="s">
        <v>66</v>
      </c>
      <c r="H285">
        <v>53</v>
      </c>
      <c r="I285" t="s">
        <v>63</v>
      </c>
    </row>
    <row r="286" spans="1:9" x14ac:dyDescent="0.45">
      <c r="A286">
        <v>955485</v>
      </c>
      <c r="B286" t="s">
        <v>349</v>
      </c>
      <c r="C286" t="s">
        <v>594</v>
      </c>
      <c r="D286" t="s">
        <v>605</v>
      </c>
      <c r="E286" t="s">
        <v>31</v>
      </c>
      <c r="F286" t="s">
        <v>598</v>
      </c>
      <c r="G286" t="s">
        <v>73</v>
      </c>
      <c r="H286">
        <v>58</v>
      </c>
      <c r="I286" t="s">
        <v>63</v>
      </c>
    </row>
    <row r="287" spans="1:9" x14ac:dyDescent="0.45">
      <c r="A287">
        <v>958993</v>
      </c>
      <c r="B287" t="s">
        <v>350</v>
      </c>
      <c r="C287" t="s">
        <v>594</v>
      </c>
      <c r="D287" t="s">
        <v>597</v>
      </c>
      <c r="E287" t="s">
        <v>31</v>
      </c>
      <c r="F287" t="s">
        <v>598</v>
      </c>
      <c r="G287" t="s">
        <v>66</v>
      </c>
      <c r="H287">
        <v>73</v>
      </c>
      <c r="I287" t="s">
        <v>60</v>
      </c>
    </row>
    <row r="288" spans="1:9" x14ac:dyDescent="0.45">
      <c r="A288">
        <v>766111</v>
      </c>
      <c r="B288" t="s">
        <v>351</v>
      </c>
      <c r="C288" t="s">
        <v>594</v>
      </c>
      <c r="D288" t="s">
        <v>691</v>
      </c>
      <c r="E288" t="s">
        <v>38</v>
      </c>
      <c r="F288" t="s">
        <v>603</v>
      </c>
      <c r="G288" t="s">
        <v>59</v>
      </c>
      <c r="H288">
        <v>48</v>
      </c>
      <c r="I288" t="s">
        <v>63</v>
      </c>
    </row>
    <row r="289" spans="1:9" x14ac:dyDescent="0.45">
      <c r="A289">
        <v>924948</v>
      </c>
      <c r="B289" t="s">
        <v>352</v>
      </c>
      <c r="C289" t="s">
        <v>594</v>
      </c>
      <c r="D289" t="s">
        <v>691</v>
      </c>
      <c r="E289" t="s">
        <v>38</v>
      </c>
      <c r="F289" t="s">
        <v>603</v>
      </c>
      <c r="G289" t="s">
        <v>62</v>
      </c>
      <c r="H289">
        <v>39</v>
      </c>
      <c r="I289" t="s">
        <v>60</v>
      </c>
    </row>
    <row r="290" spans="1:9" x14ac:dyDescent="0.45">
      <c r="A290">
        <v>954624</v>
      </c>
      <c r="B290" t="s">
        <v>353</v>
      </c>
      <c r="C290" t="s">
        <v>594</v>
      </c>
      <c r="D290" t="s">
        <v>692</v>
      </c>
      <c r="E290" t="s">
        <v>51</v>
      </c>
      <c r="F290" t="s">
        <v>608</v>
      </c>
      <c r="G290" t="s">
        <v>66</v>
      </c>
      <c r="H290">
        <v>34</v>
      </c>
      <c r="I290" t="s">
        <v>63</v>
      </c>
    </row>
    <row r="291" spans="1:9" x14ac:dyDescent="0.45">
      <c r="A291">
        <v>747364</v>
      </c>
      <c r="B291" t="s">
        <v>354</v>
      </c>
      <c r="C291" t="s">
        <v>594</v>
      </c>
      <c r="D291" t="s">
        <v>649</v>
      </c>
      <c r="E291" t="s">
        <v>26</v>
      </c>
      <c r="F291" t="s">
        <v>603</v>
      </c>
      <c r="G291" t="s">
        <v>66</v>
      </c>
      <c r="H291">
        <v>70</v>
      </c>
      <c r="I291" t="s">
        <v>60</v>
      </c>
    </row>
    <row r="292" spans="1:9" x14ac:dyDescent="0.45">
      <c r="A292">
        <v>443725</v>
      </c>
      <c r="B292" t="s">
        <v>355</v>
      </c>
      <c r="C292" t="s">
        <v>594</v>
      </c>
      <c r="D292" t="s">
        <v>693</v>
      </c>
      <c r="E292" t="s">
        <v>23</v>
      </c>
      <c r="F292" t="s">
        <v>596</v>
      </c>
      <c r="G292" t="s">
        <v>62</v>
      </c>
      <c r="H292">
        <v>49</v>
      </c>
      <c r="I292" t="s">
        <v>60</v>
      </c>
    </row>
    <row r="293" spans="1:9" x14ac:dyDescent="0.45">
      <c r="A293">
        <v>505389</v>
      </c>
      <c r="B293" t="s">
        <v>356</v>
      </c>
      <c r="C293" t="s">
        <v>594</v>
      </c>
      <c r="D293" t="s">
        <v>693</v>
      </c>
      <c r="E293" t="s">
        <v>23</v>
      </c>
      <c r="F293" t="s">
        <v>596</v>
      </c>
      <c r="G293" t="s">
        <v>66</v>
      </c>
      <c r="H293">
        <v>27</v>
      </c>
      <c r="I293" t="s">
        <v>60</v>
      </c>
    </row>
    <row r="294" spans="1:9" x14ac:dyDescent="0.45">
      <c r="A294">
        <v>358093</v>
      </c>
      <c r="B294" t="s">
        <v>357</v>
      </c>
      <c r="C294" t="s">
        <v>594</v>
      </c>
      <c r="D294" t="s">
        <v>694</v>
      </c>
      <c r="E294" t="s">
        <v>25</v>
      </c>
      <c r="F294" t="s">
        <v>596</v>
      </c>
      <c r="G294" t="s">
        <v>59</v>
      </c>
      <c r="H294">
        <v>23</v>
      </c>
      <c r="I294" t="s">
        <v>60</v>
      </c>
    </row>
    <row r="295" spans="1:9" x14ac:dyDescent="0.45">
      <c r="A295">
        <v>161538</v>
      </c>
      <c r="B295" t="s">
        <v>358</v>
      </c>
      <c r="C295" t="s">
        <v>594</v>
      </c>
      <c r="D295" t="s">
        <v>610</v>
      </c>
      <c r="E295" t="s">
        <v>26</v>
      </c>
      <c r="F295" t="s">
        <v>603</v>
      </c>
      <c r="G295" t="s">
        <v>66</v>
      </c>
      <c r="H295">
        <v>53</v>
      </c>
      <c r="I295" t="s">
        <v>63</v>
      </c>
    </row>
    <row r="296" spans="1:9" x14ac:dyDescent="0.45">
      <c r="A296">
        <v>275234</v>
      </c>
      <c r="B296" t="s">
        <v>359</v>
      </c>
      <c r="C296" t="s">
        <v>594</v>
      </c>
      <c r="D296" t="s">
        <v>662</v>
      </c>
      <c r="E296" t="s">
        <v>38</v>
      </c>
      <c r="F296" t="s">
        <v>603</v>
      </c>
      <c r="G296" t="s">
        <v>73</v>
      </c>
      <c r="H296">
        <v>67</v>
      </c>
      <c r="I296" t="s">
        <v>71</v>
      </c>
    </row>
    <row r="297" spans="1:9" x14ac:dyDescent="0.45">
      <c r="A297">
        <v>233924</v>
      </c>
      <c r="B297" t="s">
        <v>360</v>
      </c>
      <c r="C297" t="s">
        <v>594</v>
      </c>
      <c r="D297" t="s">
        <v>662</v>
      </c>
      <c r="E297" t="s">
        <v>38</v>
      </c>
      <c r="F297" t="s">
        <v>603</v>
      </c>
      <c r="G297" t="s">
        <v>62</v>
      </c>
      <c r="H297">
        <v>46</v>
      </c>
      <c r="I297" t="s">
        <v>63</v>
      </c>
    </row>
    <row r="298" spans="1:9" x14ac:dyDescent="0.45">
      <c r="A298">
        <v>520584</v>
      </c>
      <c r="B298" t="s">
        <v>361</v>
      </c>
      <c r="C298" t="s">
        <v>594</v>
      </c>
      <c r="D298" t="s">
        <v>636</v>
      </c>
      <c r="E298" t="s">
        <v>37</v>
      </c>
      <c r="F298" t="s">
        <v>603</v>
      </c>
      <c r="G298" t="s">
        <v>59</v>
      </c>
      <c r="H298">
        <v>73</v>
      </c>
      <c r="I298" t="s">
        <v>71</v>
      </c>
    </row>
    <row r="299" spans="1:9" x14ac:dyDescent="0.45">
      <c r="A299">
        <v>573460</v>
      </c>
      <c r="B299" t="s">
        <v>362</v>
      </c>
      <c r="C299" t="s">
        <v>594</v>
      </c>
      <c r="D299" t="s">
        <v>695</v>
      </c>
      <c r="E299" t="s">
        <v>51</v>
      </c>
      <c r="F299" t="s">
        <v>608</v>
      </c>
      <c r="G299" t="s">
        <v>62</v>
      </c>
      <c r="H299">
        <v>37</v>
      </c>
      <c r="I299" t="s">
        <v>71</v>
      </c>
    </row>
    <row r="300" spans="1:9" x14ac:dyDescent="0.45">
      <c r="A300">
        <v>409434</v>
      </c>
      <c r="B300" t="s">
        <v>363</v>
      </c>
      <c r="C300" t="s">
        <v>594</v>
      </c>
      <c r="D300" t="s">
        <v>695</v>
      </c>
      <c r="E300" t="s">
        <v>51</v>
      </c>
      <c r="F300" t="s">
        <v>608</v>
      </c>
      <c r="G300" t="s">
        <v>66</v>
      </c>
      <c r="H300">
        <v>57</v>
      </c>
      <c r="I300" t="s">
        <v>71</v>
      </c>
    </row>
    <row r="301" spans="1:9" x14ac:dyDescent="0.45">
      <c r="A301">
        <v>762332</v>
      </c>
      <c r="B301" t="s">
        <v>364</v>
      </c>
      <c r="C301" t="s">
        <v>594</v>
      </c>
      <c r="D301" t="s">
        <v>695</v>
      </c>
      <c r="E301" t="s">
        <v>51</v>
      </c>
      <c r="F301" t="s">
        <v>608</v>
      </c>
      <c r="G301" t="s">
        <v>66</v>
      </c>
      <c r="H301">
        <v>78</v>
      </c>
      <c r="I301" t="s">
        <v>60</v>
      </c>
    </row>
    <row r="302" spans="1:9" x14ac:dyDescent="0.45">
      <c r="A302">
        <v>849015</v>
      </c>
      <c r="B302" t="s">
        <v>365</v>
      </c>
      <c r="C302" t="s">
        <v>594</v>
      </c>
      <c r="D302" t="s">
        <v>655</v>
      </c>
      <c r="E302" t="s">
        <v>22</v>
      </c>
      <c r="F302" t="s">
        <v>608</v>
      </c>
      <c r="G302" t="s">
        <v>73</v>
      </c>
      <c r="H302">
        <v>34</v>
      </c>
      <c r="I302" t="s">
        <v>71</v>
      </c>
    </row>
    <row r="303" spans="1:9" x14ac:dyDescent="0.45">
      <c r="A303">
        <v>308180</v>
      </c>
      <c r="B303" t="s">
        <v>366</v>
      </c>
      <c r="C303" t="s">
        <v>594</v>
      </c>
      <c r="D303" t="s">
        <v>696</v>
      </c>
      <c r="E303" t="s">
        <v>48</v>
      </c>
      <c r="F303" t="s">
        <v>603</v>
      </c>
      <c r="G303" t="s">
        <v>66</v>
      </c>
      <c r="H303">
        <v>28</v>
      </c>
      <c r="I303" t="s">
        <v>60</v>
      </c>
    </row>
    <row r="304" spans="1:9" x14ac:dyDescent="0.45">
      <c r="A304">
        <v>710144</v>
      </c>
      <c r="B304" t="s">
        <v>367</v>
      </c>
      <c r="C304" t="s">
        <v>594</v>
      </c>
      <c r="D304" t="s">
        <v>600</v>
      </c>
      <c r="E304" t="s">
        <v>31</v>
      </c>
      <c r="F304" t="s">
        <v>598</v>
      </c>
      <c r="G304" t="s">
        <v>73</v>
      </c>
      <c r="H304">
        <v>53</v>
      </c>
      <c r="I304" t="s">
        <v>60</v>
      </c>
    </row>
    <row r="305" spans="1:9" x14ac:dyDescent="0.45">
      <c r="A305">
        <v>325749</v>
      </c>
      <c r="B305" t="s">
        <v>368</v>
      </c>
      <c r="C305" t="s">
        <v>594</v>
      </c>
      <c r="D305" t="s">
        <v>601</v>
      </c>
      <c r="E305" t="s">
        <v>36</v>
      </c>
      <c r="F305" t="s">
        <v>598</v>
      </c>
      <c r="G305" t="s">
        <v>73</v>
      </c>
      <c r="H305">
        <v>18</v>
      </c>
      <c r="I305" t="s">
        <v>63</v>
      </c>
    </row>
    <row r="306" spans="1:9" x14ac:dyDescent="0.45">
      <c r="A306">
        <v>333590</v>
      </c>
      <c r="B306" t="s">
        <v>369</v>
      </c>
      <c r="C306" t="s">
        <v>594</v>
      </c>
      <c r="D306" t="s">
        <v>601</v>
      </c>
      <c r="E306" t="s">
        <v>36</v>
      </c>
      <c r="F306" t="s">
        <v>598</v>
      </c>
      <c r="G306" t="s">
        <v>62</v>
      </c>
      <c r="H306">
        <v>62</v>
      </c>
      <c r="I306" t="s">
        <v>71</v>
      </c>
    </row>
    <row r="307" spans="1:9" x14ac:dyDescent="0.45">
      <c r="A307">
        <v>780314</v>
      </c>
      <c r="B307" t="s">
        <v>97</v>
      </c>
      <c r="C307" t="s">
        <v>594</v>
      </c>
      <c r="D307" t="s">
        <v>639</v>
      </c>
      <c r="E307" t="s">
        <v>52</v>
      </c>
      <c r="F307" t="s">
        <v>598</v>
      </c>
      <c r="G307" t="s">
        <v>62</v>
      </c>
      <c r="H307">
        <v>36</v>
      </c>
      <c r="I307" t="s">
        <v>60</v>
      </c>
    </row>
    <row r="308" spans="1:9" x14ac:dyDescent="0.45">
      <c r="A308">
        <v>243783</v>
      </c>
      <c r="B308" t="s">
        <v>370</v>
      </c>
      <c r="C308" t="s">
        <v>594</v>
      </c>
      <c r="D308" t="s">
        <v>639</v>
      </c>
      <c r="E308" t="s">
        <v>52</v>
      </c>
      <c r="F308" t="s">
        <v>598</v>
      </c>
      <c r="G308" t="s">
        <v>73</v>
      </c>
      <c r="H308">
        <v>36</v>
      </c>
      <c r="I308" t="s">
        <v>71</v>
      </c>
    </row>
    <row r="309" spans="1:9" x14ac:dyDescent="0.45">
      <c r="A309">
        <v>962758</v>
      </c>
      <c r="B309" t="s">
        <v>371</v>
      </c>
      <c r="C309" t="s">
        <v>594</v>
      </c>
      <c r="D309" t="s">
        <v>639</v>
      </c>
      <c r="E309" t="s">
        <v>52</v>
      </c>
      <c r="F309" t="s">
        <v>598</v>
      </c>
      <c r="G309" t="s">
        <v>59</v>
      </c>
      <c r="H309">
        <v>62</v>
      </c>
      <c r="I309" t="s">
        <v>63</v>
      </c>
    </row>
    <row r="310" spans="1:9" x14ac:dyDescent="0.45">
      <c r="A310">
        <v>415540</v>
      </c>
      <c r="B310" t="s">
        <v>372</v>
      </c>
      <c r="C310" t="s">
        <v>594</v>
      </c>
      <c r="D310" t="s">
        <v>697</v>
      </c>
      <c r="E310" t="s">
        <v>45</v>
      </c>
      <c r="F310" t="s">
        <v>603</v>
      </c>
      <c r="G310" t="s">
        <v>66</v>
      </c>
      <c r="H310">
        <v>61</v>
      </c>
      <c r="I310" t="s">
        <v>60</v>
      </c>
    </row>
    <row r="311" spans="1:9" x14ac:dyDescent="0.45">
      <c r="A311">
        <v>254976</v>
      </c>
      <c r="B311" t="s">
        <v>373</v>
      </c>
      <c r="C311" t="s">
        <v>594</v>
      </c>
      <c r="D311" t="s">
        <v>698</v>
      </c>
      <c r="E311" t="s">
        <v>26</v>
      </c>
      <c r="F311" t="s">
        <v>603</v>
      </c>
      <c r="G311" t="s">
        <v>59</v>
      </c>
      <c r="H311">
        <v>68</v>
      </c>
      <c r="I311" t="s">
        <v>71</v>
      </c>
    </row>
    <row r="312" spans="1:9" x14ac:dyDescent="0.45">
      <c r="A312">
        <v>241524</v>
      </c>
      <c r="B312" t="s">
        <v>374</v>
      </c>
      <c r="C312" t="s">
        <v>594</v>
      </c>
      <c r="D312" t="s">
        <v>699</v>
      </c>
      <c r="E312" t="s">
        <v>51</v>
      </c>
      <c r="F312" t="s">
        <v>608</v>
      </c>
      <c r="G312" t="s">
        <v>73</v>
      </c>
      <c r="H312">
        <v>45</v>
      </c>
      <c r="I312" t="s">
        <v>60</v>
      </c>
    </row>
    <row r="313" spans="1:9" x14ac:dyDescent="0.45">
      <c r="A313">
        <v>756539</v>
      </c>
      <c r="B313" t="s">
        <v>375</v>
      </c>
      <c r="C313" t="s">
        <v>594</v>
      </c>
      <c r="D313" t="s">
        <v>605</v>
      </c>
      <c r="E313" t="s">
        <v>31</v>
      </c>
      <c r="F313" t="s">
        <v>598</v>
      </c>
      <c r="G313" t="s">
        <v>73</v>
      </c>
      <c r="H313">
        <v>59</v>
      </c>
      <c r="I313" t="s">
        <v>60</v>
      </c>
    </row>
    <row r="314" spans="1:9" x14ac:dyDescent="0.45">
      <c r="A314">
        <v>984835</v>
      </c>
      <c r="B314" t="s">
        <v>376</v>
      </c>
      <c r="C314" t="s">
        <v>594</v>
      </c>
      <c r="D314" t="s">
        <v>605</v>
      </c>
      <c r="E314" t="s">
        <v>31</v>
      </c>
      <c r="F314" t="s">
        <v>598</v>
      </c>
      <c r="G314" t="s">
        <v>59</v>
      </c>
      <c r="H314">
        <v>70</v>
      </c>
      <c r="I314" t="s">
        <v>60</v>
      </c>
    </row>
    <row r="315" spans="1:9" x14ac:dyDescent="0.45">
      <c r="A315">
        <v>195944</v>
      </c>
      <c r="B315" t="s">
        <v>377</v>
      </c>
      <c r="C315" t="s">
        <v>594</v>
      </c>
      <c r="D315" t="s">
        <v>618</v>
      </c>
      <c r="E315" t="s">
        <v>51</v>
      </c>
      <c r="F315" t="s">
        <v>608</v>
      </c>
      <c r="G315" t="s">
        <v>66</v>
      </c>
      <c r="H315">
        <v>21</v>
      </c>
      <c r="I315" t="s">
        <v>60</v>
      </c>
    </row>
    <row r="316" spans="1:9" x14ac:dyDescent="0.45">
      <c r="A316">
        <v>427871</v>
      </c>
      <c r="B316" t="s">
        <v>378</v>
      </c>
      <c r="C316" t="s">
        <v>594</v>
      </c>
      <c r="D316" t="s">
        <v>624</v>
      </c>
      <c r="E316" t="s">
        <v>35</v>
      </c>
      <c r="F316" t="s">
        <v>596</v>
      </c>
      <c r="G316" t="s">
        <v>59</v>
      </c>
      <c r="H316">
        <v>56</v>
      </c>
      <c r="I316" t="s">
        <v>71</v>
      </c>
    </row>
    <row r="317" spans="1:9" x14ac:dyDescent="0.45">
      <c r="A317">
        <v>523319</v>
      </c>
      <c r="B317" t="s">
        <v>379</v>
      </c>
      <c r="C317" t="s">
        <v>594</v>
      </c>
      <c r="D317" t="s">
        <v>701</v>
      </c>
      <c r="E317" t="s">
        <v>31</v>
      </c>
      <c r="F317" t="s">
        <v>598</v>
      </c>
      <c r="G317" t="s">
        <v>59</v>
      </c>
      <c r="H317">
        <v>46</v>
      </c>
      <c r="I317" t="s">
        <v>60</v>
      </c>
    </row>
    <row r="318" spans="1:9" x14ac:dyDescent="0.45">
      <c r="A318">
        <v>994874</v>
      </c>
      <c r="B318" t="s">
        <v>380</v>
      </c>
      <c r="C318" t="s">
        <v>594</v>
      </c>
      <c r="D318" t="s">
        <v>701</v>
      </c>
      <c r="E318" t="s">
        <v>31</v>
      </c>
      <c r="F318" t="s">
        <v>598</v>
      </c>
      <c r="G318" t="s">
        <v>62</v>
      </c>
      <c r="H318">
        <v>62</v>
      </c>
      <c r="I318" t="s">
        <v>63</v>
      </c>
    </row>
    <row r="319" spans="1:9" x14ac:dyDescent="0.45">
      <c r="A319">
        <v>379437</v>
      </c>
      <c r="B319" t="s">
        <v>381</v>
      </c>
      <c r="C319" t="s">
        <v>594</v>
      </c>
      <c r="D319" t="s">
        <v>701</v>
      </c>
      <c r="E319" t="s">
        <v>31</v>
      </c>
      <c r="F319" t="s">
        <v>598</v>
      </c>
      <c r="G319" t="s">
        <v>62</v>
      </c>
      <c r="H319">
        <v>78</v>
      </c>
      <c r="I319" t="s">
        <v>63</v>
      </c>
    </row>
    <row r="320" spans="1:9" x14ac:dyDescent="0.45">
      <c r="A320">
        <v>959127</v>
      </c>
      <c r="B320" t="s">
        <v>382</v>
      </c>
      <c r="C320" t="s">
        <v>594</v>
      </c>
      <c r="D320" t="s">
        <v>702</v>
      </c>
      <c r="E320" t="s">
        <v>42</v>
      </c>
      <c r="F320" t="s">
        <v>598</v>
      </c>
      <c r="G320" t="s">
        <v>62</v>
      </c>
      <c r="H320">
        <v>46</v>
      </c>
      <c r="I320" t="s">
        <v>60</v>
      </c>
    </row>
    <row r="321" spans="1:9" x14ac:dyDescent="0.45">
      <c r="A321">
        <v>648991</v>
      </c>
      <c r="B321" t="s">
        <v>383</v>
      </c>
      <c r="C321" t="s">
        <v>594</v>
      </c>
      <c r="D321" t="s">
        <v>618</v>
      </c>
      <c r="E321" t="s">
        <v>51</v>
      </c>
      <c r="F321" t="s">
        <v>608</v>
      </c>
      <c r="G321" t="s">
        <v>66</v>
      </c>
      <c r="H321">
        <v>74</v>
      </c>
      <c r="I321" t="s">
        <v>63</v>
      </c>
    </row>
    <row r="322" spans="1:9" x14ac:dyDescent="0.45">
      <c r="A322">
        <v>776916</v>
      </c>
      <c r="B322" t="s">
        <v>384</v>
      </c>
      <c r="C322" t="s">
        <v>594</v>
      </c>
      <c r="D322" t="s">
        <v>703</v>
      </c>
      <c r="E322" t="s">
        <v>14</v>
      </c>
      <c r="F322" t="s">
        <v>596</v>
      </c>
      <c r="G322" t="s">
        <v>59</v>
      </c>
      <c r="H322">
        <v>56</v>
      </c>
      <c r="I322" t="s">
        <v>63</v>
      </c>
    </row>
    <row r="323" spans="1:9" x14ac:dyDescent="0.45">
      <c r="A323">
        <v>945059</v>
      </c>
      <c r="B323" t="s">
        <v>385</v>
      </c>
      <c r="C323" t="s">
        <v>594</v>
      </c>
      <c r="D323" t="s">
        <v>703</v>
      </c>
      <c r="E323" t="s">
        <v>14</v>
      </c>
      <c r="F323" t="s">
        <v>596</v>
      </c>
      <c r="G323" t="s">
        <v>66</v>
      </c>
      <c r="H323">
        <v>23</v>
      </c>
      <c r="I323" t="s">
        <v>60</v>
      </c>
    </row>
    <row r="324" spans="1:9" x14ac:dyDescent="0.45">
      <c r="A324">
        <v>635401</v>
      </c>
      <c r="B324" t="s">
        <v>386</v>
      </c>
      <c r="C324" t="s">
        <v>594</v>
      </c>
      <c r="D324" t="s">
        <v>703</v>
      </c>
      <c r="E324" t="s">
        <v>14</v>
      </c>
      <c r="F324" t="s">
        <v>596</v>
      </c>
      <c r="G324" t="s">
        <v>66</v>
      </c>
      <c r="H324">
        <v>66</v>
      </c>
      <c r="I324" t="s">
        <v>71</v>
      </c>
    </row>
    <row r="325" spans="1:9" x14ac:dyDescent="0.45">
      <c r="A325">
        <v>803027</v>
      </c>
      <c r="B325" t="s">
        <v>387</v>
      </c>
      <c r="C325" t="s">
        <v>594</v>
      </c>
      <c r="D325" t="s">
        <v>597</v>
      </c>
      <c r="E325" t="s">
        <v>31</v>
      </c>
      <c r="F325" t="s">
        <v>598</v>
      </c>
      <c r="G325" t="s">
        <v>59</v>
      </c>
      <c r="H325">
        <v>54</v>
      </c>
      <c r="I325" t="s">
        <v>60</v>
      </c>
    </row>
    <row r="326" spans="1:9" x14ac:dyDescent="0.45">
      <c r="A326">
        <v>981338</v>
      </c>
      <c r="B326" t="s">
        <v>388</v>
      </c>
      <c r="C326" t="s">
        <v>594</v>
      </c>
      <c r="D326" t="s">
        <v>704</v>
      </c>
      <c r="E326" t="s">
        <v>21</v>
      </c>
      <c r="F326" t="s">
        <v>598</v>
      </c>
      <c r="G326" t="s">
        <v>73</v>
      </c>
      <c r="H326">
        <v>48</v>
      </c>
      <c r="I326" t="s">
        <v>71</v>
      </c>
    </row>
    <row r="327" spans="1:9" x14ac:dyDescent="0.45">
      <c r="A327">
        <v>282364</v>
      </c>
      <c r="B327" t="s">
        <v>389</v>
      </c>
      <c r="C327" t="s">
        <v>594</v>
      </c>
      <c r="D327" t="s">
        <v>704</v>
      </c>
      <c r="E327" t="s">
        <v>21</v>
      </c>
      <c r="F327" t="s">
        <v>598</v>
      </c>
      <c r="G327" t="s">
        <v>62</v>
      </c>
      <c r="H327">
        <v>76</v>
      </c>
      <c r="I327" t="s">
        <v>63</v>
      </c>
    </row>
    <row r="328" spans="1:9" x14ac:dyDescent="0.45">
      <c r="A328">
        <v>357556</v>
      </c>
      <c r="B328" t="s">
        <v>390</v>
      </c>
      <c r="C328" t="s">
        <v>594</v>
      </c>
      <c r="D328" t="s">
        <v>610</v>
      </c>
      <c r="E328" t="s">
        <v>26</v>
      </c>
      <c r="F328" t="s">
        <v>603</v>
      </c>
      <c r="G328" t="s">
        <v>73</v>
      </c>
      <c r="H328">
        <v>55</v>
      </c>
      <c r="I328" t="s">
        <v>63</v>
      </c>
    </row>
    <row r="329" spans="1:9" x14ac:dyDescent="0.45">
      <c r="A329">
        <v>783512</v>
      </c>
      <c r="B329" t="s">
        <v>391</v>
      </c>
      <c r="C329" t="s">
        <v>594</v>
      </c>
      <c r="D329" t="s">
        <v>597</v>
      </c>
      <c r="E329" t="s">
        <v>31</v>
      </c>
      <c r="F329" t="s">
        <v>598</v>
      </c>
      <c r="G329" t="s">
        <v>62</v>
      </c>
      <c r="H329">
        <v>80</v>
      </c>
      <c r="I329" t="s">
        <v>60</v>
      </c>
    </row>
    <row r="330" spans="1:9" x14ac:dyDescent="0.45">
      <c r="A330">
        <v>480137</v>
      </c>
      <c r="B330" t="s">
        <v>392</v>
      </c>
      <c r="C330" t="s">
        <v>594</v>
      </c>
      <c r="D330" t="s">
        <v>597</v>
      </c>
      <c r="E330" t="s">
        <v>31</v>
      </c>
      <c r="F330" t="s">
        <v>598</v>
      </c>
      <c r="G330" t="s">
        <v>62</v>
      </c>
      <c r="H330">
        <v>40</v>
      </c>
      <c r="I330" t="s">
        <v>63</v>
      </c>
    </row>
    <row r="331" spans="1:9" x14ac:dyDescent="0.45">
      <c r="A331">
        <v>383458</v>
      </c>
      <c r="B331" t="s">
        <v>393</v>
      </c>
      <c r="C331" t="s">
        <v>594</v>
      </c>
      <c r="D331" t="s">
        <v>607</v>
      </c>
      <c r="E331" t="s">
        <v>28</v>
      </c>
      <c r="F331" t="s">
        <v>608</v>
      </c>
      <c r="G331" t="s">
        <v>59</v>
      </c>
      <c r="H331">
        <v>38</v>
      </c>
      <c r="I331" t="s">
        <v>71</v>
      </c>
    </row>
    <row r="332" spans="1:9" x14ac:dyDescent="0.45">
      <c r="A332">
        <v>722265</v>
      </c>
      <c r="B332" t="s">
        <v>394</v>
      </c>
      <c r="C332" t="s">
        <v>594</v>
      </c>
      <c r="D332" t="s">
        <v>597</v>
      </c>
      <c r="E332" t="s">
        <v>31</v>
      </c>
      <c r="F332" t="s">
        <v>598</v>
      </c>
      <c r="G332" t="s">
        <v>66</v>
      </c>
      <c r="H332">
        <v>72</v>
      </c>
      <c r="I332" t="s">
        <v>60</v>
      </c>
    </row>
    <row r="333" spans="1:9" x14ac:dyDescent="0.45">
      <c r="A333">
        <v>557909</v>
      </c>
      <c r="B333" t="s">
        <v>395</v>
      </c>
      <c r="C333" t="s">
        <v>594</v>
      </c>
      <c r="D333" t="s">
        <v>618</v>
      </c>
      <c r="E333" t="s">
        <v>51</v>
      </c>
      <c r="F333" t="s">
        <v>608</v>
      </c>
      <c r="G333" t="s">
        <v>59</v>
      </c>
      <c r="H333">
        <v>44</v>
      </c>
      <c r="I333" t="s">
        <v>71</v>
      </c>
    </row>
    <row r="334" spans="1:9" x14ac:dyDescent="0.45">
      <c r="A334">
        <v>176960</v>
      </c>
      <c r="B334" t="s">
        <v>396</v>
      </c>
      <c r="C334" t="s">
        <v>594</v>
      </c>
      <c r="D334" t="s">
        <v>595</v>
      </c>
      <c r="E334" t="s">
        <v>47</v>
      </c>
      <c r="F334" t="s">
        <v>596</v>
      </c>
      <c r="G334" t="s">
        <v>62</v>
      </c>
      <c r="H334">
        <v>36</v>
      </c>
      <c r="I334" t="s">
        <v>71</v>
      </c>
    </row>
    <row r="335" spans="1:9" x14ac:dyDescent="0.45">
      <c r="A335">
        <v>759650</v>
      </c>
      <c r="B335" t="s">
        <v>397</v>
      </c>
      <c r="C335" t="s">
        <v>594</v>
      </c>
      <c r="D335" t="s">
        <v>595</v>
      </c>
      <c r="E335" t="s">
        <v>47</v>
      </c>
      <c r="F335" t="s">
        <v>596</v>
      </c>
      <c r="G335" t="s">
        <v>62</v>
      </c>
      <c r="H335">
        <v>70</v>
      </c>
      <c r="I335" t="s">
        <v>71</v>
      </c>
    </row>
    <row r="336" spans="1:9" x14ac:dyDescent="0.45">
      <c r="A336">
        <v>696956</v>
      </c>
      <c r="B336" t="s">
        <v>398</v>
      </c>
      <c r="C336" t="s">
        <v>594</v>
      </c>
      <c r="D336" t="s">
        <v>682</v>
      </c>
      <c r="E336" t="s">
        <v>52</v>
      </c>
      <c r="F336" t="s">
        <v>598</v>
      </c>
      <c r="G336" t="s">
        <v>66</v>
      </c>
      <c r="H336">
        <v>47</v>
      </c>
      <c r="I336" t="s">
        <v>60</v>
      </c>
    </row>
    <row r="337" spans="1:9" x14ac:dyDescent="0.45">
      <c r="A337">
        <v>795351</v>
      </c>
      <c r="B337" t="s">
        <v>399</v>
      </c>
      <c r="C337" t="s">
        <v>594</v>
      </c>
      <c r="D337" t="s">
        <v>620</v>
      </c>
      <c r="E337" t="s">
        <v>45</v>
      </c>
      <c r="F337" t="s">
        <v>603</v>
      </c>
      <c r="G337" t="s">
        <v>59</v>
      </c>
      <c r="H337">
        <v>34</v>
      </c>
      <c r="I337" t="s">
        <v>63</v>
      </c>
    </row>
    <row r="338" spans="1:9" x14ac:dyDescent="0.45">
      <c r="A338">
        <v>817058</v>
      </c>
      <c r="B338" t="s">
        <v>400</v>
      </c>
      <c r="C338" t="s">
        <v>594</v>
      </c>
      <c r="D338" t="s">
        <v>610</v>
      </c>
      <c r="E338" t="s">
        <v>26</v>
      </c>
      <c r="F338" t="s">
        <v>603</v>
      </c>
      <c r="G338" t="s">
        <v>66</v>
      </c>
      <c r="H338">
        <v>80</v>
      </c>
      <c r="I338" t="s">
        <v>63</v>
      </c>
    </row>
    <row r="339" spans="1:9" x14ac:dyDescent="0.45">
      <c r="A339">
        <v>160268</v>
      </c>
      <c r="B339" t="s">
        <v>401</v>
      </c>
      <c r="C339" t="s">
        <v>594</v>
      </c>
      <c r="D339" t="s">
        <v>705</v>
      </c>
      <c r="E339" t="s">
        <v>31</v>
      </c>
      <c r="F339" t="s">
        <v>598</v>
      </c>
      <c r="G339" t="s">
        <v>66</v>
      </c>
      <c r="H339">
        <v>60</v>
      </c>
      <c r="I339" t="s">
        <v>71</v>
      </c>
    </row>
    <row r="340" spans="1:9" x14ac:dyDescent="0.45">
      <c r="A340">
        <v>270239</v>
      </c>
      <c r="B340" t="s">
        <v>402</v>
      </c>
      <c r="C340" t="s">
        <v>594</v>
      </c>
      <c r="D340" t="s">
        <v>638</v>
      </c>
      <c r="E340" t="s">
        <v>23</v>
      </c>
      <c r="F340" t="s">
        <v>596</v>
      </c>
      <c r="G340" t="s">
        <v>62</v>
      </c>
      <c r="H340">
        <v>44</v>
      </c>
      <c r="I340" t="s">
        <v>60</v>
      </c>
    </row>
    <row r="341" spans="1:9" x14ac:dyDescent="0.45">
      <c r="A341">
        <v>303791</v>
      </c>
      <c r="B341" t="s">
        <v>403</v>
      </c>
      <c r="C341" t="s">
        <v>594</v>
      </c>
      <c r="D341" t="s">
        <v>597</v>
      </c>
      <c r="E341" t="s">
        <v>31</v>
      </c>
      <c r="F341" t="s">
        <v>598</v>
      </c>
      <c r="G341" t="s">
        <v>73</v>
      </c>
      <c r="H341">
        <v>51</v>
      </c>
      <c r="I341" t="s">
        <v>63</v>
      </c>
    </row>
    <row r="342" spans="1:9" x14ac:dyDescent="0.45">
      <c r="A342">
        <v>914782</v>
      </c>
      <c r="B342" t="s">
        <v>404</v>
      </c>
      <c r="C342" t="s">
        <v>594</v>
      </c>
      <c r="D342" t="s">
        <v>597</v>
      </c>
      <c r="E342" t="s">
        <v>31</v>
      </c>
      <c r="F342" t="s">
        <v>598</v>
      </c>
      <c r="G342" t="s">
        <v>62</v>
      </c>
      <c r="H342">
        <v>58</v>
      </c>
      <c r="I342" t="s">
        <v>63</v>
      </c>
    </row>
    <row r="343" spans="1:9" x14ac:dyDescent="0.45">
      <c r="A343">
        <v>560300</v>
      </c>
      <c r="B343" t="s">
        <v>405</v>
      </c>
      <c r="C343" t="s">
        <v>594</v>
      </c>
      <c r="D343" t="s">
        <v>597</v>
      </c>
      <c r="E343" t="s">
        <v>31</v>
      </c>
      <c r="F343" t="s">
        <v>598</v>
      </c>
      <c r="G343" t="s">
        <v>66</v>
      </c>
      <c r="H343">
        <v>31</v>
      </c>
      <c r="I343" t="s">
        <v>63</v>
      </c>
    </row>
    <row r="344" spans="1:9" x14ac:dyDescent="0.45">
      <c r="A344">
        <v>893193</v>
      </c>
      <c r="B344" t="s">
        <v>406</v>
      </c>
      <c r="C344" t="s">
        <v>594</v>
      </c>
      <c r="D344" t="s">
        <v>605</v>
      </c>
      <c r="E344" t="s">
        <v>31</v>
      </c>
      <c r="F344" t="s">
        <v>598</v>
      </c>
      <c r="G344" t="s">
        <v>73</v>
      </c>
      <c r="H344">
        <v>77</v>
      </c>
      <c r="I344" t="s">
        <v>63</v>
      </c>
    </row>
    <row r="345" spans="1:9" x14ac:dyDescent="0.45">
      <c r="A345">
        <v>837685</v>
      </c>
      <c r="B345" t="s">
        <v>407</v>
      </c>
      <c r="C345" t="s">
        <v>594</v>
      </c>
      <c r="D345" t="s">
        <v>663</v>
      </c>
      <c r="E345" t="s">
        <v>25</v>
      </c>
      <c r="F345" t="s">
        <v>596</v>
      </c>
      <c r="G345" t="s">
        <v>62</v>
      </c>
      <c r="H345">
        <v>74</v>
      </c>
      <c r="I345" t="s">
        <v>71</v>
      </c>
    </row>
    <row r="346" spans="1:9" x14ac:dyDescent="0.45">
      <c r="A346">
        <v>168288</v>
      </c>
      <c r="B346" t="s">
        <v>408</v>
      </c>
      <c r="C346" t="s">
        <v>594</v>
      </c>
      <c r="D346" t="s">
        <v>597</v>
      </c>
      <c r="E346" t="s">
        <v>31</v>
      </c>
      <c r="F346" t="s">
        <v>598</v>
      </c>
      <c r="G346" t="s">
        <v>62</v>
      </c>
      <c r="H346">
        <v>25</v>
      </c>
      <c r="I346" t="s">
        <v>60</v>
      </c>
    </row>
    <row r="347" spans="1:9" x14ac:dyDescent="0.45">
      <c r="A347">
        <v>473500</v>
      </c>
      <c r="B347" t="s">
        <v>409</v>
      </c>
      <c r="C347" t="s">
        <v>594</v>
      </c>
      <c r="D347" t="s">
        <v>601</v>
      </c>
      <c r="E347" t="s">
        <v>36</v>
      </c>
      <c r="F347" t="s">
        <v>598</v>
      </c>
      <c r="G347" t="s">
        <v>73</v>
      </c>
      <c r="H347">
        <v>63</v>
      </c>
      <c r="I347" t="s">
        <v>60</v>
      </c>
    </row>
    <row r="348" spans="1:9" x14ac:dyDescent="0.45">
      <c r="A348">
        <v>525540</v>
      </c>
      <c r="B348" t="s">
        <v>410</v>
      </c>
      <c r="C348" t="s">
        <v>594</v>
      </c>
      <c r="D348" t="s">
        <v>706</v>
      </c>
      <c r="E348" t="s">
        <v>36</v>
      </c>
      <c r="F348" t="s">
        <v>598</v>
      </c>
      <c r="G348" t="s">
        <v>59</v>
      </c>
      <c r="H348">
        <v>53</v>
      </c>
      <c r="I348" t="s">
        <v>60</v>
      </c>
    </row>
    <row r="349" spans="1:9" x14ac:dyDescent="0.45">
      <c r="A349">
        <v>747770</v>
      </c>
      <c r="B349" t="s">
        <v>411</v>
      </c>
      <c r="C349" t="s">
        <v>594</v>
      </c>
      <c r="D349" t="s">
        <v>677</v>
      </c>
      <c r="E349" t="s">
        <v>31</v>
      </c>
      <c r="F349" t="s">
        <v>598</v>
      </c>
      <c r="G349" t="s">
        <v>62</v>
      </c>
      <c r="H349">
        <v>23</v>
      </c>
      <c r="I349" t="s">
        <v>60</v>
      </c>
    </row>
    <row r="350" spans="1:9" x14ac:dyDescent="0.45">
      <c r="A350">
        <v>559989</v>
      </c>
      <c r="B350" t="s">
        <v>412</v>
      </c>
      <c r="C350" t="s">
        <v>594</v>
      </c>
      <c r="D350" t="s">
        <v>620</v>
      </c>
      <c r="E350" t="s">
        <v>45</v>
      </c>
      <c r="F350" t="s">
        <v>603</v>
      </c>
      <c r="G350" t="s">
        <v>66</v>
      </c>
      <c r="H350">
        <v>47</v>
      </c>
      <c r="I350" t="s">
        <v>60</v>
      </c>
    </row>
    <row r="351" spans="1:9" x14ac:dyDescent="0.45">
      <c r="A351">
        <v>232656</v>
      </c>
      <c r="B351" t="s">
        <v>413</v>
      </c>
      <c r="C351" t="s">
        <v>594</v>
      </c>
      <c r="D351" t="s">
        <v>620</v>
      </c>
      <c r="E351" t="s">
        <v>45</v>
      </c>
      <c r="F351" t="s">
        <v>603</v>
      </c>
      <c r="G351" t="s">
        <v>73</v>
      </c>
      <c r="H351">
        <v>49</v>
      </c>
      <c r="I351" t="s">
        <v>71</v>
      </c>
    </row>
    <row r="352" spans="1:9" x14ac:dyDescent="0.45">
      <c r="A352">
        <v>186479</v>
      </c>
      <c r="B352" t="s">
        <v>414</v>
      </c>
      <c r="C352" t="s">
        <v>594</v>
      </c>
      <c r="D352" t="s">
        <v>656</v>
      </c>
      <c r="E352" t="s">
        <v>42</v>
      </c>
      <c r="F352" t="s">
        <v>598</v>
      </c>
      <c r="G352" t="s">
        <v>59</v>
      </c>
      <c r="H352">
        <v>50</v>
      </c>
      <c r="I352" t="s">
        <v>71</v>
      </c>
    </row>
    <row r="353" spans="1:9" x14ac:dyDescent="0.45">
      <c r="A353">
        <v>291599</v>
      </c>
      <c r="B353" t="s">
        <v>415</v>
      </c>
      <c r="C353" t="s">
        <v>594</v>
      </c>
      <c r="D353" t="s">
        <v>656</v>
      </c>
      <c r="E353" t="s">
        <v>42</v>
      </c>
      <c r="F353" t="s">
        <v>598</v>
      </c>
      <c r="G353" t="s">
        <v>59</v>
      </c>
      <c r="H353">
        <v>44</v>
      </c>
      <c r="I353" t="s">
        <v>63</v>
      </c>
    </row>
    <row r="354" spans="1:9" x14ac:dyDescent="0.45">
      <c r="A354">
        <v>846647</v>
      </c>
      <c r="B354" t="s">
        <v>416</v>
      </c>
      <c r="C354" t="s">
        <v>594</v>
      </c>
      <c r="D354" t="s">
        <v>656</v>
      </c>
      <c r="E354" t="s">
        <v>42</v>
      </c>
      <c r="F354" t="s">
        <v>598</v>
      </c>
      <c r="G354" t="s">
        <v>62</v>
      </c>
      <c r="H354">
        <v>33</v>
      </c>
      <c r="I354" t="s">
        <v>63</v>
      </c>
    </row>
    <row r="355" spans="1:9" x14ac:dyDescent="0.45">
      <c r="A355">
        <v>710656</v>
      </c>
      <c r="B355" t="s">
        <v>417</v>
      </c>
      <c r="C355" t="s">
        <v>594</v>
      </c>
      <c r="D355" t="s">
        <v>656</v>
      </c>
      <c r="E355" t="s">
        <v>42</v>
      </c>
      <c r="F355" t="s">
        <v>598</v>
      </c>
      <c r="G355" t="s">
        <v>73</v>
      </c>
      <c r="H355">
        <v>42</v>
      </c>
      <c r="I355" t="s">
        <v>60</v>
      </c>
    </row>
    <row r="356" spans="1:9" x14ac:dyDescent="0.45">
      <c r="A356">
        <v>425327</v>
      </c>
      <c r="B356" t="s">
        <v>418</v>
      </c>
      <c r="C356" t="s">
        <v>594</v>
      </c>
      <c r="D356" t="s">
        <v>707</v>
      </c>
      <c r="E356" t="s">
        <v>30</v>
      </c>
      <c r="F356" t="s">
        <v>598</v>
      </c>
      <c r="G356" t="s">
        <v>73</v>
      </c>
      <c r="H356">
        <v>73</v>
      </c>
      <c r="I356" t="s">
        <v>60</v>
      </c>
    </row>
    <row r="357" spans="1:9" x14ac:dyDescent="0.45">
      <c r="A357">
        <v>542392</v>
      </c>
      <c r="B357" t="s">
        <v>419</v>
      </c>
      <c r="C357" t="s">
        <v>594</v>
      </c>
      <c r="D357" t="s">
        <v>708</v>
      </c>
      <c r="E357" t="s">
        <v>26</v>
      </c>
      <c r="F357" t="s">
        <v>603</v>
      </c>
      <c r="G357" t="s">
        <v>59</v>
      </c>
      <c r="H357">
        <v>67</v>
      </c>
      <c r="I357" t="s">
        <v>63</v>
      </c>
    </row>
    <row r="358" spans="1:9" x14ac:dyDescent="0.45">
      <c r="A358">
        <v>969371</v>
      </c>
      <c r="B358" t="s">
        <v>420</v>
      </c>
      <c r="C358" t="s">
        <v>594</v>
      </c>
      <c r="D358" t="s">
        <v>665</v>
      </c>
      <c r="E358" t="s">
        <v>31</v>
      </c>
      <c r="F358" t="s">
        <v>598</v>
      </c>
      <c r="G358" t="s">
        <v>59</v>
      </c>
      <c r="H358">
        <v>77</v>
      </c>
      <c r="I358" t="s">
        <v>71</v>
      </c>
    </row>
    <row r="359" spans="1:9" x14ac:dyDescent="0.45">
      <c r="A359">
        <v>900718</v>
      </c>
      <c r="B359" t="s">
        <v>421</v>
      </c>
      <c r="C359" t="s">
        <v>594</v>
      </c>
      <c r="D359" t="s">
        <v>607</v>
      </c>
      <c r="E359" t="s">
        <v>28</v>
      </c>
      <c r="F359" t="s">
        <v>608</v>
      </c>
      <c r="G359" t="s">
        <v>59</v>
      </c>
      <c r="H359">
        <v>70</v>
      </c>
      <c r="I359" t="s">
        <v>60</v>
      </c>
    </row>
    <row r="360" spans="1:9" x14ac:dyDescent="0.45">
      <c r="A360">
        <v>575700</v>
      </c>
      <c r="B360" t="s">
        <v>422</v>
      </c>
      <c r="C360" t="s">
        <v>594</v>
      </c>
      <c r="D360" t="s">
        <v>607</v>
      </c>
      <c r="E360" t="s">
        <v>28</v>
      </c>
      <c r="F360" t="s">
        <v>608</v>
      </c>
      <c r="G360" t="s">
        <v>59</v>
      </c>
      <c r="H360">
        <v>64</v>
      </c>
      <c r="I360" t="s">
        <v>63</v>
      </c>
    </row>
    <row r="361" spans="1:9" x14ac:dyDescent="0.45">
      <c r="A361">
        <v>387501</v>
      </c>
      <c r="B361" t="s">
        <v>423</v>
      </c>
      <c r="C361" t="s">
        <v>594</v>
      </c>
      <c r="D361" t="s">
        <v>618</v>
      </c>
      <c r="E361" t="s">
        <v>51</v>
      </c>
      <c r="F361" t="s">
        <v>608</v>
      </c>
      <c r="G361" t="s">
        <v>62</v>
      </c>
      <c r="H361">
        <v>73</v>
      </c>
      <c r="I361" t="s">
        <v>60</v>
      </c>
    </row>
    <row r="362" spans="1:9" x14ac:dyDescent="0.45">
      <c r="A362">
        <v>855515</v>
      </c>
      <c r="B362" t="s">
        <v>424</v>
      </c>
      <c r="C362" t="s">
        <v>594</v>
      </c>
      <c r="D362" t="s">
        <v>618</v>
      </c>
      <c r="E362" t="s">
        <v>51</v>
      </c>
      <c r="F362" t="s">
        <v>608</v>
      </c>
      <c r="G362" t="s">
        <v>62</v>
      </c>
      <c r="H362">
        <v>52</v>
      </c>
      <c r="I362" t="s">
        <v>63</v>
      </c>
    </row>
    <row r="363" spans="1:9" x14ac:dyDescent="0.45">
      <c r="A363">
        <v>473152</v>
      </c>
      <c r="B363" t="s">
        <v>425</v>
      </c>
      <c r="C363" t="s">
        <v>594</v>
      </c>
      <c r="D363" t="s">
        <v>618</v>
      </c>
      <c r="E363" t="s">
        <v>51</v>
      </c>
      <c r="F363" t="s">
        <v>608</v>
      </c>
      <c r="G363" t="s">
        <v>59</v>
      </c>
      <c r="H363">
        <v>39</v>
      </c>
      <c r="I363" t="s">
        <v>71</v>
      </c>
    </row>
    <row r="364" spans="1:9" x14ac:dyDescent="0.45">
      <c r="A364">
        <v>449439</v>
      </c>
      <c r="B364" t="s">
        <v>426</v>
      </c>
      <c r="C364" t="s">
        <v>594</v>
      </c>
      <c r="D364" t="s">
        <v>709</v>
      </c>
      <c r="E364" t="s">
        <v>38</v>
      </c>
      <c r="F364" t="s">
        <v>603</v>
      </c>
      <c r="G364" t="s">
        <v>62</v>
      </c>
      <c r="H364">
        <v>47</v>
      </c>
      <c r="I364" t="s">
        <v>63</v>
      </c>
    </row>
    <row r="365" spans="1:9" x14ac:dyDescent="0.45">
      <c r="A365">
        <v>405532</v>
      </c>
      <c r="B365" t="s">
        <v>427</v>
      </c>
      <c r="C365" t="s">
        <v>594</v>
      </c>
      <c r="D365" t="s">
        <v>709</v>
      </c>
      <c r="E365" t="s">
        <v>38</v>
      </c>
      <c r="F365" t="s">
        <v>603</v>
      </c>
      <c r="G365" t="s">
        <v>73</v>
      </c>
      <c r="H365">
        <v>80</v>
      </c>
      <c r="I365" t="s">
        <v>71</v>
      </c>
    </row>
    <row r="366" spans="1:9" x14ac:dyDescent="0.45">
      <c r="A366">
        <v>817504</v>
      </c>
      <c r="B366" t="s">
        <v>428</v>
      </c>
      <c r="C366" t="s">
        <v>594</v>
      </c>
      <c r="D366" t="s">
        <v>618</v>
      </c>
      <c r="E366" t="s">
        <v>51</v>
      </c>
      <c r="F366" t="s">
        <v>608</v>
      </c>
      <c r="G366" t="s">
        <v>73</v>
      </c>
      <c r="H366">
        <v>54</v>
      </c>
      <c r="I366" t="s">
        <v>63</v>
      </c>
    </row>
    <row r="367" spans="1:9" x14ac:dyDescent="0.45">
      <c r="A367">
        <v>649616</v>
      </c>
      <c r="B367" t="s">
        <v>429</v>
      </c>
      <c r="C367" t="s">
        <v>594</v>
      </c>
      <c r="D367" t="s">
        <v>632</v>
      </c>
      <c r="E367" t="s">
        <v>42</v>
      </c>
      <c r="F367" t="s">
        <v>598</v>
      </c>
      <c r="G367" t="s">
        <v>73</v>
      </c>
      <c r="H367">
        <v>72</v>
      </c>
      <c r="I367" t="s">
        <v>63</v>
      </c>
    </row>
    <row r="368" spans="1:9" x14ac:dyDescent="0.45">
      <c r="A368">
        <v>227392</v>
      </c>
      <c r="B368" t="s">
        <v>430</v>
      </c>
      <c r="C368" t="s">
        <v>594</v>
      </c>
      <c r="D368" t="s">
        <v>688</v>
      </c>
      <c r="E368" t="s">
        <v>25</v>
      </c>
      <c r="F368" t="s">
        <v>596</v>
      </c>
      <c r="G368" t="s">
        <v>66</v>
      </c>
      <c r="H368">
        <v>38</v>
      </c>
      <c r="I368" t="s">
        <v>71</v>
      </c>
    </row>
    <row r="369" spans="1:9" x14ac:dyDescent="0.45">
      <c r="A369">
        <v>139196</v>
      </c>
      <c r="B369" t="s">
        <v>431</v>
      </c>
      <c r="C369" t="s">
        <v>594</v>
      </c>
      <c r="D369" t="s">
        <v>710</v>
      </c>
      <c r="E369" t="s">
        <v>31</v>
      </c>
      <c r="F369" t="s">
        <v>598</v>
      </c>
      <c r="G369" t="s">
        <v>62</v>
      </c>
      <c r="H369">
        <v>63</v>
      </c>
      <c r="I369" t="s">
        <v>63</v>
      </c>
    </row>
    <row r="370" spans="1:9" x14ac:dyDescent="0.45">
      <c r="A370">
        <v>944914</v>
      </c>
      <c r="B370" t="s">
        <v>432</v>
      </c>
      <c r="C370" t="s">
        <v>594</v>
      </c>
      <c r="D370" t="s">
        <v>711</v>
      </c>
      <c r="E370" t="s">
        <v>52</v>
      </c>
      <c r="F370" t="s">
        <v>598</v>
      </c>
      <c r="G370" t="s">
        <v>62</v>
      </c>
      <c r="H370">
        <v>60</v>
      </c>
      <c r="I370" t="s">
        <v>71</v>
      </c>
    </row>
    <row r="371" spans="1:9" x14ac:dyDescent="0.45">
      <c r="A371">
        <v>755579</v>
      </c>
      <c r="B371" t="s">
        <v>433</v>
      </c>
      <c r="C371" t="s">
        <v>594</v>
      </c>
      <c r="D371" t="s">
        <v>618</v>
      </c>
      <c r="E371" t="s">
        <v>51</v>
      </c>
      <c r="F371" t="s">
        <v>608</v>
      </c>
      <c r="G371" t="s">
        <v>73</v>
      </c>
      <c r="H371">
        <v>49</v>
      </c>
      <c r="I371" t="s">
        <v>60</v>
      </c>
    </row>
    <row r="372" spans="1:9" x14ac:dyDescent="0.45">
      <c r="A372">
        <v>195623</v>
      </c>
      <c r="B372" t="s">
        <v>434</v>
      </c>
      <c r="C372" t="s">
        <v>594</v>
      </c>
      <c r="D372" t="s">
        <v>674</v>
      </c>
      <c r="E372" t="s">
        <v>26</v>
      </c>
      <c r="F372" t="s">
        <v>603</v>
      </c>
      <c r="G372" t="s">
        <v>73</v>
      </c>
      <c r="H372">
        <v>50</v>
      </c>
      <c r="I372" t="s">
        <v>71</v>
      </c>
    </row>
    <row r="373" spans="1:9" x14ac:dyDescent="0.45">
      <c r="A373">
        <v>892712</v>
      </c>
      <c r="B373" t="s">
        <v>435</v>
      </c>
      <c r="C373" t="s">
        <v>594</v>
      </c>
      <c r="D373" t="s">
        <v>690</v>
      </c>
      <c r="E373" t="s">
        <v>47</v>
      </c>
      <c r="F373" t="s">
        <v>596</v>
      </c>
      <c r="G373" t="s">
        <v>59</v>
      </c>
      <c r="H373">
        <v>73</v>
      </c>
      <c r="I373" t="s">
        <v>60</v>
      </c>
    </row>
    <row r="374" spans="1:9" x14ac:dyDescent="0.45">
      <c r="A374">
        <v>899014</v>
      </c>
      <c r="B374" t="s">
        <v>436</v>
      </c>
      <c r="C374" t="s">
        <v>594</v>
      </c>
      <c r="D374" t="s">
        <v>620</v>
      </c>
      <c r="E374" t="s">
        <v>45</v>
      </c>
      <c r="F374" t="s">
        <v>603</v>
      </c>
      <c r="G374" t="s">
        <v>62</v>
      </c>
      <c r="H374">
        <v>24</v>
      </c>
      <c r="I374" t="s">
        <v>71</v>
      </c>
    </row>
    <row r="375" spans="1:9" x14ac:dyDescent="0.45">
      <c r="A375">
        <v>590762</v>
      </c>
      <c r="B375" t="s">
        <v>437</v>
      </c>
      <c r="C375" t="s">
        <v>594</v>
      </c>
      <c r="D375" t="s">
        <v>636</v>
      </c>
      <c r="E375" t="s">
        <v>37</v>
      </c>
      <c r="F375" t="s">
        <v>603</v>
      </c>
      <c r="G375" t="s">
        <v>62</v>
      </c>
      <c r="H375">
        <v>18</v>
      </c>
      <c r="I375" t="s">
        <v>71</v>
      </c>
    </row>
    <row r="376" spans="1:9" x14ac:dyDescent="0.45">
      <c r="A376">
        <v>805482</v>
      </c>
      <c r="B376" t="s">
        <v>438</v>
      </c>
      <c r="C376" t="s">
        <v>594</v>
      </c>
      <c r="D376" t="s">
        <v>636</v>
      </c>
      <c r="E376" t="s">
        <v>37</v>
      </c>
      <c r="F376" t="s">
        <v>603</v>
      </c>
      <c r="G376" t="s">
        <v>73</v>
      </c>
      <c r="H376">
        <v>44</v>
      </c>
      <c r="I376" t="s">
        <v>71</v>
      </c>
    </row>
    <row r="377" spans="1:9" x14ac:dyDescent="0.45">
      <c r="A377">
        <v>794171</v>
      </c>
      <c r="B377" t="s">
        <v>439</v>
      </c>
      <c r="C377" t="s">
        <v>594</v>
      </c>
      <c r="D377" t="s">
        <v>636</v>
      </c>
      <c r="E377" t="s">
        <v>37</v>
      </c>
      <c r="F377" t="s">
        <v>603</v>
      </c>
      <c r="G377" t="s">
        <v>73</v>
      </c>
      <c r="H377">
        <v>22</v>
      </c>
      <c r="I377" t="s">
        <v>63</v>
      </c>
    </row>
    <row r="378" spans="1:9" x14ac:dyDescent="0.45">
      <c r="A378">
        <v>147659</v>
      </c>
      <c r="B378" t="s">
        <v>440</v>
      </c>
      <c r="C378" t="s">
        <v>594</v>
      </c>
      <c r="D378" t="s">
        <v>712</v>
      </c>
      <c r="E378" t="s">
        <v>26</v>
      </c>
      <c r="F378" t="s">
        <v>603</v>
      </c>
      <c r="G378" t="s">
        <v>59</v>
      </c>
      <c r="H378">
        <v>39</v>
      </c>
      <c r="I378" t="s">
        <v>71</v>
      </c>
    </row>
    <row r="379" spans="1:9" x14ac:dyDescent="0.45">
      <c r="A379">
        <v>404525</v>
      </c>
      <c r="B379" t="s">
        <v>441</v>
      </c>
      <c r="C379" t="s">
        <v>594</v>
      </c>
      <c r="D379" t="s">
        <v>713</v>
      </c>
      <c r="E379" t="s">
        <v>23</v>
      </c>
      <c r="F379" t="s">
        <v>596</v>
      </c>
      <c r="G379" t="s">
        <v>62</v>
      </c>
      <c r="H379">
        <v>59</v>
      </c>
      <c r="I379" t="s">
        <v>60</v>
      </c>
    </row>
    <row r="380" spans="1:9" x14ac:dyDescent="0.45">
      <c r="A380">
        <v>240454</v>
      </c>
      <c r="B380" t="s">
        <v>127</v>
      </c>
      <c r="C380" t="s">
        <v>594</v>
      </c>
      <c r="D380" t="s">
        <v>618</v>
      </c>
      <c r="E380" t="s">
        <v>51</v>
      </c>
      <c r="F380" t="s">
        <v>608</v>
      </c>
      <c r="G380" t="s">
        <v>59</v>
      </c>
      <c r="H380">
        <v>72</v>
      </c>
      <c r="I380" t="s">
        <v>71</v>
      </c>
    </row>
    <row r="381" spans="1:9" x14ac:dyDescent="0.45">
      <c r="A381">
        <v>487232</v>
      </c>
      <c r="B381" t="s">
        <v>442</v>
      </c>
      <c r="C381" t="s">
        <v>594</v>
      </c>
      <c r="D381" t="s">
        <v>714</v>
      </c>
      <c r="E381" t="s">
        <v>28</v>
      </c>
      <c r="F381" t="s">
        <v>608</v>
      </c>
      <c r="G381" t="s">
        <v>62</v>
      </c>
      <c r="H381">
        <v>79</v>
      </c>
      <c r="I381" t="s">
        <v>63</v>
      </c>
    </row>
    <row r="382" spans="1:9" x14ac:dyDescent="0.45">
      <c r="A382">
        <v>166885</v>
      </c>
      <c r="B382" t="s">
        <v>443</v>
      </c>
      <c r="C382" t="s">
        <v>594</v>
      </c>
      <c r="D382" t="s">
        <v>601</v>
      </c>
      <c r="E382" t="s">
        <v>36</v>
      </c>
      <c r="F382" t="s">
        <v>598</v>
      </c>
      <c r="G382" t="s">
        <v>62</v>
      </c>
      <c r="H382">
        <v>73</v>
      </c>
      <c r="I382" t="s">
        <v>71</v>
      </c>
    </row>
    <row r="383" spans="1:9" x14ac:dyDescent="0.45">
      <c r="A383">
        <v>521778</v>
      </c>
      <c r="B383" t="s">
        <v>444</v>
      </c>
      <c r="C383" t="s">
        <v>594</v>
      </c>
      <c r="D383" t="s">
        <v>618</v>
      </c>
      <c r="E383" t="s">
        <v>51</v>
      </c>
      <c r="F383" t="s">
        <v>608</v>
      </c>
      <c r="G383" t="s">
        <v>66</v>
      </c>
      <c r="H383">
        <v>57</v>
      </c>
      <c r="I383" t="s">
        <v>60</v>
      </c>
    </row>
    <row r="384" spans="1:9" x14ac:dyDescent="0.45">
      <c r="A384">
        <v>490619</v>
      </c>
      <c r="B384" t="s">
        <v>445</v>
      </c>
      <c r="C384" t="s">
        <v>594</v>
      </c>
      <c r="D384" t="s">
        <v>715</v>
      </c>
      <c r="E384" t="s">
        <v>51</v>
      </c>
      <c r="F384" t="s">
        <v>608</v>
      </c>
      <c r="G384" t="s">
        <v>73</v>
      </c>
      <c r="H384">
        <v>58</v>
      </c>
      <c r="I384" t="s">
        <v>71</v>
      </c>
    </row>
    <row r="385" spans="1:9" x14ac:dyDescent="0.45">
      <c r="A385">
        <v>457366</v>
      </c>
      <c r="B385" t="s">
        <v>446</v>
      </c>
      <c r="C385" t="s">
        <v>594</v>
      </c>
      <c r="D385" t="s">
        <v>715</v>
      </c>
      <c r="E385" t="s">
        <v>51</v>
      </c>
      <c r="F385" t="s">
        <v>608</v>
      </c>
      <c r="G385" t="s">
        <v>59</v>
      </c>
      <c r="H385">
        <v>32</v>
      </c>
      <c r="I385" t="s">
        <v>71</v>
      </c>
    </row>
    <row r="386" spans="1:9" x14ac:dyDescent="0.45">
      <c r="A386">
        <v>800423</v>
      </c>
      <c r="B386" t="s">
        <v>447</v>
      </c>
      <c r="C386" t="s">
        <v>594</v>
      </c>
      <c r="D386" t="s">
        <v>715</v>
      </c>
      <c r="E386" t="s">
        <v>51</v>
      </c>
      <c r="F386" t="s">
        <v>608</v>
      </c>
      <c r="G386" t="s">
        <v>66</v>
      </c>
      <c r="H386">
        <v>45</v>
      </c>
      <c r="I386" t="s">
        <v>60</v>
      </c>
    </row>
    <row r="387" spans="1:9" x14ac:dyDescent="0.45">
      <c r="A387">
        <v>609829</v>
      </c>
      <c r="B387" t="s">
        <v>448</v>
      </c>
      <c r="C387" t="s">
        <v>594</v>
      </c>
      <c r="D387" t="s">
        <v>616</v>
      </c>
      <c r="E387" t="s">
        <v>39</v>
      </c>
      <c r="F387" t="s">
        <v>608</v>
      </c>
      <c r="G387" t="s">
        <v>66</v>
      </c>
      <c r="H387">
        <v>46</v>
      </c>
      <c r="I387" t="s">
        <v>60</v>
      </c>
    </row>
    <row r="388" spans="1:9" x14ac:dyDescent="0.45">
      <c r="A388">
        <v>924240</v>
      </c>
      <c r="B388" t="s">
        <v>449</v>
      </c>
      <c r="C388" t="s">
        <v>594</v>
      </c>
      <c r="D388" t="s">
        <v>597</v>
      </c>
      <c r="E388" t="s">
        <v>31</v>
      </c>
      <c r="F388" t="s">
        <v>598</v>
      </c>
      <c r="G388" t="s">
        <v>59</v>
      </c>
      <c r="H388">
        <v>75</v>
      </c>
      <c r="I388" t="s">
        <v>60</v>
      </c>
    </row>
    <row r="389" spans="1:9" x14ac:dyDescent="0.45">
      <c r="A389">
        <v>527744</v>
      </c>
      <c r="B389" t="s">
        <v>450</v>
      </c>
      <c r="C389" t="s">
        <v>594</v>
      </c>
      <c r="D389" t="s">
        <v>716</v>
      </c>
      <c r="E389" t="s">
        <v>51</v>
      </c>
      <c r="F389" t="s">
        <v>608</v>
      </c>
      <c r="G389" t="s">
        <v>66</v>
      </c>
      <c r="H389">
        <v>38</v>
      </c>
      <c r="I389" t="s">
        <v>60</v>
      </c>
    </row>
    <row r="390" spans="1:9" x14ac:dyDescent="0.45">
      <c r="A390">
        <v>679150</v>
      </c>
      <c r="B390" t="s">
        <v>451</v>
      </c>
      <c r="C390" t="s">
        <v>594</v>
      </c>
      <c r="D390" t="s">
        <v>716</v>
      </c>
      <c r="E390" t="s">
        <v>51</v>
      </c>
      <c r="F390" t="s">
        <v>608</v>
      </c>
      <c r="G390" t="s">
        <v>59</v>
      </c>
      <c r="H390">
        <v>40</v>
      </c>
      <c r="I390" t="s">
        <v>63</v>
      </c>
    </row>
    <row r="391" spans="1:9" x14ac:dyDescent="0.45">
      <c r="A391">
        <v>776371</v>
      </c>
      <c r="B391" t="s">
        <v>452</v>
      </c>
      <c r="C391" t="s">
        <v>594</v>
      </c>
      <c r="D391" t="s">
        <v>601</v>
      </c>
      <c r="E391" t="s">
        <v>36</v>
      </c>
      <c r="F391" t="s">
        <v>598</v>
      </c>
      <c r="G391" t="s">
        <v>62</v>
      </c>
      <c r="H391">
        <v>27</v>
      </c>
      <c r="I391" t="s">
        <v>60</v>
      </c>
    </row>
    <row r="392" spans="1:9" x14ac:dyDescent="0.45">
      <c r="A392">
        <v>155191</v>
      </c>
      <c r="B392" t="s">
        <v>453</v>
      </c>
      <c r="C392" t="s">
        <v>594</v>
      </c>
      <c r="D392" t="s">
        <v>665</v>
      </c>
      <c r="E392" t="s">
        <v>31</v>
      </c>
      <c r="F392" t="s">
        <v>598</v>
      </c>
      <c r="G392" t="s">
        <v>62</v>
      </c>
      <c r="H392">
        <v>54</v>
      </c>
      <c r="I392" t="s">
        <v>71</v>
      </c>
    </row>
    <row r="393" spans="1:9" x14ac:dyDescent="0.45">
      <c r="A393">
        <v>374050</v>
      </c>
      <c r="B393" t="s">
        <v>454</v>
      </c>
      <c r="C393" t="s">
        <v>594</v>
      </c>
      <c r="D393" t="s">
        <v>717</v>
      </c>
      <c r="E393" t="s">
        <v>45</v>
      </c>
      <c r="F393" t="s">
        <v>603</v>
      </c>
      <c r="G393" t="s">
        <v>73</v>
      </c>
      <c r="H393">
        <v>28</v>
      </c>
      <c r="I393" t="s">
        <v>60</v>
      </c>
    </row>
    <row r="394" spans="1:9" x14ac:dyDescent="0.45">
      <c r="A394">
        <v>504795</v>
      </c>
      <c r="B394" t="s">
        <v>455</v>
      </c>
      <c r="C394" t="s">
        <v>594</v>
      </c>
      <c r="D394" t="s">
        <v>718</v>
      </c>
      <c r="E394" t="s">
        <v>38</v>
      </c>
      <c r="F394" t="s">
        <v>603</v>
      </c>
      <c r="G394" t="s">
        <v>66</v>
      </c>
      <c r="H394">
        <v>57</v>
      </c>
      <c r="I394" t="s">
        <v>63</v>
      </c>
    </row>
    <row r="395" spans="1:9" x14ac:dyDescent="0.45">
      <c r="A395">
        <v>789232</v>
      </c>
      <c r="B395" t="s">
        <v>456</v>
      </c>
      <c r="C395" t="s">
        <v>594</v>
      </c>
      <c r="D395" t="s">
        <v>718</v>
      </c>
      <c r="E395" t="s">
        <v>38</v>
      </c>
      <c r="F395" t="s">
        <v>603</v>
      </c>
      <c r="G395" t="s">
        <v>73</v>
      </c>
      <c r="H395">
        <v>49</v>
      </c>
      <c r="I395" t="s">
        <v>71</v>
      </c>
    </row>
    <row r="396" spans="1:9" x14ac:dyDescent="0.45">
      <c r="A396">
        <v>273836</v>
      </c>
      <c r="B396" t="s">
        <v>457</v>
      </c>
      <c r="C396" t="s">
        <v>594</v>
      </c>
      <c r="D396" t="s">
        <v>605</v>
      </c>
      <c r="E396" t="s">
        <v>31</v>
      </c>
      <c r="F396" t="s">
        <v>598</v>
      </c>
      <c r="G396" t="s">
        <v>73</v>
      </c>
      <c r="H396">
        <v>32</v>
      </c>
      <c r="I396" t="s">
        <v>63</v>
      </c>
    </row>
    <row r="397" spans="1:9" x14ac:dyDescent="0.45">
      <c r="A397">
        <v>890100</v>
      </c>
      <c r="B397" t="s">
        <v>458</v>
      </c>
      <c r="C397" t="s">
        <v>594</v>
      </c>
      <c r="D397" t="s">
        <v>703</v>
      </c>
      <c r="E397" t="s">
        <v>14</v>
      </c>
      <c r="F397" t="s">
        <v>596</v>
      </c>
      <c r="G397" t="s">
        <v>59</v>
      </c>
      <c r="H397">
        <v>47</v>
      </c>
      <c r="I397" t="s">
        <v>63</v>
      </c>
    </row>
    <row r="398" spans="1:9" x14ac:dyDescent="0.45">
      <c r="A398">
        <v>495276</v>
      </c>
      <c r="B398" t="s">
        <v>459</v>
      </c>
      <c r="C398" t="s">
        <v>594</v>
      </c>
      <c r="D398" t="s">
        <v>719</v>
      </c>
      <c r="E398" t="s">
        <v>27</v>
      </c>
      <c r="F398" t="s">
        <v>596</v>
      </c>
      <c r="G398" t="s">
        <v>66</v>
      </c>
      <c r="H398">
        <v>75</v>
      </c>
      <c r="I398" t="s">
        <v>63</v>
      </c>
    </row>
    <row r="399" spans="1:9" x14ac:dyDescent="0.45">
      <c r="A399">
        <v>477560</v>
      </c>
      <c r="B399" t="s">
        <v>460</v>
      </c>
      <c r="C399" t="s">
        <v>594</v>
      </c>
      <c r="D399" t="s">
        <v>685</v>
      </c>
      <c r="E399" t="s">
        <v>10</v>
      </c>
      <c r="F399" t="s">
        <v>603</v>
      </c>
      <c r="G399" t="s">
        <v>59</v>
      </c>
      <c r="H399">
        <v>61</v>
      </c>
      <c r="I399" t="s">
        <v>71</v>
      </c>
    </row>
    <row r="400" spans="1:9" x14ac:dyDescent="0.45">
      <c r="A400">
        <v>859232</v>
      </c>
      <c r="B400" t="s">
        <v>461</v>
      </c>
      <c r="C400" t="s">
        <v>594</v>
      </c>
      <c r="D400" t="s">
        <v>720</v>
      </c>
      <c r="E400" t="s">
        <v>31</v>
      </c>
      <c r="F400" t="s">
        <v>598</v>
      </c>
      <c r="G400" t="s">
        <v>73</v>
      </c>
      <c r="H400">
        <v>22</v>
      </c>
      <c r="I400" t="s">
        <v>63</v>
      </c>
    </row>
    <row r="401" spans="1:9" x14ac:dyDescent="0.45">
      <c r="A401">
        <v>744887</v>
      </c>
      <c r="B401" t="s">
        <v>462</v>
      </c>
      <c r="C401" t="s">
        <v>594</v>
      </c>
      <c r="D401" t="s">
        <v>720</v>
      </c>
      <c r="E401" t="s">
        <v>31</v>
      </c>
      <c r="F401" t="s">
        <v>598</v>
      </c>
      <c r="G401" t="s">
        <v>59</v>
      </c>
      <c r="H401">
        <v>55</v>
      </c>
      <c r="I401" t="s">
        <v>63</v>
      </c>
    </row>
    <row r="402" spans="1:9" x14ac:dyDescent="0.45">
      <c r="A402">
        <v>303835</v>
      </c>
      <c r="B402" t="s">
        <v>463</v>
      </c>
      <c r="C402" t="s">
        <v>594</v>
      </c>
      <c r="D402" t="s">
        <v>689</v>
      </c>
      <c r="E402" t="s">
        <v>32</v>
      </c>
      <c r="F402" t="s">
        <v>596</v>
      </c>
      <c r="G402" t="s">
        <v>62</v>
      </c>
      <c r="H402">
        <v>62</v>
      </c>
      <c r="I402" t="s">
        <v>63</v>
      </c>
    </row>
    <row r="403" spans="1:9" x14ac:dyDescent="0.45">
      <c r="A403">
        <v>449070</v>
      </c>
      <c r="B403" t="s">
        <v>464</v>
      </c>
      <c r="C403" t="s">
        <v>594</v>
      </c>
      <c r="D403" t="s">
        <v>721</v>
      </c>
      <c r="E403" t="s">
        <v>31</v>
      </c>
      <c r="F403" t="s">
        <v>598</v>
      </c>
      <c r="G403" t="s">
        <v>62</v>
      </c>
      <c r="H403">
        <v>72</v>
      </c>
      <c r="I403" t="s">
        <v>63</v>
      </c>
    </row>
    <row r="404" spans="1:9" x14ac:dyDescent="0.45">
      <c r="A404">
        <v>999395</v>
      </c>
      <c r="B404" t="s">
        <v>465</v>
      </c>
      <c r="C404" t="s">
        <v>594</v>
      </c>
      <c r="D404" t="s">
        <v>605</v>
      </c>
      <c r="E404" t="s">
        <v>31</v>
      </c>
      <c r="F404" t="s">
        <v>598</v>
      </c>
      <c r="G404" t="s">
        <v>73</v>
      </c>
      <c r="H404">
        <v>42</v>
      </c>
      <c r="I404" t="s">
        <v>63</v>
      </c>
    </row>
    <row r="405" spans="1:9" x14ac:dyDescent="0.45">
      <c r="A405">
        <v>219147</v>
      </c>
      <c r="B405" t="s">
        <v>466</v>
      </c>
      <c r="C405" t="s">
        <v>594</v>
      </c>
      <c r="D405" t="s">
        <v>722</v>
      </c>
      <c r="E405" t="s">
        <v>53</v>
      </c>
      <c r="F405" t="s">
        <v>603</v>
      </c>
      <c r="G405" t="s">
        <v>66</v>
      </c>
      <c r="H405">
        <v>33</v>
      </c>
      <c r="I405" t="s">
        <v>63</v>
      </c>
    </row>
    <row r="406" spans="1:9" x14ac:dyDescent="0.45">
      <c r="A406">
        <v>286042</v>
      </c>
      <c r="B406" t="s">
        <v>467</v>
      </c>
      <c r="C406" t="s">
        <v>594</v>
      </c>
      <c r="D406" t="s">
        <v>607</v>
      </c>
      <c r="E406" t="s">
        <v>28</v>
      </c>
      <c r="F406" t="s">
        <v>608</v>
      </c>
      <c r="G406" t="s">
        <v>59</v>
      </c>
      <c r="H406">
        <v>54</v>
      </c>
      <c r="I406" t="s">
        <v>63</v>
      </c>
    </row>
    <row r="407" spans="1:9" x14ac:dyDescent="0.45">
      <c r="A407">
        <v>573043</v>
      </c>
      <c r="B407" t="s">
        <v>468</v>
      </c>
      <c r="C407" t="s">
        <v>594</v>
      </c>
      <c r="D407" t="s">
        <v>671</v>
      </c>
      <c r="E407" t="s">
        <v>50</v>
      </c>
      <c r="F407" t="s">
        <v>608</v>
      </c>
      <c r="G407" t="s">
        <v>59</v>
      </c>
      <c r="H407">
        <v>19</v>
      </c>
      <c r="I407" t="s">
        <v>71</v>
      </c>
    </row>
    <row r="408" spans="1:9" x14ac:dyDescent="0.45">
      <c r="A408">
        <v>134468</v>
      </c>
      <c r="B408" t="s">
        <v>469</v>
      </c>
      <c r="C408" t="s">
        <v>594</v>
      </c>
      <c r="D408" t="s">
        <v>605</v>
      </c>
      <c r="E408" t="s">
        <v>31</v>
      </c>
      <c r="F408" t="s">
        <v>598</v>
      </c>
      <c r="G408" t="s">
        <v>62</v>
      </c>
      <c r="H408">
        <v>35</v>
      </c>
      <c r="I408" t="s">
        <v>60</v>
      </c>
    </row>
    <row r="409" spans="1:9" x14ac:dyDescent="0.45">
      <c r="A409">
        <v>927410</v>
      </c>
      <c r="B409" t="s">
        <v>470</v>
      </c>
      <c r="C409" t="s">
        <v>594</v>
      </c>
      <c r="D409" t="s">
        <v>664</v>
      </c>
      <c r="E409" t="s">
        <v>49</v>
      </c>
      <c r="F409" t="s">
        <v>603</v>
      </c>
      <c r="G409" t="s">
        <v>66</v>
      </c>
      <c r="H409">
        <v>76</v>
      </c>
      <c r="I409" t="s">
        <v>71</v>
      </c>
    </row>
    <row r="410" spans="1:9" x14ac:dyDescent="0.45">
      <c r="A410">
        <v>196422</v>
      </c>
      <c r="B410" t="s">
        <v>471</v>
      </c>
      <c r="C410" t="s">
        <v>594</v>
      </c>
      <c r="D410" t="s">
        <v>723</v>
      </c>
      <c r="E410" t="s">
        <v>47</v>
      </c>
      <c r="F410" t="s">
        <v>596</v>
      </c>
      <c r="G410" t="s">
        <v>62</v>
      </c>
      <c r="H410">
        <v>71</v>
      </c>
      <c r="I410" t="s">
        <v>63</v>
      </c>
    </row>
    <row r="411" spans="1:9" x14ac:dyDescent="0.45">
      <c r="A411">
        <v>427254</v>
      </c>
      <c r="B411" t="s">
        <v>472</v>
      </c>
      <c r="C411" t="s">
        <v>594</v>
      </c>
      <c r="D411" t="s">
        <v>597</v>
      </c>
      <c r="E411" t="s">
        <v>31</v>
      </c>
      <c r="F411" t="s">
        <v>598</v>
      </c>
      <c r="G411" t="s">
        <v>73</v>
      </c>
      <c r="H411">
        <v>56</v>
      </c>
      <c r="I411" t="s">
        <v>63</v>
      </c>
    </row>
    <row r="412" spans="1:9" x14ac:dyDescent="0.45">
      <c r="A412">
        <v>995196</v>
      </c>
      <c r="B412" t="s">
        <v>473</v>
      </c>
      <c r="C412" t="s">
        <v>594</v>
      </c>
      <c r="D412" t="s">
        <v>724</v>
      </c>
      <c r="E412" t="s">
        <v>22</v>
      </c>
      <c r="F412" t="s">
        <v>608</v>
      </c>
      <c r="G412" t="s">
        <v>73</v>
      </c>
      <c r="H412">
        <v>58</v>
      </c>
      <c r="I412" t="s">
        <v>60</v>
      </c>
    </row>
    <row r="413" spans="1:9" x14ac:dyDescent="0.45">
      <c r="A413">
        <v>414923</v>
      </c>
      <c r="B413" t="s">
        <v>474</v>
      </c>
      <c r="C413" t="s">
        <v>594</v>
      </c>
      <c r="D413" t="s">
        <v>725</v>
      </c>
      <c r="E413" t="s">
        <v>31</v>
      </c>
      <c r="F413" t="s">
        <v>598</v>
      </c>
      <c r="G413" t="s">
        <v>59</v>
      </c>
      <c r="H413">
        <v>61</v>
      </c>
      <c r="I413" t="s">
        <v>71</v>
      </c>
    </row>
    <row r="414" spans="1:9" x14ac:dyDescent="0.45">
      <c r="A414">
        <v>841501</v>
      </c>
      <c r="B414" t="s">
        <v>475</v>
      </c>
      <c r="C414" t="s">
        <v>594</v>
      </c>
      <c r="D414" t="s">
        <v>622</v>
      </c>
      <c r="E414" t="s">
        <v>32</v>
      </c>
      <c r="F414" t="s">
        <v>596</v>
      </c>
      <c r="G414" t="s">
        <v>73</v>
      </c>
      <c r="H414">
        <v>58</v>
      </c>
      <c r="I414" t="s">
        <v>60</v>
      </c>
    </row>
    <row r="415" spans="1:9" x14ac:dyDescent="0.45">
      <c r="A415">
        <v>168074</v>
      </c>
      <c r="B415" t="s">
        <v>476</v>
      </c>
      <c r="C415" t="s">
        <v>594</v>
      </c>
      <c r="D415" t="s">
        <v>618</v>
      </c>
      <c r="E415" t="s">
        <v>51</v>
      </c>
      <c r="F415" t="s">
        <v>608</v>
      </c>
      <c r="G415" t="s">
        <v>66</v>
      </c>
      <c r="H415">
        <v>37</v>
      </c>
      <c r="I415" t="s">
        <v>63</v>
      </c>
    </row>
    <row r="416" spans="1:9" x14ac:dyDescent="0.45">
      <c r="A416">
        <v>423422</v>
      </c>
      <c r="B416" t="s">
        <v>477</v>
      </c>
      <c r="C416" t="s">
        <v>594</v>
      </c>
      <c r="D416" t="s">
        <v>662</v>
      </c>
      <c r="E416" t="s">
        <v>38</v>
      </c>
      <c r="F416" t="s">
        <v>603</v>
      </c>
      <c r="G416" t="s">
        <v>66</v>
      </c>
      <c r="H416">
        <v>55</v>
      </c>
      <c r="I416" t="s">
        <v>63</v>
      </c>
    </row>
    <row r="417" spans="1:9" x14ac:dyDescent="0.45">
      <c r="A417">
        <v>364754</v>
      </c>
      <c r="B417" t="s">
        <v>478</v>
      </c>
      <c r="C417" t="s">
        <v>594</v>
      </c>
      <c r="D417" t="s">
        <v>597</v>
      </c>
      <c r="E417" t="s">
        <v>31</v>
      </c>
      <c r="F417" t="s">
        <v>598</v>
      </c>
      <c r="G417" t="s">
        <v>73</v>
      </c>
      <c r="H417">
        <v>23</v>
      </c>
      <c r="I417" t="s">
        <v>63</v>
      </c>
    </row>
    <row r="418" spans="1:9" x14ac:dyDescent="0.45">
      <c r="A418">
        <v>812162</v>
      </c>
      <c r="B418" t="s">
        <v>479</v>
      </c>
      <c r="C418" t="s">
        <v>594</v>
      </c>
      <c r="D418" t="s">
        <v>605</v>
      </c>
      <c r="E418" t="s">
        <v>31</v>
      </c>
      <c r="F418" t="s">
        <v>598</v>
      </c>
      <c r="G418" t="s">
        <v>59</v>
      </c>
      <c r="H418">
        <v>65</v>
      </c>
      <c r="I418" t="s">
        <v>63</v>
      </c>
    </row>
    <row r="419" spans="1:9" x14ac:dyDescent="0.45">
      <c r="A419">
        <v>612865</v>
      </c>
      <c r="B419" t="s">
        <v>480</v>
      </c>
      <c r="C419" t="s">
        <v>594</v>
      </c>
      <c r="D419" t="s">
        <v>610</v>
      </c>
      <c r="E419" t="s">
        <v>26</v>
      </c>
      <c r="F419" t="s">
        <v>603</v>
      </c>
      <c r="G419" t="s">
        <v>73</v>
      </c>
      <c r="H419">
        <v>30</v>
      </c>
      <c r="I419" t="s">
        <v>60</v>
      </c>
    </row>
    <row r="420" spans="1:9" x14ac:dyDescent="0.45">
      <c r="A420">
        <v>996016</v>
      </c>
      <c r="B420" t="s">
        <v>481</v>
      </c>
      <c r="C420" t="s">
        <v>594</v>
      </c>
      <c r="D420" t="s">
        <v>695</v>
      </c>
      <c r="E420" t="s">
        <v>51</v>
      </c>
      <c r="F420" t="s">
        <v>608</v>
      </c>
      <c r="G420" t="s">
        <v>59</v>
      </c>
      <c r="H420">
        <v>51</v>
      </c>
      <c r="I420" t="s">
        <v>71</v>
      </c>
    </row>
    <row r="421" spans="1:9" x14ac:dyDescent="0.45">
      <c r="A421">
        <v>700987</v>
      </c>
      <c r="B421" t="s">
        <v>482</v>
      </c>
      <c r="C421" t="s">
        <v>594</v>
      </c>
      <c r="D421" t="s">
        <v>597</v>
      </c>
      <c r="E421" t="s">
        <v>31</v>
      </c>
      <c r="F421" t="s">
        <v>598</v>
      </c>
      <c r="G421" t="s">
        <v>59</v>
      </c>
      <c r="H421">
        <v>71</v>
      </c>
      <c r="I421" t="s">
        <v>60</v>
      </c>
    </row>
    <row r="422" spans="1:9" x14ac:dyDescent="0.45">
      <c r="A422">
        <v>489461</v>
      </c>
      <c r="B422" t="s">
        <v>483</v>
      </c>
      <c r="C422" t="s">
        <v>594</v>
      </c>
      <c r="D422" t="s">
        <v>623</v>
      </c>
      <c r="E422" t="s">
        <v>38</v>
      </c>
      <c r="F422" t="s">
        <v>603</v>
      </c>
      <c r="G422" t="s">
        <v>59</v>
      </c>
      <c r="H422">
        <v>76</v>
      </c>
      <c r="I422" t="s">
        <v>63</v>
      </c>
    </row>
    <row r="423" spans="1:9" x14ac:dyDescent="0.45">
      <c r="A423">
        <v>704271</v>
      </c>
      <c r="B423" t="s">
        <v>484</v>
      </c>
      <c r="C423" t="s">
        <v>594</v>
      </c>
      <c r="D423" t="s">
        <v>722</v>
      </c>
      <c r="E423" t="s">
        <v>53</v>
      </c>
      <c r="F423" t="s">
        <v>603</v>
      </c>
      <c r="G423" t="s">
        <v>59</v>
      </c>
      <c r="H423">
        <v>65</v>
      </c>
      <c r="I423" t="s">
        <v>63</v>
      </c>
    </row>
    <row r="424" spans="1:9" x14ac:dyDescent="0.45">
      <c r="A424">
        <v>349511</v>
      </c>
      <c r="B424" t="s">
        <v>485</v>
      </c>
      <c r="C424" t="s">
        <v>594</v>
      </c>
      <c r="D424" t="s">
        <v>649</v>
      </c>
      <c r="E424" t="s">
        <v>26</v>
      </c>
      <c r="F424" t="s">
        <v>603</v>
      </c>
      <c r="G424" t="s">
        <v>66</v>
      </c>
      <c r="H424">
        <v>47</v>
      </c>
      <c r="I424" t="s">
        <v>60</v>
      </c>
    </row>
    <row r="425" spans="1:9" x14ac:dyDescent="0.45">
      <c r="A425">
        <v>301432</v>
      </c>
      <c r="B425" t="s">
        <v>486</v>
      </c>
      <c r="C425" t="s">
        <v>594</v>
      </c>
      <c r="D425" t="s">
        <v>727</v>
      </c>
      <c r="E425" t="s">
        <v>32</v>
      </c>
      <c r="F425" t="s">
        <v>596</v>
      </c>
      <c r="G425" t="s">
        <v>73</v>
      </c>
      <c r="H425">
        <v>66</v>
      </c>
      <c r="I425" t="s">
        <v>60</v>
      </c>
    </row>
    <row r="426" spans="1:9" x14ac:dyDescent="0.45">
      <c r="A426">
        <v>458159</v>
      </c>
      <c r="B426" t="s">
        <v>487</v>
      </c>
      <c r="C426" t="s">
        <v>594</v>
      </c>
      <c r="D426" t="s">
        <v>618</v>
      </c>
      <c r="E426" t="s">
        <v>51</v>
      </c>
      <c r="F426" t="s">
        <v>608</v>
      </c>
      <c r="G426" t="s">
        <v>62</v>
      </c>
      <c r="H426">
        <v>79</v>
      </c>
      <c r="I426" t="s">
        <v>71</v>
      </c>
    </row>
    <row r="427" spans="1:9" x14ac:dyDescent="0.45">
      <c r="A427">
        <v>780994</v>
      </c>
      <c r="B427" t="s">
        <v>488</v>
      </c>
      <c r="C427" t="s">
        <v>594</v>
      </c>
      <c r="D427" t="s">
        <v>728</v>
      </c>
      <c r="E427" t="s">
        <v>22</v>
      </c>
      <c r="F427" t="s">
        <v>608</v>
      </c>
      <c r="G427" t="s">
        <v>59</v>
      </c>
      <c r="H427">
        <v>23</v>
      </c>
      <c r="I427" t="s">
        <v>63</v>
      </c>
    </row>
    <row r="428" spans="1:9" x14ac:dyDescent="0.45">
      <c r="A428">
        <v>326199</v>
      </c>
      <c r="B428" t="s">
        <v>489</v>
      </c>
      <c r="C428" t="s">
        <v>594</v>
      </c>
      <c r="D428" t="s">
        <v>607</v>
      </c>
      <c r="E428" t="s">
        <v>28</v>
      </c>
      <c r="F428" t="s">
        <v>608</v>
      </c>
      <c r="G428" t="s">
        <v>66</v>
      </c>
      <c r="H428">
        <v>34</v>
      </c>
      <c r="I428" t="s">
        <v>71</v>
      </c>
    </row>
    <row r="429" spans="1:9" x14ac:dyDescent="0.45">
      <c r="A429">
        <v>514325</v>
      </c>
      <c r="B429" t="s">
        <v>490</v>
      </c>
      <c r="C429" t="s">
        <v>594</v>
      </c>
      <c r="D429" t="s">
        <v>729</v>
      </c>
      <c r="E429" t="s">
        <v>26</v>
      </c>
      <c r="F429" t="s">
        <v>603</v>
      </c>
      <c r="G429" t="s">
        <v>66</v>
      </c>
      <c r="H429">
        <v>47</v>
      </c>
      <c r="I429" t="s">
        <v>63</v>
      </c>
    </row>
    <row r="430" spans="1:9" x14ac:dyDescent="0.45">
      <c r="A430">
        <v>745760</v>
      </c>
      <c r="B430" t="s">
        <v>491</v>
      </c>
      <c r="C430" t="s">
        <v>594</v>
      </c>
      <c r="D430" t="s">
        <v>700</v>
      </c>
      <c r="E430" t="s">
        <v>41</v>
      </c>
      <c r="F430" t="s">
        <v>596</v>
      </c>
      <c r="G430" t="s">
        <v>59</v>
      </c>
      <c r="H430">
        <v>55</v>
      </c>
      <c r="I430" t="s">
        <v>63</v>
      </c>
    </row>
    <row r="431" spans="1:9" x14ac:dyDescent="0.45">
      <c r="A431">
        <v>700032</v>
      </c>
      <c r="B431" t="s">
        <v>492</v>
      </c>
      <c r="C431" t="s">
        <v>594</v>
      </c>
      <c r="D431" t="s">
        <v>618</v>
      </c>
      <c r="E431" t="s">
        <v>51</v>
      </c>
      <c r="F431" t="s">
        <v>608</v>
      </c>
      <c r="G431" t="s">
        <v>59</v>
      </c>
      <c r="H431">
        <v>24</v>
      </c>
      <c r="I431" t="s">
        <v>71</v>
      </c>
    </row>
    <row r="432" spans="1:9" x14ac:dyDescent="0.45">
      <c r="A432">
        <v>131223</v>
      </c>
      <c r="B432" t="s">
        <v>493</v>
      </c>
      <c r="C432" t="s">
        <v>594</v>
      </c>
      <c r="D432" t="s">
        <v>618</v>
      </c>
      <c r="E432" t="s">
        <v>51</v>
      </c>
      <c r="F432" t="s">
        <v>608</v>
      </c>
      <c r="G432" t="s">
        <v>73</v>
      </c>
      <c r="H432">
        <v>48</v>
      </c>
      <c r="I432" t="s">
        <v>60</v>
      </c>
    </row>
    <row r="433" spans="1:9" x14ac:dyDescent="0.45">
      <c r="A433">
        <v>864153</v>
      </c>
      <c r="B433" t="s">
        <v>494</v>
      </c>
      <c r="C433" t="s">
        <v>594</v>
      </c>
      <c r="D433" t="s">
        <v>607</v>
      </c>
      <c r="E433" t="s">
        <v>28</v>
      </c>
      <c r="F433" t="s">
        <v>608</v>
      </c>
      <c r="G433" t="s">
        <v>59</v>
      </c>
      <c r="H433">
        <v>76</v>
      </c>
      <c r="I433" t="s">
        <v>71</v>
      </c>
    </row>
    <row r="434" spans="1:9" x14ac:dyDescent="0.45">
      <c r="A434">
        <v>201149</v>
      </c>
      <c r="B434" t="s">
        <v>495</v>
      </c>
      <c r="C434" t="s">
        <v>594</v>
      </c>
      <c r="D434" t="s">
        <v>618</v>
      </c>
      <c r="E434" t="s">
        <v>51</v>
      </c>
      <c r="F434" t="s">
        <v>608</v>
      </c>
      <c r="G434" t="s">
        <v>73</v>
      </c>
      <c r="H434">
        <v>59</v>
      </c>
      <c r="I434" t="s">
        <v>60</v>
      </c>
    </row>
    <row r="435" spans="1:9" x14ac:dyDescent="0.45">
      <c r="A435">
        <v>775796</v>
      </c>
      <c r="B435" t="s">
        <v>496</v>
      </c>
      <c r="C435" t="s">
        <v>594</v>
      </c>
      <c r="D435" t="s">
        <v>642</v>
      </c>
      <c r="E435" t="s">
        <v>26</v>
      </c>
      <c r="F435" t="s">
        <v>603</v>
      </c>
      <c r="G435" t="s">
        <v>62</v>
      </c>
      <c r="H435">
        <v>76</v>
      </c>
      <c r="I435" t="s">
        <v>71</v>
      </c>
    </row>
    <row r="436" spans="1:9" x14ac:dyDescent="0.45">
      <c r="A436">
        <v>958213</v>
      </c>
      <c r="B436" t="s">
        <v>497</v>
      </c>
      <c r="C436" t="s">
        <v>594</v>
      </c>
      <c r="D436" t="s">
        <v>694</v>
      </c>
      <c r="E436" t="s">
        <v>25</v>
      </c>
      <c r="F436" t="s">
        <v>596</v>
      </c>
      <c r="G436" t="s">
        <v>59</v>
      </c>
      <c r="H436">
        <v>59</v>
      </c>
      <c r="I436" t="s">
        <v>63</v>
      </c>
    </row>
    <row r="437" spans="1:9" x14ac:dyDescent="0.45">
      <c r="A437">
        <v>182201</v>
      </c>
      <c r="B437" t="s">
        <v>498</v>
      </c>
      <c r="C437" t="s">
        <v>594</v>
      </c>
      <c r="D437" t="s">
        <v>36</v>
      </c>
      <c r="E437" t="s">
        <v>730</v>
      </c>
      <c r="F437" t="s">
        <v>608</v>
      </c>
      <c r="G437" t="s">
        <v>66</v>
      </c>
      <c r="H437">
        <v>26</v>
      </c>
      <c r="I437" t="s">
        <v>60</v>
      </c>
    </row>
    <row r="438" spans="1:9" x14ac:dyDescent="0.45">
      <c r="A438">
        <v>918701</v>
      </c>
      <c r="B438" t="s">
        <v>499</v>
      </c>
      <c r="C438" t="s">
        <v>594</v>
      </c>
      <c r="D438" t="s">
        <v>676</v>
      </c>
      <c r="E438" t="s">
        <v>50</v>
      </c>
      <c r="F438" t="s">
        <v>608</v>
      </c>
      <c r="G438" t="s">
        <v>66</v>
      </c>
      <c r="H438">
        <v>37</v>
      </c>
      <c r="I438" t="s">
        <v>63</v>
      </c>
    </row>
    <row r="439" spans="1:9" x14ac:dyDescent="0.45">
      <c r="A439">
        <v>392337</v>
      </c>
      <c r="B439" t="s">
        <v>500</v>
      </c>
      <c r="C439" t="s">
        <v>594</v>
      </c>
      <c r="D439" t="s">
        <v>667</v>
      </c>
      <c r="E439" t="s">
        <v>22</v>
      </c>
      <c r="F439" t="s">
        <v>608</v>
      </c>
      <c r="G439" t="s">
        <v>66</v>
      </c>
      <c r="H439">
        <v>24</v>
      </c>
      <c r="I439" t="s">
        <v>60</v>
      </c>
    </row>
    <row r="440" spans="1:9" x14ac:dyDescent="0.45">
      <c r="A440">
        <v>636925</v>
      </c>
      <c r="B440" t="s">
        <v>501</v>
      </c>
      <c r="C440" t="s">
        <v>594</v>
      </c>
      <c r="D440" t="s">
        <v>731</v>
      </c>
      <c r="E440" t="s">
        <v>40</v>
      </c>
      <c r="F440" t="s">
        <v>603</v>
      </c>
      <c r="G440" t="s">
        <v>73</v>
      </c>
      <c r="H440">
        <v>42</v>
      </c>
      <c r="I440" t="s">
        <v>63</v>
      </c>
    </row>
    <row r="441" spans="1:9" x14ac:dyDescent="0.45">
      <c r="A441">
        <v>918011</v>
      </c>
      <c r="B441" t="s">
        <v>502</v>
      </c>
      <c r="C441" t="s">
        <v>594</v>
      </c>
      <c r="D441" t="s">
        <v>620</v>
      </c>
      <c r="E441" t="s">
        <v>45</v>
      </c>
      <c r="F441" t="s">
        <v>603</v>
      </c>
      <c r="G441" t="s">
        <v>59</v>
      </c>
      <c r="H441">
        <v>60</v>
      </c>
      <c r="I441" t="s">
        <v>71</v>
      </c>
    </row>
    <row r="442" spans="1:9" x14ac:dyDescent="0.45">
      <c r="A442">
        <v>434521</v>
      </c>
      <c r="B442" t="s">
        <v>503</v>
      </c>
      <c r="C442" t="s">
        <v>594</v>
      </c>
      <c r="D442" t="s">
        <v>605</v>
      </c>
      <c r="E442" t="s">
        <v>31</v>
      </c>
      <c r="F442" t="s">
        <v>598</v>
      </c>
      <c r="G442" t="s">
        <v>62</v>
      </c>
      <c r="H442">
        <v>55</v>
      </c>
      <c r="I442" t="s">
        <v>71</v>
      </c>
    </row>
    <row r="443" spans="1:9" x14ac:dyDescent="0.45">
      <c r="A443">
        <v>110962</v>
      </c>
      <c r="B443" t="s">
        <v>504</v>
      </c>
      <c r="C443" t="s">
        <v>594</v>
      </c>
      <c r="D443" t="s">
        <v>605</v>
      </c>
      <c r="E443" t="s">
        <v>31</v>
      </c>
      <c r="F443" t="s">
        <v>598</v>
      </c>
      <c r="G443" t="s">
        <v>73</v>
      </c>
      <c r="H443">
        <v>74</v>
      </c>
      <c r="I443" t="s">
        <v>63</v>
      </c>
    </row>
    <row r="444" spans="1:9" x14ac:dyDescent="0.45">
      <c r="A444">
        <v>114432</v>
      </c>
      <c r="B444" t="s">
        <v>505</v>
      </c>
      <c r="C444" t="s">
        <v>594</v>
      </c>
      <c r="D444" t="s">
        <v>607</v>
      </c>
      <c r="E444" t="s">
        <v>28</v>
      </c>
      <c r="F444" t="s">
        <v>608</v>
      </c>
      <c r="G444" t="s">
        <v>66</v>
      </c>
      <c r="H444">
        <v>71</v>
      </c>
      <c r="I444" t="s">
        <v>63</v>
      </c>
    </row>
    <row r="445" spans="1:9" x14ac:dyDescent="0.45">
      <c r="A445">
        <v>121928</v>
      </c>
      <c r="B445" t="s">
        <v>506</v>
      </c>
      <c r="C445" t="s">
        <v>594</v>
      </c>
      <c r="D445" t="s">
        <v>618</v>
      </c>
      <c r="E445" t="s">
        <v>51</v>
      </c>
      <c r="F445" t="s">
        <v>608</v>
      </c>
      <c r="G445" t="s">
        <v>62</v>
      </c>
      <c r="H445">
        <v>78</v>
      </c>
      <c r="I445" t="s">
        <v>63</v>
      </c>
    </row>
    <row r="446" spans="1:9" x14ac:dyDescent="0.45">
      <c r="A446">
        <v>908893</v>
      </c>
      <c r="B446" t="s">
        <v>507</v>
      </c>
      <c r="C446" t="s">
        <v>594</v>
      </c>
      <c r="D446" t="s">
        <v>732</v>
      </c>
      <c r="E446" t="s">
        <v>26</v>
      </c>
      <c r="F446" t="s">
        <v>603</v>
      </c>
      <c r="G446" t="s">
        <v>66</v>
      </c>
      <c r="H446">
        <v>62</v>
      </c>
      <c r="I446" t="s">
        <v>63</v>
      </c>
    </row>
    <row r="447" spans="1:9" x14ac:dyDescent="0.45">
      <c r="A447">
        <v>437157</v>
      </c>
      <c r="B447" t="s">
        <v>508</v>
      </c>
      <c r="C447" t="s">
        <v>594</v>
      </c>
      <c r="D447" t="s">
        <v>662</v>
      </c>
      <c r="E447" t="s">
        <v>38</v>
      </c>
      <c r="F447" t="s">
        <v>603</v>
      </c>
      <c r="G447" t="s">
        <v>73</v>
      </c>
      <c r="H447">
        <v>46</v>
      </c>
      <c r="I447" t="s">
        <v>63</v>
      </c>
    </row>
    <row r="448" spans="1:9" x14ac:dyDescent="0.45">
      <c r="A448">
        <v>939636</v>
      </c>
      <c r="B448" t="s">
        <v>509</v>
      </c>
      <c r="C448" t="s">
        <v>594</v>
      </c>
      <c r="D448" t="s">
        <v>685</v>
      </c>
      <c r="E448" t="s">
        <v>10</v>
      </c>
      <c r="F448" t="s">
        <v>603</v>
      </c>
      <c r="G448" t="s">
        <v>73</v>
      </c>
      <c r="H448">
        <v>72</v>
      </c>
      <c r="I448" t="s">
        <v>63</v>
      </c>
    </row>
    <row r="449" spans="1:9" x14ac:dyDescent="0.45">
      <c r="A449">
        <v>935145</v>
      </c>
      <c r="B449" t="s">
        <v>510</v>
      </c>
      <c r="C449" t="s">
        <v>594</v>
      </c>
      <c r="D449" t="s">
        <v>733</v>
      </c>
      <c r="E449" t="s">
        <v>12</v>
      </c>
      <c r="F449" t="s">
        <v>608</v>
      </c>
      <c r="G449" t="s">
        <v>66</v>
      </c>
      <c r="H449">
        <v>80</v>
      </c>
      <c r="I449" t="s">
        <v>71</v>
      </c>
    </row>
    <row r="450" spans="1:9" x14ac:dyDescent="0.45">
      <c r="A450">
        <v>632786</v>
      </c>
      <c r="B450" t="s">
        <v>511</v>
      </c>
      <c r="C450" t="s">
        <v>594</v>
      </c>
      <c r="D450" t="s">
        <v>610</v>
      </c>
      <c r="E450" t="s">
        <v>26</v>
      </c>
      <c r="F450" t="s">
        <v>603</v>
      </c>
      <c r="G450" t="s">
        <v>59</v>
      </c>
      <c r="H450">
        <v>52</v>
      </c>
      <c r="I450" t="s">
        <v>71</v>
      </c>
    </row>
    <row r="451" spans="1:9" x14ac:dyDescent="0.45">
      <c r="A451">
        <v>528737</v>
      </c>
      <c r="B451" t="s">
        <v>512</v>
      </c>
      <c r="C451" t="s">
        <v>594</v>
      </c>
      <c r="D451" t="s">
        <v>610</v>
      </c>
      <c r="E451" t="s">
        <v>26</v>
      </c>
      <c r="F451" t="s">
        <v>603</v>
      </c>
      <c r="G451" t="s">
        <v>59</v>
      </c>
      <c r="H451">
        <v>21</v>
      </c>
      <c r="I451" t="s">
        <v>63</v>
      </c>
    </row>
    <row r="452" spans="1:9" x14ac:dyDescent="0.45">
      <c r="A452">
        <v>880120</v>
      </c>
      <c r="B452" t="s">
        <v>513</v>
      </c>
      <c r="C452" t="s">
        <v>594</v>
      </c>
      <c r="D452" t="s">
        <v>734</v>
      </c>
      <c r="E452" t="s">
        <v>31</v>
      </c>
      <c r="F452" t="s">
        <v>598</v>
      </c>
      <c r="G452" t="s">
        <v>59</v>
      </c>
      <c r="H452">
        <v>30</v>
      </c>
      <c r="I452" t="s">
        <v>60</v>
      </c>
    </row>
    <row r="453" spans="1:9" x14ac:dyDescent="0.45">
      <c r="A453">
        <v>929827</v>
      </c>
      <c r="B453" t="s">
        <v>514</v>
      </c>
      <c r="C453" t="s">
        <v>594</v>
      </c>
      <c r="D453" t="s">
        <v>735</v>
      </c>
      <c r="E453" t="s">
        <v>14</v>
      </c>
      <c r="F453" t="s">
        <v>596</v>
      </c>
      <c r="G453" t="s">
        <v>62</v>
      </c>
      <c r="H453">
        <v>23</v>
      </c>
      <c r="I453" t="s">
        <v>71</v>
      </c>
    </row>
    <row r="454" spans="1:9" x14ac:dyDescent="0.45">
      <c r="A454">
        <v>265706</v>
      </c>
      <c r="B454" t="s">
        <v>515</v>
      </c>
      <c r="C454" t="s">
        <v>594</v>
      </c>
      <c r="D454" t="s">
        <v>607</v>
      </c>
      <c r="E454" t="s">
        <v>28</v>
      </c>
      <c r="F454" t="s">
        <v>608</v>
      </c>
      <c r="G454" t="s">
        <v>73</v>
      </c>
      <c r="H454">
        <v>59</v>
      </c>
      <c r="I454" t="s">
        <v>71</v>
      </c>
    </row>
    <row r="455" spans="1:9" x14ac:dyDescent="0.45">
      <c r="A455">
        <v>463491</v>
      </c>
      <c r="B455" t="s">
        <v>516</v>
      </c>
      <c r="C455" t="s">
        <v>594</v>
      </c>
      <c r="D455" t="s">
        <v>736</v>
      </c>
      <c r="E455" t="s">
        <v>38</v>
      </c>
      <c r="F455" t="s">
        <v>603</v>
      </c>
      <c r="G455" t="s">
        <v>66</v>
      </c>
      <c r="H455">
        <v>21</v>
      </c>
      <c r="I455" t="s">
        <v>63</v>
      </c>
    </row>
    <row r="456" spans="1:9" x14ac:dyDescent="0.45">
      <c r="A456">
        <v>430174</v>
      </c>
      <c r="B456" t="s">
        <v>517</v>
      </c>
      <c r="C456" t="s">
        <v>594</v>
      </c>
      <c r="D456" t="s">
        <v>736</v>
      </c>
      <c r="E456" t="s">
        <v>38</v>
      </c>
      <c r="F456" t="s">
        <v>603</v>
      </c>
      <c r="G456" t="s">
        <v>73</v>
      </c>
      <c r="H456">
        <v>26</v>
      </c>
      <c r="I456" t="s">
        <v>71</v>
      </c>
    </row>
    <row r="457" spans="1:9" x14ac:dyDescent="0.45">
      <c r="A457">
        <v>397917</v>
      </c>
      <c r="B457" t="s">
        <v>518</v>
      </c>
      <c r="C457" t="s">
        <v>594</v>
      </c>
      <c r="D457" t="s">
        <v>737</v>
      </c>
      <c r="E457" t="s">
        <v>46</v>
      </c>
      <c r="F457" t="s">
        <v>598</v>
      </c>
      <c r="G457" t="s">
        <v>73</v>
      </c>
      <c r="H457">
        <v>22</v>
      </c>
      <c r="I457" t="s">
        <v>71</v>
      </c>
    </row>
    <row r="458" spans="1:9" x14ac:dyDescent="0.45">
      <c r="A458">
        <v>315970</v>
      </c>
      <c r="B458" t="s">
        <v>519</v>
      </c>
      <c r="C458" t="s">
        <v>594</v>
      </c>
      <c r="D458" t="s">
        <v>600</v>
      </c>
      <c r="E458" t="s">
        <v>29</v>
      </c>
      <c r="F458" t="s">
        <v>608</v>
      </c>
      <c r="G458" t="s">
        <v>73</v>
      </c>
      <c r="H458">
        <v>55</v>
      </c>
      <c r="I458" t="s">
        <v>60</v>
      </c>
    </row>
    <row r="459" spans="1:9" x14ac:dyDescent="0.45">
      <c r="A459">
        <v>988258</v>
      </c>
      <c r="B459" t="s">
        <v>520</v>
      </c>
      <c r="C459" t="s">
        <v>594</v>
      </c>
      <c r="D459" t="s">
        <v>597</v>
      </c>
      <c r="E459" t="s">
        <v>31</v>
      </c>
      <c r="F459" t="s">
        <v>598</v>
      </c>
      <c r="G459" t="s">
        <v>73</v>
      </c>
      <c r="H459">
        <v>39</v>
      </c>
      <c r="I459" t="s">
        <v>60</v>
      </c>
    </row>
    <row r="460" spans="1:9" x14ac:dyDescent="0.45">
      <c r="A460">
        <v>636006</v>
      </c>
      <c r="B460" t="s">
        <v>521</v>
      </c>
      <c r="C460" t="s">
        <v>594</v>
      </c>
      <c r="D460" t="s">
        <v>738</v>
      </c>
      <c r="E460" t="s">
        <v>25</v>
      </c>
      <c r="F460" t="s">
        <v>596</v>
      </c>
      <c r="G460" t="s">
        <v>66</v>
      </c>
      <c r="H460">
        <v>35</v>
      </c>
      <c r="I460" t="s">
        <v>60</v>
      </c>
    </row>
    <row r="461" spans="1:9" x14ac:dyDescent="0.45">
      <c r="A461">
        <v>446820</v>
      </c>
      <c r="B461" t="s">
        <v>522</v>
      </c>
      <c r="C461" t="s">
        <v>594</v>
      </c>
      <c r="D461" t="s">
        <v>656</v>
      </c>
      <c r="E461" t="s">
        <v>42</v>
      </c>
      <c r="F461" t="s">
        <v>598</v>
      </c>
      <c r="G461" t="s">
        <v>73</v>
      </c>
      <c r="H461">
        <v>52</v>
      </c>
      <c r="I461" t="s">
        <v>63</v>
      </c>
    </row>
    <row r="462" spans="1:9" x14ac:dyDescent="0.45">
      <c r="A462">
        <v>307222</v>
      </c>
      <c r="B462" t="s">
        <v>523</v>
      </c>
      <c r="C462" t="s">
        <v>594</v>
      </c>
      <c r="D462" t="s">
        <v>607</v>
      </c>
      <c r="E462" t="s">
        <v>28</v>
      </c>
      <c r="F462" t="s">
        <v>608</v>
      </c>
      <c r="G462" t="s">
        <v>73</v>
      </c>
      <c r="H462">
        <v>25</v>
      </c>
      <c r="I462" t="s">
        <v>71</v>
      </c>
    </row>
    <row r="463" spans="1:9" x14ac:dyDescent="0.45">
      <c r="A463">
        <v>301752</v>
      </c>
      <c r="B463" t="s">
        <v>524</v>
      </c>
      <c r="C463" t="s">
        <v>594</v>
      </c>
      <c r="D463" t="s">
        <v>607</v>
      </c>
      <c r="E463" t="s">
        <v>28</v>
      </c>
      <c r="F463" t="s">
        <v>608</v>
      </c>
      <c r="G463" t="s">
        <v>66</v>
      </c>
      <c r="H463">
        <v>26</v>
      </c>
      <c r="I463" t="s">
        <v>60</v>
      </c>
    </row>
    <row r="464" spans="1:9" x14ac:dyDescent="0.45">
      <c r="A464">
        <v>459954</v>
      </c>
      <c r="B464" t="s">
        <v>525</v>
      </c>
      <c r="C464" t="s">
        <v>594</v>
      </c>
      <c r="D464" t="s">
        <v>739</v>
      </c>
      <c r="E464" t="s">
        <v>25</v>
      </c>
      <c r="F464" t="s">
        <v>596</v>
      </c>
      <c r="G464" t="s">
        <v>59</v>
      </c>
      <c r="H464">
        <v>68</v>
      </c>
      <c r="I464" t="s">
        <v>60</v>
      </c>
    </row>
    <row r="465" spans="1:9" x14ac:dyDescent="0.45">
      <c r="A465">
        <v>621370</v>
      </c>
      <c r="B465" t="s">
        <v>526</v>
      </c>
      <c r="C465" t="s">
        <v>594</v>
      </c>
      <c r="D465" t="s">
        <v>740</v>
      </c>
      <c r="E465" t="s">
        <v>31</v>
      </c>
      <c r="F465" t="s">
        <v>598</v>
      </c>
      <c r="G465" t="s">
        <v>59</v>
      </c>
      <c r="H465">
        <v>19</v>
      </c>
      <c r="I465" t="s">
        <v>60</v>
      </c>
    </row>
    <row r="466" spans="1:9" x14ac:dyDescent="0.45">
      <c r="A466">
        <v>600916</v>
      </c>
      <c r="B466" t="s">
        <v>527</v>
      </c>
      <c r="C466" t="s">
        <v>594</v>
      </c>
      <c r="D466" t="s">
        <v>618</v>
      </c>
      <c r="E466" t="s">
        <v>51</v>
      </c>
      <c r="F466" t="s">
        <v>608</v>
      </c>
      <c r="G466" t="s">
        <v>59</v>
      </c>
      <c r="H466">
        <v>21</v>
      </c>
      <c r="I466" t="s">
        <v>60</v>
      </c>
    </row>
    <row r="467" spans="1:9" x14ac:dyDescent="0.45">
      <c r="A467">
        <v>323692</v>
      </c>
      <c r="B467" t="s">
        <v>528</v>
      </c>
      <c r="C467" t="s">
        <v>594</v>
      </c>
      <c r="D467" t="s">
        <v>631</v>
      </c>
      <c r="E467" t="s">
        <v>49</v>
      </c>
      <c r="F467" t="s">
        <v>603</v>
      </c>
      <c r="G467" t="s">
        <v>62</v>
      </c>
      <c r="H467">
        <v>51</v>
      </c>
      <c r="I467" t="s">
        <v>60</v>
      </c>
    </row>
    <row r="468" spans="1:9" x14ac:dyDescent="0.45">
      <c r="A468">
        <v>478176</v>
      </c>
      <c r="B468" t="s">
        <v>529</v>
      </c>
      <c r="C468" t="s">
        <v>594</v>
      </c>
      <c r="D468" t="s">
        <v>638</v>
      </c>
      <c r="E468" t="s">
        <v>23</v>
      </c>
      <c r="F468" t="s">
        <v>596</v>
      </c>
      <c r="G468" t="s">
        <v>66</v>
      </c>
      <c r="H468">
        <v>48</v>
      </c>
      <c r="I468" t="s">
        <v>63</v>
      </c>
    </row>
    <row r="469" spans="1:9" x14ac:dyDescent="0.45">
      <c r="A469">
        <v>323677</v>
      </c>
      <c r="B469" t="s">
        <v>530</v>
      </c>
      <c r="C469" t="s">
        <v>594</v>
      </c>
      <c r="D469" t="s">
        <v>620</v>
      </c>
      <c r="E469" t="s">
        <v>45</v>
      </c>
      <c r="F469" t="s">
        <v>603</v>
      </c>
      <c r="G469" t="s">
        <v>59</v>
      </c>
      <c r="H469">
        <v>50</v>
      </c>
      <c r="I469" t="s">
        <v>71</v>
      </c>
    </row>
    <row r="470" spans="1:9" x14ac:dyDescent="0.45">
      <c r="A470">
        <v>617535</v>
      </c>
      <c r="B470" t="s">
        <v>531</v>
      </c>
      <c r="C470" t="s">
        <v>594</v>
      </c>
      <c r="D470" t="s">
        <v>607</v>
      </c>
      <c r="E470" t="s">
        <v>28</v>
      </c>
      <c r="F470" t="s">
        <v>608</v>
      </c>
      <c r="G470" t="s">
        <v>66</v>
      </c>
      <c r="H470">
        <v>46</v>
      </c>
      <c r="I470" t="s">
        <v>71</v>
      </c>
    </row>
    <row r="471" spans="1:9" x14ac:dyDescent="0.45">
      <c r="A471">
        <v>336934</v>
      </c>
      <c r="B471" t="s">
        <v>532</v>
      </c>
      <c r="C471" t="s">
        <v>594</v>
      </c>
      <c r="D471" t="s">
        <v>726</v>
      </c>
      <c r="E471" t="s">
        <v>44</v>
      </c>
      <c r="F471" t="s">
        <v>608</v>
      </c>
      <c r="G471" t="s">
        <v>73</v>
      </c>
      <c r="H471">
        <v>78</v>
      </c>
      <c r="I471" t="s">
        <v>71</v>
      </c>
    </row>
    <row r="472" spans="1:9" x14ac:dyDescent="0.45">
      <c r="A472">
        <v>503909</v>
      </c>
      <c r="B472" t="s">
        <v>533</v>
      </c>
      <c r="C472" t="s">
        <v>594</v>
      </c>
      <c r="D472" t="s">
        <v>607</v>
      </c>
      <c r="E472" t="s">
        <v>28</v>
      </c>
      <c r="F472" t="s">
        <v>608</v>
      </c>
      <c r="G472" t="s">
        <v>66</v>
      </c>
      <c r="H472">
        <v>64</v>
      </c>
      <c r="I472" t="s">
        <v>71</v>
      </c>
    </row>
    <row r="473" spans="1:9" x14ac:dyDescent="0.45">
      <c r="A473">
        <v>934271</v>
      </c>
      <c r="B473" t="s">
        <v>534</v>
      </c>
      <c r="C473" t="s">
        <v>594</v>
      </c>
      <c r="D473" t="s">
        <v>743</v>
      </c>
      <c r="E473" t="s">
        <v>31</v>
      </c>
      <c r="F473" t="s">
        <v>598</v>
      </c>
      <c r="G473" t="s">
        <v>59</v>
      </c>
      <c r="H473">
        <v>47</v>
      </c>
      <c r="I473" t="s">
        <v>71</v>
      </c>
    </row>
    <row r="474" spans="1:9" x14ac:dyDescent="0.45">
      <c r="A474">
        <v>401304</v>
      </c>
      <c r="B474" t="s">
        <v>475</v>
      </c>
      <c r="C474" t="s">
        <v>594</v>
      </c>
      <c r="D474" t="s">
        <v>744</v>
      </c>
      <c r="E474" t="s">
        <v>43</v>
      </c>
      <c r="F474" t="s">
        <v>598</v>
      </c>
      <c r="G474" t="s">
        <v>66</v>
      </c>
      <c r="H474">
        <v>21</v>
      </c>
      <c r="I474" t="s">
        <v>63</v>
      </c>
    </row>
    <row r="475" spans="1:9" x14ac:dyDescent="0.45">
      <c r="A475">
        <v>164578</v>
      </c>
      <c r="B475" t="s">
        <v>535</v>
      </c>
      <c r="C475" t="s">
        <v>594</v>
      </c>
      <c r="D475" t="s">
        <v>744</v>
      </c>
      <c r="E475" t="s">
        <v>43</v>
      </c>
      <c r="F475" t="s">
        <v>598</v>
      </c>
      <c r="G475" t="s">
        <v>62</v>
      </c>
      <c r="H475">
        <v>45</v>
      </c>
      <c r="I475" t="s">
        <v>71</v>
      </c>
    </row>
    <row r="476" spans="1:9" x14ac:dyDescent="0.45">
      <c r="A476">
        <v>637259</v>
      </c>
      <c r="B476" t="s">
        <v>536</v>
      </c>
      <c r="C476" t="s">
        <v>594</v>
      </c>
      <c r="D476" t="s">
        <v>725</v>
      </c>
      <c r="E476" t="s">
        <v>31</v>
      </c>
      <c r="F476" t="s">
        <v>598</v>
      </c>
      <c r="G476" t="s">
        <v>66</v>
      </c>
      <c r="H476">
        <v>49</v>
      </c>
      <c r="I476" t="s">
        <v>71</v>
      </c>
    </row>
    <row r="477" spans="1:9" x14ac:dyDescent="0.45">
      <c r="A477">
        <v>465061</v>
      </c>
      <c r="B477" t="s">
        <v>537</v>
      </c>
      <c r="C477" t="s">
        <v>594</v>
      </c>
      <c r="D477" t="s">
        <v>741</v>
      </c>
      <c r="E477" t="s">
        <v>33</v>
      </c>
      <c r="F477" t="s">
        <v>608</v>
      </c>
      <c r="G477" t="s">
        <v>62</v>
      </c>
      <c r="H477">
        <v>22</v>
      </c>
      <c r="I477" t="s">
        <v>60</v>
      </c>
    </row>
    <row r="478" spans="1:9" x14ac:dyDescent="0.45">
      <c r="A478">
        <v>418382</v>
      </c>
      <c r="B478" t="s">
        <v>538</v>
      </c>
      <c r="C478" t="s">
        <v>594</v>
      </c>
      <c r="D478" t="s">
        <v>742</v>
      </c>
      <c r="E478" t="s">
        <v>44</v>
      </c>
      <c r="F478" t="s">
        <v>608</v>
      </c>
      <c r="G478" t="s">
        <v>59</v>
      </c>
      <c r="H478">
        <v>56</v>
      </c>
      <c r="I478" t="s">
        <v>60</v>
      </c>
    </row>
    <row r="479" spans="1:9" x14ac:dyDescent="0.45">
      <c r="A479">
        <v>384192</v>
      </c>
      <c r="B479" t="s">
        <v>539</v>
      </c>
      <c r="C479" t="s">
        <v>594</v>
      </c>
      <c r="D479" t="s">
        <v>642</v>
      </c>
      <c r="E479" t="s">
        <v>26</v>
      </c>
      <c r="F479" t="s">
        <v>603</v>
      </c>
      <c r="G479" t="s">
        <v>66</v>
      </c>
      <c r="H479">
        <v>26</v>
      </c>
      <c r="I479" t="s">
        <v>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3B20-C9B4-401C-8042-AB941BD753DD}">
  <sheetPr>
    <tabColor theme="3" tint="-0.249977111117893"/>
  </sheetPr>
  <dimension ref="A1:E26"/>
  <sheetViews>
    <sheetView workbookViewId="0">
      <selection activeCell="E32" sqref="E32"/>
    </sheetView>
  </sheetViews>
  <sheetFormatPr defaultRowHeight="14.25" x14ac:dyDescent="0.45"/>
  <cols>
    <col min="1" max="1" width="11.73046875" customWidth="1"/>
    <col min="2" max="2" width="14.796875" customWidth="1"/>
    <col min="3" max="3" width="17.33203125" customWidth="1"/>
    <col min="4" max="5" width="24.46484375" bestFit="1" customWidth="1"/>
  </cols>
  <sheetData>
    <row r="1" spans="1:5" x14ac:dyDescent="0.45">
      <c r="A1" t="s">
        <v>5</v>
      </c>
      <c r="B1" t="s">
        <v>540</v>
      </c>
      <c r="C1" t="s">
        <v>6</v>
      </c>
      <c r="D1" t="s">
        <v>541</v>
      </c>
      <c r="E1" t="s">
        <v>747</v>
      </c>
    </row>
    <row r="2" spans="1:5" x14ac:dyDescent="0.45">
      <c r="A2">
        <v>8348</v>
      </c>
      <c r="B2" t="s">
        <v>542</v>
      </c>
      <c r="C2" t="s">
        <v>19</v>
      </c>
      <c r="D2" t="s">
        <v>543</v>
      </c>
      <c r="E2" t="str">
        <f>VLOOKUP(A2,ecom_sales_data!K2:O1497,3,0)</f>
        <v>Jackson, Stewart and Jenkins</v>
      </c>
    </row>
    <row r="3" spans="1:5" x14ac:dyDescent="0.45">
      <c r="A3">
        <v>6233</v>
      </c>
      <c r="B3" t="s">
        <v>544</v>
      </c>
      <c r="C3" t="s">
        <v>19</v>
      </c>
      <c r="D3" t="s">
        <v>545</v>
      </c>
      <c r="E3" t="str">
        <f>VLOOKUP(A3,ecom_sales_data!K3:O1498,3,0)</f>
        <v>Hensley-Pratt</v>
      </c>
    </row>
    <row r="4" spans="1:5" x14ac:dyDescent="0.45">
      <c r="A4">
        <v>9251</v>
      </c>
      <c r="B4" t="s">
        <v>546</v>
      </c>
      <c r="C4" t="s">
        <v>19</v>
      </c>
      <c r="D4" t="s">
        <v>547</v>
      </c>
      <c r="E4" t="str">
        <f>VLOOKUP(A4,ecom_sales_data!K4:O1499,3,0)</f>
        <v>Yates Group</v>
      </c>
    </row>
    <row r="5" spans="1:5" x14ac:dyDescent="0.45">
      <c r="A5">
        <v>2034</v>
      </c>
      <c r="B5" t="s">
        <v>548</v>
      </c>
      <c r="C5" t="s">
        <v>19</v>
      </c>
      <c r="D5" t="s">
        <v>549</v>
      </c>
      <c r="E5" t="str">
        <f>VLOOKUP(A5,ecom_sales_data!K5:O1500,3,0)</f>
        <v>Johns and Sons</v>
      </c>
    </row>
    <row r="6" spans="1:5" x14ac:dyDescent="0.45">
      <c r="A6">
        <v>2834</v>
      </c>
      <c r="B6" t="s">
        <v>550</v>
      </c>
      <c r="C6" t="s">
        <v>19</v>
      </c>
      <c r="D6" t="s">
        <v>551</v>
      </c>
      <c r="E6" t="str">
        <f>VLOOKUP(A6,ecom_sales_data!K6:O1501,3,0)</f>
        <v>Anderson-Jackson</v>
      </c>
    </row>
    <row r="7" spans="1:5" x14ac:dyDescent="0.45">
      <c r="A7">
        <v>6681</v>
      </c>
      <c r="B7" t="s">
        <v>552</v>
      </c>
      <c r="C7" t="s">
        <v>11</v>
      </c>
      <c r="D7" t="s">
        <v>553</v>
      </c>
      <c r="E7" t="str">
        <f>VLOOKUP(A7,ecom_sales_data!K7:O1502,3,0)</f>
        <v>Fernandez, Willis and Potter</v>
      </c>
    </row>
    <row r="8" spans="1:5" x14ac:dyDescent="0.45">
      <c r="A8">
        <v>5842</v>
      </c>
      <c r="B8" t="s">
        <v>554</v>
      </c>
      <c r="C8" t="s">
        <v>11</v>
      </c>
      <c r="D8" t="s">
        <v>555</v>
      </c>
      <c r="E8" t="str">
        <f>VLOOKUP(A8,ecom_sales_data!K8:O1503,3,0)</f>
        <v>Cook, Hall and Miller</v>
      </c>
    </row>
    <row r="9" spans="1:5" x14ac:dyDescent="0.45">
      <c r="A9">
        <v>2914</v>
      </c>
      <c r="B9" t="s">
        <v>556</v>
      </c>
      <c r="C9" t="s">
        <v>11</v>
      </c>
      <c r="D9" t="s">
        <v>557</v>
      </c>
      <c r="E9" t="str">
        <f>VLOOKUP(A9,ecom_sales_data!K9:O1504,3,0)</f>
        <v>Davis-Ramirez</v>
      </c>
    </row>
    <row r="10" spans="1:5" x14ac:dyDescent="0.45">
      <c r="A10">
        <v>9614</v>
      </c>
      <c r="B10" t="s">
        <v>558</v>
      </c>
      <c r="C10" t="s">
        <v>11</v>
      </c>
      <c r="D10" t="s">
        <v>559</v>
      </c>
      <c r="E10" t="str">
        <f>VLOOKUP(A10,ecom_sales_data!K10:O1505,3,0)</f>
        <v>Peters Ltd</v>
      </c>
    </row>
    <row r="11" spans="1:5" x14ac:dyDescent="0.45">
      <c r="A11">
        <v>2117</v>
      </c>
      <c r="B11" t="s">
        <v>560</v>
      </c>
      <c r="C11" t="s">
        <v>11</v>
      </c>
      <c r="D11" t="s">
        <v>561</v>
      </c>
      <c r="E11" t="str">
        <f>VLOOKUP(A11,ecom_sales_data!K11:O1506,3,0)</f>
        <v>Holden Inc</v>
      </c>
    </row>
    <row r="12" spans="1:5" x14ac:dyDescent="0.45">
      <c r="A12">
        <v>4541</v>
      </c>
      <c r="B12" t="s">
        <v>562</v>
      </c>
      <c r="C12" t="s">
        <v>17</v>
      </c>
      <c r="D12" t="s">
        <v>563</v>
      </c>
      <c r="E12" t="str">
        <f>VLOOKUP(A12,ecom_sales_data!K12:O1507,3,0)</f>
        <v>Mccall Inc</v>
      </c>
    </row>
    <row r="13" spans="1:5" x14ac:dyDescent="0.45">
      <c r="A13">
        <v>8522</v>
      </c>
      <c r="B13" t="s">
        <v>564</v>
      </c>
      <c r="C13" t="s">
        <v>17</v>
      </c>
      <c r="D13" t="s">
        <v>565</v>
      </c>
      <c r="E13" t="str">
        <f>VLOOKUP(A13,ecom_sales_data!K13:O1508,3,0)</f>
        <v>Estrada LLC</v>
      </c>
    </row>
    <row r="14" spans="1:5" x14ac:dyDescent="0.45">
      <c r="A14">
        <v>5942</v>
      </c>
      <c r="B14" t="s">
        <v>566</v>
      </c>
      <c r="C14" t="s">
        <v>17</v>
      </c>
      <c r="D14" t="s">
        <v>567</v>
      </c>
      <c r="E14" t="str">
        <f>VLOOKUP(A14,ecom_sales_data!K14:O1509,3,0)</f>
        <v>Jones-Henderson</v>
      </c>
    </row>
    <row r="15" spans="1:5" x14ac:dyDescent="0.45">
      <c r="A15">
        <v>4971</v>
      </c>
      <c r="B15" t="s">
        <v>568</v>
      </c>
      <c r="C15" t="s">
        <v>17</v>
      </c>
      <c r="D15" t="s">
        <v>569</v>
      </c>
      <c r="E15" t="str">
        <f>VLOOKUP(A15,ecom_sales_data!K15:O1510,3,0)</f>
        <v>Perez LLC</v>
      </c>
    </row>
    <row r="16" spans="1:5" x14ac:dyDescent="0.45">
      <c r="A16">
        <v>5035</v>
      </c>
      <c r="B16" t="s">
        <v>570</v>
      </c>
      <c r="C16" t="s">
        <v>17</v>
      </c>
      <c r="D16" t="s">
        <v>571</v>
      </c>
      <c r="E16" t="str">
        <f>VLOOKUP(A16,ecom_sales_data!K16:O1511,3,0)</f>
        <v>Clayton, Robertson and Wolfe</v>
      </c>
    </row>
    <row r="17" spans="1:5" x14ac:dyDescent="0.45">
      <c r="A17">
        <v>4889</v>
      </c>
      <c r="B17" t="s">
        <v>572</v>
      </c>
      <c r="C17" t="s">
        <v>15</v>
      </c>
      <c r="D17" t="s">
        <v>573</v>
      </c>
      <c r="E17" t="str">
        <f>VLOOKUP(A17,ecom_sales_data!K17:O1512,3,0)</f>
        <v>Davis Group</v>
      </c>
    </row>
    <row r="18" spans="1:5" x14ac:dyDescent="0.45">
      <c r="A18">
        <v>5039</v>
      </c>
      <c r="B18" t="s">
        <v>574</v>
      </c>
      <c r="C18" t="s">
        <v>15</v>
      </c>
      <c r="D18" t="s">
        <v>575</v>
      </c>
      <c r="E18" t="str">
        <f>VLOOKUP(A18,ecom_sales_data!K18:O1513,3,0)</f>
        <v>Sanchez, Medina and Golden</v>
      </c>
    </row>
    <row r="19" spans="1:5" x14ac:dyDescent="0.45">
      <c r="A19">
        <v>7085</v>
      </c>
      <c r="B19" t="s">
        <v>576</v>
      </c>
      <c r="C19" t="s">
        <v>15</v>
      </c>
      <c r="D19" t="s">
        <v>577</v>
      </c>
      <c r="E19" t="str">
        <f>VLOOKUP(A19,ecom_sales_data!K19:O1514,3,0)</f>
        <v>Myers-Barber</v>
      </c>
    </row>
    <row r="20" spans="1:5" x14ac:dyDescent="0.45">
      <c r="A20">
        <v>3592</v>
      </c>
      <c r="B20" t="s">
        <v>578</v>
      </c>
      <c r="C20" t="s">
        <v>15</v>
      </c>
      <c r="D20" t="s">
        <v>579</v>
      </c>
      <c r="E20" t="str">
        <f>VLOOKUP(A20,ecom_sales_data!K20:O1515,3,0)</f>
        <v>Hamilton, Kirby and Taylor</v>
      </c>
    </row>
    <row r="21" spans="1:5" x14ac:dyDescent="0.45">
      <c r="A21">
        <v>9961</v>
      </c>
      <c r="B21" t="s">
        <v>580</v>
      </c>
      <c r="C21" t="s">
        <v>15</v>
      </c>
      <c r="D21" t="s">
        <v>581</v>
      </c>
      <c r="E21" t="str">
        <f>VLOOKUP(A21,ecom_sales_data!K21:O1516,3,0)</f>
        <v>Rogers and Sons</v>
      </c>
    </row>
    <row r="22" spans="1:5" x14ac:dyDescent="0.45">
      <c r="A22">
        <v>1440</v>
      </c>
      <c r="B22" t="s">
        <v>582</v>
      </c>
      <c r="C22" t="s">
        <v>13</v>
      </c>
      <c r="D22" t="s">
        <v>583</v>
      </c>
      <c r="E22" t="str">
        <f>VLOOKUP(A22,ecom_sales_data!K22:O1517,3,0)</f>
        <v>Barker-Baker</v>
      </c>
    </row>
    <row r="23" spans="1:5" x14ac:dyDescent="0.45">
      <c r="A23">
        <v>1794</v>
      </c>
      <c r="B23" t="s">
        <v>584</v>
      </c>
      <c r="C23" t="s">
        <v>13</v>
      </c>
      <c r="D23" t="s">
        <v>585</v>
      </c>
      <c r="E23" t="str">
        <f>VLOOKUP(A23,ecom_sales_data!K23:O1518,3,0)</f>
        <v>Reese LLC</v>
      </c>
    </row>
    <row r="24" spans="1:5" x14ac:dyDescent="0.45">
      <c r="A24">
        <v>9240</v>
      </c>
      <c r="B24" t="s">
        <v>586</v>
      </c>
      <c r="C24" t="s">
        <v>13</v>
      </c>
      <c r="D24" t="s">
        <v>587</v>
      </c>
      <c r="E24" t="str">
        <f>VLOOKUP(A24,ecom_sales_data!K24:O1519,3,0)</f>
        <v>Clark, Scott and Miller</v>
      </c>
    </row>
    <row r="25" spans="1:5" x14ac:dyDescent="0.45">
      <c r="A25">
        <v>9504</v>
      </c>
      <c r="B25" t="s">
        <v>588</v>
      </c>
      <c r="C25" t="s">
        <v>13</v>
      </c>
      <c r="D25" t="s">
        <v>589</v>
      </c>
      <c r="E25" t="str">
        <f>VLOOKUP(A25,ecom_sales_data!K25:O1520,3,0)</f>
        <v>Bailey, Fowler and Butler</v>
      </c>
    </row>
    <row r="26" spans="1:5" x14ac:dyDescent="0.45">
      <c r="A26">
        <v>3312</v>
      </c>
      <c r="B26" t="s">
        <v>590</v>
      </c>
      <c r="C26" t="s">
        <v>13</v>
      </c>
      <c r="D26" t="s">
        <v>591</v>
      </c>
      <c r="E26" t="str">
        <f>VLOOKUP(A26,ecom_sales_data!K26:O1521,3,0)</f>
        <v>West LLC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Pivot Table</vt:lpstr>
      <vt:lpstr>Dashboard</vt:lpstr>
      <vt:lpstr>ecom_sales_data</vt:lpstr>
      <vt:lpstr>ecom_customer_data</vt:lpstr>
      <vt:lpstr>ecom_product_data</vt:lpstr>
      <vt:lpstr>Customer</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 Gideon</dc:creator>
  <cp:lastModifiedBy>Joy Uko</cp:lastModifiedBy>
  <dcterms:created xsi:type="dcterms:W3CDTF">2024-09-04T10:10:14Z</dcterms:created>
  <dcterms:modified xsi:type="dcterms:W3CDTF">2025-10-13T09:02:35Z</dcterms:modified>
</cp:coreProperties>
</file>