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1012 G2\Downloads\Super+Bowl+Commercials\"/>
    </mc:Choice>
  </mc:AlternateContent>
  <xr:revisionPtr revIDLastSave="0" documentId="13_ncr:1_{6A31E78C-2D3E-4739-8250-1F6F4F42F4FF}" xr6:coauthVersionLast="47" xr6:coauthVersionMax="47" xr10:uidLastSave="{00000000-0000-0000-0000-000000000000}"/>
  <bookViews>
    <workbookView xWindow="-98" yWindow="-98" windowWidth="20715" windowHeight="13276" activeTab="1" xr2:uid="{5901D0A5-F3EF-4F19-A548-C464A7EDC146}"/>
  </bookViews>
  <sheets>
    <sheet name="Pivot Table" sheetId="3" r:id="rId1"/>
    <sheet name="Dashboard" sheetId="4" r:id="rId2"/>
    <sheet name="superbowl_commercials" sheetId="1" r:id="rId3"/>
  </sheets>
  <definedNames>
    <definedName name="Slicer_Brand">#N/A</definedName>
    <definedName name="Slicer_Celebrity">#N/A</definedName>
    <definedName name="Slicer_Patriotic">#N/A</definedName>
    <definedName name="Slicer_Year">#N/A</definedName>
  </definedNames>
  <calcPr calcId="181029"/>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T8" i="1" l="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T6" i="1"/>
  <c r="T5" i="1"/>
  <c r="T4" i="1"/>
</calcChain>
</file>

<file path=xl/sharedStrings.xml><?xml version="1.0" encoding="utf-8"?>
<sst xmlns="http://schemas.openxmlformats.org/spreadsheetml/2006/main" count="813" uniqueCount="490">
  <si>
    <t>Year</t>
  </si>
  <si>
    <t>Brand</t>
  </si>
  <si>
    <t>Superbowl Ads Link</t>
  </si>
  <si>
    <t>Youtube Link</t>
  </si>
  <si>
    <t>Funny</t>
  </si>
  <si>
    <t>Shows Product Quickly</t>
  </si>
  <si>
    <t>Patriotic</t>
  </si>
  <si>
    <t>Celebrity</t>
  </si>
  <si>
    <t>Danger</t>
  </si>
  <si>
    <t>Animals</t>
  </si>
  <si>
    <t>Uses Sex</t>
  </si>
  <si>
    <t>Length</t>
  </si>
  <si>
    <t>Estimated Cost</t>
  </si>
  <si>
    <t>Youtube Views</t>
  </si>
  <si>
    <t>Youtube Likes</t>
  </si>
  <si>
    <t>TV Viewers</t>
  </si>
  <si>
    <t>E-Trade</t>
  </si>
  <si>
    <t>https://superbowl-ads.com/2000-etrade-monkey-dance/</t>
  </si>
  <si>
    <t>https://www.youtube.com/watch?v=Muyq2kMDFoA</t>
  </si>
  <si>
    <t>https://superbowl-ads.com/2000-etrade-money-out-of-the-wazoo/</t>
  </si>
  <si>
    <t>https://www.youtube.com/watch?v=oftjwYmlfoA</t>
  </si>
  <si>
    <t>Budweiser</t>
  </si>
  <si>
    <t>https://superbowl-ads.com/2000-budweiser-whaasup-game/</t>
  </si>
  <si>
    <t>https://www.youtube.com/watch?v=loimTUjV92Q</t>
  </si>
  <si>
    <t>Bud Light</t>
  </si>
  <si>
    <t>https://superbowl-ads.com/2000-bud-light-hold-the-door/</t>
  </si>
  <si>
    <t>https://www.youtube.com/watch?v=M3IV93HwSkc</t>
  </si>
  <si>
    <t>https://superbowl-ads.com/2000-budweiser-talking-dog/</t>
  </si>
  <si>
    <t>https://www.youtube.com/watch?v=dK1tlG778J8</t>
  </si>
  <si>
    <t>https://superbowl-ads.com/2000-bud-light-she-has-a-cat/</t>
  </si>
  <si>
    <t>https://www.youtube.com/watch?v=drE6cpCB6Po</t>
  </si>
  <si>
    <t>https://superbowl-ads.com/2000-budweiser-whaasup/</t>
  </si>
  <si>
    <t>https://www.youtube.com/watch?v=JJmqCKtJnxM</t>
  </si>
  <si>
    <t>https://superbowl-ads.com/2000-budweiser-rex/</t>
  </si>
  <si>
    <t>https://www.youtube.com/watch?v=GgXsLHifz9k</t>
  </si>
  <si>
    <t>https://superbowl-ads.com/2001-bud-light-otto/</t>
  </si>
  <si>
    <t>https://www.youtube.com/watch?v=XJEYIR-Cai4</t>
  </si>
  <si>
    <t>https://superbowl-ads.com/2001-budweiser-what-are-you-doing/</t>
  </si>
  <si>
    <t>https://www.youtube.com/watch?v=gtmJEt0w1k4</t>
  </si>
  <si>
    <t>https://superbowl-ads.com/2001-bud-light-pencil-pusher/</t>
  </si>
  <si>
    <t>https://www.youtube.com/watch?v=J89vbNUzhIE</t>
  </si>
  <si>
    <t>Pepsi</t>
  </si>
  <si>
    <t>https://superbowl-ads.com/2001-pepsi-subway-miracle/</t>
  </si>
  <si>
    <t>https://www.youtube.com/watch?v=1nmPv4M8Ps8</t>
  </si>
  <si>
    <t>https://superbowl-ads.com/2001-etrade-dot-com-ghost-town/</t>
  </si>
  <si>
    <t>https://www.youtube.com/watch?v=ONZFkqzuMjI</t>
  </si>
  <si>
    <t>https://superbowl-ads.com/2001-pepsi-roller-coaster/</t>
  </si>
  <si>
    <t>https://www.youtube.com/watch?v=MwfL-DkL1Vg</t>
  </si>
  <si>
    <t>https://superbowl-ads.com/2001-bud-light-cedric-the-entertainer/</t>
  </si>
  <si>
    <t>https://www.youtube.com/watch?v=h-HHbtwX5vY</t>
  </si>
  <si>
    <t>Doritos</t>
  </si>
  <si>
    <t>https://superbowl-ads.com/2001-doritos-ali-landry/</t>
  </si>
  <si>
    <t>https://www.youtube.com/watch?v=xbrvsJZSxok</t>
  </si>
  <si>
    <t>NFL</t>
  </si>
  <si>
    <t>https://superbowl-ads.com/2001-pepsi-bob-dole/</t>
  </si>
  <si>
    <t>https://www.youtube.com/watch?v=6h7wifUL8mk</t>
  </si>
  <si>
    <t>https://superbowl-ads.com/2001-pepsi-kasparov-vs-pepsi-machine/</t>
  </si>
  <si>
    <t>https://www.youtube.com/watch?v=pldGc0Cpf84</t>
  </si>
  <si>
    <t>https://superbowl-ads.com/2001-etrade-security-guard/</t>
  </si>
  <si>
    <t>https://www.youtube.com/watch?v=39BL7iqe6pQ</t>
  </si>
  <si>
    <t>https://superbowl-ads.com/2001-budweiser-nsync/</t>
  </si>
  <si>
    <t>https://www.youtube.com/watch?v=H9YdunAo3Ug</t>
  </si>
  <si>
    <t>https://superbowl-ads.com/2002-budweiser-ground-zero-clydesdales-bow/</t>
  </si>
  <si>
    <t>https://www.youtube.com/watch?v=1MZUvib98Rs</t>
  </si>
  <si>
    <t>https://superbowl-ads.com/2002-budweiser-how-ya-doin/</t>
  </si>
  <si>
    <t>https://www.youtube.com/watch?v=mhEYXcCB1Qw</t>
  </si>
  <si>
    <t>https://superbowl-ads.com/2002-budweiser-anniversary-card/</t>
  </si>
  <si>
    <t>https://www.youtube.com/watch?v=LnU2T2P1oxA</t>
  </si>
  <si>
    <t>https://superbowl-ads.com/2002-bud-light-falcon/</t>
  </si>
  <si>
    <t>https://www.youtube.com/watch?v=ZBD4dYTpYAU</t>
  </si>
  <si>
    <t>https://superbowl-ads.com/2002-bud-light-robobash/</t>
  </si>
  <si>
    <t>https://www.youtube.com/watch?v=oJvsWvaTr4w</t>
  </si>
  <si>
    <t>https://superbowl-ads.com/2002-bud-light-satin-sheets/</t>
  </si>
  <si>
    <t>https://www.youtube.com/watch?v=-LwSb4cCAnw</t>
  </si>
  <si>
    <t>https://superbowl-ads.com/2002-etrade-monkey-musical/</t>
  </si>
  <si>
    <t>https://www.youtube.com/watch?v=SK1i1iyE7RA</t>
  </si>
  <si>
    <t>https://superbowl-ads.com/2002-pepsi-generations-with-britney-spears/</t>
  </si>
  <si>
    <t>https://www.youtube.com/watch?v=TG4giyL-4Sk</t>
  </si>
  <si>
    <t>https://superbowl-ads.com/2002-bud-light-cedric-advice/</t>
  </si>
  <si>
    <t>https://www.youtube.com/watch?v=OfLLLnAngZI</t>
  </si>
  <si>
    <t>https://superbowl-ads.com/2003-bud-light-hermit-crab/</t>
  </si>
  <si>
    <t>https://www.youtube.com/watch?v=ovQYgnXHooY</t>
  </si>
  <si>
    <t>https://superbowl-ads.com/2003-bud-light-strongman/</t>
  </si>
  <si>
    <t>https://www.youtube.com/watch?v=_cEQ5g6bzdM</t>
  </si>
  <si>
    <t>https://superbowl-ads.com/2003-bud-light-yoga/</t>
  </si>
  <si>
    <t>https://www.youtube.com/watch?v=bcV8WN1YIL4</t>
  </si>
  <si>
    <t>https://superbowl-ads.com/2003-budweiser-great-listener/</t>
  </si>
  <si>
    <t>https://www.youtube.com/watch?v=zx4SnN9HuRw</t>
  </si>
  <si>
    <t>https://superbowl-ads.com/2003-bud-light-upside-down-clown/</t>
  </si>
  <si>
    <t>https://www.youtube.com/watch?v=DTvxyDwP2CA</t>
  </si>
  <si>
    <t>https://superbowl-ads.com/2003-bud-light-mother-in-law/</t>
  </si>
  <si>
    <t>https://www.youtube.com/watch?v=RuIXFuwLb2s</t>
  </si>
  <si>
    <t>https://superbowl-ads.com/2003-budweiser-instant-replay/</t>
  </si>
  <si>
    <t>https://www.youtube.com/watch?v=hM79LTkT7ek</t>
  </si>
  <si>
    <t>https://superbowl-ads.com/2003-bud-light-no-pets-allowed/</t>
  </si>
  <si>
    <t>https://www.youtube.com/watch?v=BKexURCYxtk</t>
  </si>
  <si>
    <t>https://superbowl-ads.com/2003-budweiser-roommate/</t>
  </si>
  <si>
    <t>https://www.youtube.com/watch?v=R67qcUIbFhs</t>
  </si>
  <si>
    <t>https://superbowl-ads.com/2003-nfl-crazy-with-don-cheadle/</t>
  </si>
  <si>
    <t>https://www.youtube.com/watch?v=Bs0Iwwl-5Lk</t>
  </si>
  <si>
    <t>https://superbowl-ads.com/2004-bud-light-frank/</t>
  </si>
  <si>
    <t>https://www.youtube.com/watch?v=mjN3OY9Eefk</t>
  </si>
  <si>
    <t>https://superbowl-ads.com/2004-pepsi-bears-find-food/</t>
  </si>
  <si>
    <t>https://www.youtube.com/watch?v=GzWUUZRli6s</t>
  </si>
  <si>
    <t>https://superbowl-ads.com/2004-budweiser-referee/</t>
  </si>
  <si>
    <t>https://www.youtube.com/watch?v=uO-E2T1hayU</t>
  </si>
  <si>
    <t>https://superbowl-ads.com/2004-budweiser-donkey/</t>
  </si>
  <si>
    <t>https://www.youtube.com/watch?v=pmmsr7PAhWU</t>
  </si>
  <si>
    <t>Toyota</t>
  </si>
  <si>
    <t>https://superbowl-ads.com/2004-toyota-revenge/</t>
  </si>
  <si>
    <t>https://www.youtube.com/watch?v=5uLJitPWAXM</t>
  </si>
  <si>
    <t>https://superbowl-ads.com/2004-bud-light-sleigh-ride/</t>
  </si>
  <si>
    <t>https://www.youtube.com/watch?v=yQ_nU0_R7PE</t>
  </si>
  <si>
    <t>https://superbowl-ads.com/2004-pepsi-jimi-hendrix/</t>
  </si>
  <si>
    <t>https://www.youtube.com/watch?v=NOOmu1Rz17Y</t>
  </si>
  <si>
    <t>https://superbowl-ads.com/2004-bud-light-paintball/</t>
  </si>
  <si>
    <t>https://www.youtube.com/watch?v=qbS0gF3YdBg</t>
  </si>
  <si>
    <t>https://superbowl-ads.com/2004-bud-light-fergus/</t>
  </si>
  <si>
    <t>https://www.youtube.com/watch?v=j7QA9oHpduk</t>
  </si>
  <si>
    <t>https://superbowl-ads.com/2004-bud-light-cedric-gets-massage/</t>
  </si>
  <si>
    <t>https://www.youtube.com/watch?v=gWqR28uRxXw</t>
  </si>
  <si>
    <t>https://superbowl-ads.com/2004-budweiser-lipstick/</t>
  </si>
  <si>
    <t>https://www.youtube.com/watch?v=zM4rU4jit5k</t>
  </si>
  <si>
    <t>https://superbowl-ads.com/2005-bud-light-parrot/</t>
  </si>
  <si>
    <t>https://www.youtube.com/watch?v=-gTWA5AsTP8</t>
  </si>
  <si>
    <t>https://superbowl-ads.com/2005-pepsi-song-in-a-bottle/</t>
  </si>
  <si>
    <t>https://www.youtube.com/watch?v=vUwROngDC88</t>
  </si>
  <si>
    <t>https://superbowl-ads.com/2005-diet-pepsi-pdiddy/</t>
  </si>
  <si>
    <t>https://www.youtube.com/watch?v=eXfNnSOOoVc</t>
  </si>
  <si>
    <t>https://superbowl-ads.com/2005-bud-light-cedric-stranded/</t>
  </si>
  <si>
    <t>https://www.youtube.com/watch?v=Q5Hu_FBUIsk</t>
  </si>
  <si>
    <t>https://superbowl-ads.com/2005-diet-pepsi-hot-guy/</t>
  </si>
  <si>
    <t>https://www.youtube.com/watch?v=bHY2miRSwh4</t>
  </si>
  <si>
    <t>https://superbowl-ads.com/2006-bud-light-bear-attack/</t>
  </si>
  <si>
    <t>https://www.youtube.com/watch?v=yk0MQD5YgV8</t>
  </si>
  <si>
    <t>https://superbowl-ads.com/2006-budweiser-stadium-crowd-wave/</t>
  </si>
  <si>
    <t>https://www.youtube.com/watch?v=4WeAvfP1ikU</t>
  </si>
  <si>
    <t>https://superbowl-ads.com/2006-bud-light-magic-fridge/</t>
  </si>
  <si>
    <t>https://www.youtube.com/watch?v=67dRRrRz2t8</t>
  </si>
  <si>
    <t>https://superbowl-ads.com/2006-budweiser-on-the-roof/</t>
  </si>
  <si>
    <t>https://www.youtube.com/watch?v=q05QIp5qbnY</t>
  </si>
  <si>
    <t>https://superbowl-ads.com/2006-diet-pepsi-jackie-chan/</t>
  </si>
  <si>
    <t>https://www.youtube.com/watch?v=sx0i7WgBOvs</t>
  </si>
  <si>
    <t>https://superbowl-ads.com/2006-diet-pepsi-brown-and-bubbly/</t>
  </si>
  <si>
    <t>https://www.youtube.com/watch?v=d8f-PiELHls</t>
  </si>
  <si>
    <t>https://superbowl-ads.com/2006-budweiser-streaker/</t>
  </si>
  <si>
    <t>https://www.youtube.com/watch?v=Zb3fhsfs6ZU</t>
  </si>
  <si>
    <t>https://superbowl-ads.com/2007-budweiser-king-crab/</t>
  </si>
  <si>
    <t>https://www.youtube.com/watch?v=7KHlMJE84eA</t>
  </si>
  <si>
    <t>https://superbowl-ads.com/2007-bud-light-slap/</t>
  </si>
  <si>
    <t>https://www.youtube.com/watch?v=aOfRpCp6Pgw</t>
  </si>
  <si>
    <t>https://superbowl-ads.com/2007-etrade-one-finger/</t>
  </si>
  <si>
    <t>https://www.youtube.com/watch?v=jaR5-kefxn4</t>
  </si>
  <si>
    <t>https://superbowl-ads.com/2007-doritos-live-the-favor/</t>
  </si>
  <si>
    <t>https://www.youtube.com/watch?v=kNxgxF-7SfA</t>
  </si>
  <si>
    <t>https://superbowl-ads.com/2007-bud-light-but-he-has-bud-light/</t>
  </si>
  <si>
    <t>https://www.youtube.com/watch?v=qIC90Vnc-OI</t>
  </si>
  <si>
    <t>Coca-Cola</t>
  </si>
  <si>
    <t>https://superbowl-ads.com/2007-coca-cola-video-game/</t>
  </si>
  <si>
    <t>https://www.youtube.com/watch?v=3Tnm53uXIvg</t>
  </si>
  <si>
    <t>https://superbowl-ads.com/2007-bud-light-rock-scissors-paper/</t>
  </si>
  <si>
    <t>https://www.youtube.com/watch?v=kH50-giCeDM</t>
  </si>
  <si>
    <t>https://superbowl-ads.com/2007-coca-cola-happiness-factory/</t>
  </si>
  <si>
    <t>https://www.youtube.com/watch?v=NwZpO6saPxI</t>
  </si>
  <si>
    <t>https://superbowl-ads.com/2007-budweiser-dalmatian/</t>
  </si>
  <si>
    <t>https://www.youtube.com/watch?v=esOPYOeotTU</t>
  </si>
  <si>
    <t>https://superbowl-ads.com/2007-bud-light-class-with-carlos-mencia/</t>
  </si>
  <si>
    <t>https://www.youtube.com/watch?v=670X2MCWzK0</t>
  </si>
  <si>
    <t>https://superbowl-ads.com/2007-toyota-tundra-see-saw/</t>
  </si>
  <si>
    <t>https://www.youtube.com/watch?v=D81uh6I-2Q4</t>
  </si>
  <si>
    <t>https://superbowl-ads.com/2007-doritos-check-out-girl/</t>
  </si>
  <si>
    <t>https://www.youtube.com/watch?v=nIcFZzdXSrU</t>
  </si>
  <si>
    <t>https://superbowl-ads.com/2008-budweiser-dalmatian-trains-hank-for-team/</t>
  </si>
  <si>
    <t>https://www.youtube.com/watch?v=odpagg0jV6I</t>
  </si>
  <si>
    <t>Hyundai</t>
  </si>
  <si>
    <t>https://superbowl-ads.com/2008-hyundai-genesis-luxury/</t>
  </si>
  <si>
    <t>https://www.youtube.com/watch?v=PsKJUnGEGSs</t>
  </si>
  <si>
    <t>https://superbowl-ads.com/2008-bud-light-wheel-suck/</t>
  </si>
  <si>
    <t>https://www.youtube.com/watch?v=WX8Du9pusdA</t>
  </si>
  <si>
    <t>https://superbowl-ads.com/2008-bud-light-wine-cheese-party/</t>
  </si>
  <si>
    <t>https://www.youtube.com/watch?v=aEWtTVaIH0M</t>
  </si>
  <si>
    <t>https://superbowl-ads.com/2008-bud-light-breathe-fire/</t>
  </si>
  <si>
    <t>https://www.youtube.com/watch?v=AhqPl1IKVo4</t>
  </si>
  <si>
    <t>https://superbowl-ads.com/2008-bud-light-x-ray-vision/</t>
  </si>
  <si>
    <t>https://www.youtube.com/watch?v=cOEMI8HRhlA</t>
  </si>
  <si>
    <t>https://superbowl-ads.com/2008-doritos-mouse-trap/</t>
  </si>
  <si>
    <t>https://www.youtube.com/watch?v=h8qgk5tXuUA</t>
  </si>
  <si>
    <t>https://superbowl-ads.com/2008-coca-cola-political-parties/</t>
  </si>
  <si>
    <t>https://www.youtube.com/watch?v=2_LWZe2BGaE</t>
  </si>
  <si>
    <t>https://superbowl-ads.com/2008-pepsi-every-sip-with-justin-timberlake/</t>
  </si>
  <si>
    <t>https://www.youtube.com/watch?v=AKKM8sP24BE</t>
  </si>
  <si>
    <t>https://superbowl-ads.com/2008-bud-light-language-of-love/</t>
  </si>
  <si>
    <t>https://www.youtube.com/watch?v=Ao0x4zsb724</t>
  </si>
  <si>
    <t>https://superbowl-ads.com/2008-bud-light-jackie-moon-will-ferrell/</t>
  </si>
  <si>
    <t>https://www.youtube.com/watch?v=ecqiZn2DDFQ</t>
  </si>
  <si>
    <t>https://superbowl-ads.com/2008-coca-cola-its-mine/</t>
  </si>
  <si>
    <t>https://www.youtube.com/watch?v=-ACk9mRky5k</t>
  </si>
  <si>
    <t>https://superbowl-ads.com/2008-bud-light-ability-to-fly/</t>
  </si>
  <si>
    <t>https://www.youtube.com/watch?v=-axbiEJiRGw</t>
  </si>
  <si>
    <t>https://superbowl-ads.com/2009-pepsi-max-im-good/</t>
  </si>
  <si>
    <t>https://www.youtube.com/watch?v=qUZaSf7T7ig</t>
  </si>
  <si>
    <t>https://superbowl-ads.com/2009-budweiser-clydesdales-generations/</t>
  </si>
  <si>
    <t>https://www.youtube.com/watch?v=ukpnHh4eEeQ</t>
  </si>
  <si>
    <t>https://superbowl-ads.com/2009-budweiser-clydesdale-plays-fetch/</t>
  </si>
  <si>
    <t>https://www.youtube.com/watch?v=w_ZEGUX4YnI</t>
  </si>
  <si>
    <t>https://superbowl-ads.com/2009-hyundai-angry-bosses/</t>
  </si>
  <si>
    <t>https://www.youtube.com/watch?v=puG0WOgAUfs</t>
  </si>
  <si>
    <t>https://superbowl-ads.com/2009-doritos-new-flavor-pitch/</t>
  </si>
  <si>
    <t>https://www.youtube.com/watch?v=qKKpRhFcKBk</t>
  </si>
  <si>
    <t>https://superbowl-ads.com/2009-coca-cola-heist/</t>
  </si>
  <si>
    <t>https://www.youtube.com/watch?v=icV7fGqPZ2I</t>
  </si>
  <si>
    <t>https://superbowl-ads.com/2009-bud-light-meeting/</t>
  </si>
  <si>
    <t>https://www.youtube.com/watch?v=L1fL0ZHX2t0</t>
  </si>
  <si>
    <t>https://superbowl-ads.com/2009-coca-cola-avatar/</t>
  </si>
  <si>
    <t>https://www.youtube.com/watch?v=Kwke0LNardc</t>
  </si>
  <si>
    <t>https://superbowl-ads.com/2009-bud-light-skier/</t>
  </si>
  <si>
    <t>https://www.youtube.com/watch?v=LEVQAU_LITI</t>
  </si>
  <si>
    <t>https://superbowl-ads.com/2009-doritos-power-of-the-crunch/</t>
  </si>
  <si>
    <t>https://www.youtube.com/watch?v=7DZao4kN73M</t>
  </si>
  <si>
    <t>https://superbowl-ads.com/2009-coke-zero-mean-troy/</t>
  </si>
  <si>
    <t>https://www.youtube.com/watch?v=XKFUcEkIbEg</t>
  </si>
  <si>
    <t>https://superbowl-ads.com/2009-pepsi-anthem/</t>
  </si>
  <si>
    <t>https://www.youtube.com/watch?v=WIzKwJmYLNs</t>
  </si>
  <si>
    <t>https://superbowl-ads.com/2009-doritos-crystal-ball/</t>
  </si>
  <si>
    <t>https://www.youtube.com/watch?v=Fdz0Q0GiEcc</t>
  </si>
  <si>
    <t>https://superbowl-ads.com/2009-etrade-talking-baby/</t>
  </si>
  <si>
    <t>https://www.youtube.com/watch?v=PlqWRADszb0</t>
  </si>
  <si>
    <t>https://superbowl-ads.com/2009-hyundai-assurance-contract/</t>
  </si>
  <si>
    <t>https://www.youtube.com/watch?v=lzQ2NeqjYS0</t>
  </si>
  <si>
    <t>https://superbowl-ads.com/hd-2010-super-bowl-commercial-new-hyundai-super-bowl-44-xliv-ad-hyundai-body-pass-2011-sonata/</t>
  </si>
  <si>
    <t>https://www.youtube.com/watch?v=dWQqIeAYfK8</t>
  </si>
  <si>
    <t>https://superbowl-ads.com/hd-exclusive-bud-light-scientist-2010-superbowl-44-xliv-commercial-ad/</t>
  </si>
  <si>
    <t>https://www.youtube.com/watch?v=agISXMN4tng</t>
  </si>
  <si>
    <t>https://superbowl-ads.com/hd-exclusive-stranded-budweiser-2010-super-bowl-44-xliv-commercial-ad/</t>
  </si>
  <si>
    <t>https://www.youtube.com/watch?v=zE7wyUmsM0k</t>
  </si>
  <si>
    <t>https://superbowl-ads.com/hd-exclusive-e-trade-baby-tears-2010-superbowl-44-xliv-commercial-ad/</t>
  </si>
  <si>
    <t>https://www.youtube.com/watch?v=LgiYL1Ry2I8</t>
  </si>
  <si>
    <t>https://superbowl-ads.com/hd-exclusive-doritos-samurai-2010-super-bowl-44-xliv-commercial-ad/</t>
  </si>
  <si>
    <t>https://www.youtube.com/watch?v=1ww1k7w4WQ8</t>
  </si>
  <si>
    <t>https://superbowl-ads.com/hd-exclusive-casket-funeral-doritos-2010-super-bowl-44-xliv-commercial-ad/</t>
  </si>
  <si>
    <t>https://www.youtube.com/watch?v=2IhJl7mBtls</t>
  </si>
  <si>
    <t>https://superbowl-ads.com/2010-nfl-best-fans-on-the-planet/</t>
  </si>
  <si>
    <t>https://www.youtube.com/watch?v=6cMHr8goUgU</t>
  </si>
  <si>
    <t>https://superbowl-ads.com/hd-exclusive-dog-shock-collar-doritos-commercial-super-bowl-44-2010-super-bowl-xliv/</t>
  </si>
  <si>
    <t>https://www.youtube.com/watch?v=UBaZDWIs3fs</t>
  </si>
  <si>
    <t>https://superbowl-ads.com/hd-exclusive-2010-super-bowl-xliv-commercial-with-brett-favre-hyundai-commercial/</t>
  </si>
  <si>
    <t>https://www.youtube.com/watch?v=KqAWv2wCW8I</t>
  </si>
  <si>
    <t>https://superbowl-ads.com/hd-exclusive-bud-light-auto-tune-t-pain-2010-superbowl-44-xliv-commercial-ad/</t>
  </si>
  <si>
    <t>https://www.youtube.com/watch?v=bDhjcP02GQg</t>
  </si>
  <si>
    <t>Kia</t>
  </si>
  <si>
    <t>https://superbowl-ads.com/hd-exclusive-kias-big-game-commercial-2010-super-bowl-44-xliv-ad/</t>
  </si>
  <si>
    <t>https://www.youtube.com/watch?v=7q2yVq6fDEg</t>
  </si>
  <si>
    <t>https://superbowl-ads.com/hd-exclusive-e-trade-baby-girlfriend-2010-superbowl-44-xliv-commercial-ad/</t>
  </si>
  <si>
    <t>https://www.youtube.com/watch?v=tbLTl7egwlU</t>
  </si>
  <si>
    <t>https://superbowl-ads.com/hd-exclusive-e-trade-baby-first-class-2010-super-bowl-44-xliv-commercial-ad/</t>
  </si>
  <si>
    <t>https://www.youtube.com/watch?v=tVrE5-eiSNA</t>
  </si>
  <si>
    <t>https://superbowl-ads.com/hd-exclusive-budweiser-body-bridge-2010-super-bowl-44-xliv-commercial-ad/</t>
  </si>
  <si>
    <t>https://www.youtube.com/watch?v=IQHlA9qKJv4</t>
  </si>
  <si>
    <t>https://superbowl-ads.com/2011-kia-optima-one-epic-ride-super-bowl-xlv-commercial/</t>
  </si>
  <si>
    <t>https://www.youtube.com/watch?v=8FMU5yPZgwM</t>
  </si>
  <si>
    <t>https://superbowl-ads.com/2011-coca-cola-border/</t>
  </si>
  <si>
    <t>https://www.youtube.com/watch?v=Aw6-aXMBseo</t>
  </si>
  <si>
    <t>https://superbowl-ads.com/2011-bud-light-dog-sitter/</t>
  </si>
  <si>
    <t>https://www.youtube.com/watch?v=JJn1vM7LB1Y</t>
  </si>
  <si>
    <t>https://superbowl-ads.com/2011-coca-cola-siege/</t>
  </si>
  <si>
    <t>https://www.youtube.com/watch?v=nAJvHsVoLq0</t>
  </si>
  <si>
    <t>https://superbowl-ads.com/2011-doritos-pug-attack/</t>
  </si>
  <si>
    <t>https://www.youtube.com/watch?v=1A6frF5zfDE</t>
  </si>
  <si>
    <t>https://superbowl-ads.com/2011-hyundai-super-bowl-commercial-deprogramming-video/</t>
  </si>
  <si>
    <t>https://www.youtube.com/watch?v=32d5c_IW2Xc</t>
  </si>
  <si>
    <t>https://superbowl-ads.com/2011-pepsi-max-love-hurts/</t>
  </si>
  <si>
    <t>https://www.youtube.com/watch?v=r4eyQBvcBUA</t>
  </si>
  <si>
    <t>https://superbowl-ads.com/2012-bud-light-rescue-dog/</t>
  </si>
  <si>
    <t>https://www.youtube.com/watch?v=Qr3GJqccGi4</t>
  </si>
  <si>
    <t>https://superbowl-ads.com/2012-hyundai-genesis-heart/</t>
  </si>
  <si>
    <t>https://www.youtube.com/watch?v=UxQKSCpOIOI</t>
  </si>
  <si>
    <t>https://superbowl-ads.com/2012-pepsi-kings-court/</t>
  </si>
  <si>
    <t>https://www.youtube.com/watch?v=3rZs8ZKTsp0</t>
  </si>
  <si>
    <t>https://superbowl-ads.com/2012-doritos-mans-best-friend/</t>
  </si>
  <si>
    <t>https://www.youtube.com/watch?v=kMmd0WaQFGE</t>
  </si>
  <si>
    <t>https://superbowl-ads.com/2012-toyota-camry-its-reinvented/</t>
  </si>
  <si>
    <t>https://www.youtube.com/watch?v=oYdJKey7VpU</t>
  </si>
  <si>
    <t>https://superbowl-ads.com/2012-coca-cola-arghh-ny-bear/</t>
  </si>
  <si>
    <t>https://www.youtube.com/watch?v=jhvAXT9R_3U</t>
  </si>
  <si>
    <t>https://superbowl-ads.com/2012-kia-optima-drive-the-dream-extended-version/</t>
  </si>
  <si>
    <t>https://www.youtube.com/watch?v=9RI6OGXq11Y</t>
  </si>
  <si>
    <t>https://superbowl-ads.com/2012-nfl-timeline/</t>
  </si>
  <si>
    <t>https://www.youtube.com/watch?v=CPr4-P19NtE</t>
  </si>
  <si>
    <t>https://superbowl-ads.com/2012-coca-cola-superstition/</t>
  </si>
  <si>
    <t>https://www.youtube.com/watch?v=x1nttVdja9s</t>
  </si>
  <si>
    <t>https://superbowl-ads.com/2012-coca-cola-catch-ne-bear/</t>
  </si>
  <si>
    <t>https://www.youtube.com/watch?v=S2nBBMbjS8w</t>
  </si>
  <si>
    <t>https://superbowl-ads.com/2012-bud-light-platinum-factory/</t>
  </si>
  <si>
    <t>https://www.youtube.com/watch?v=3LPLXuHlOCI</t>
  </si>
  <si>
    <t>https://superbowl-ads.com/2012-doritos-sling-baby/</t>
  </si>
  <si>
    <t>https://www.youtube.com/watch?v=6SWNLDdnz0A</t>
  </si>
  <si>
    <t>https://superbowl-ads.com/2012-budweiser-eternal-optimism/</t>
  </si>
  <si>
    <t>https://www.youtube.com/watch?v=_GeiOdHsW_8</t>
  </si>
  <si>
    <t>https://superbowl-ads.com/video-2013-hyundai-sonata-turbo-super-bowl-xlvii-stuck/</t>
  </si>
  <si>
    <t>https://www.youtube.com/watch?v=WTf0XGpINJI</t>
  </si>
  <si>
    <t>https://superbowl-ads.com/video-hyundai-2013-super-bowl-xlvii-ad-epic-playdate/</t>
  </si>
  <si>
    <t>https://www.youtube.com/watch?v=YyKVvAZSAug</t>
  </si>
  <si>
    <t>https://superbowl-ads.com/video-doritos-2013-super-bowl-xlvii-commercial-goat-for-sale/</t>
  </si>
  <si>
    <t>https://www.youtube.com/watch?v=DoM6IhfY8No</t>
  </si>
  <si>
    <t>https://superbowl-ads.com/video-budweiser-black-crown-2013-super-bowl-xlvii-ad-coronation/</t>
  </si>
  <si>
    <t>https://www.youtube.com/watch?v=AMP9fgyi41M</t>
  </si>
  <si>
    <t>https://superbowl-ads.com/video-hyundai-2013-super-bowl-xlvii-ad-santafe-team/</t>
  </si>
  <si>
    <t>https://www.youtube.com/watch?v=jvm68nEAU7o</t>
  </si>
  <si>
    <t>https://superbowl-ads.com/video-bud-light-2013-super-bowl-xlvii-ad-journey/</t>
  </si>
  <si>
    <t>https://www.youtube.com/watch?v=leptS7k6sLE</t>
  </si>
  <si>
    <t>https://superbowl-ads.com/video-etrade-baby-2013-super-bowl-xlvii-commercial-save-it/</t>
  </si>
  <si>
    <t>https://www.youtube.com/watch?v=F0nhq4GO90s</t>
  </si>
  <si>
    <t>https://superbowl-ads.com/video-doritos-2013-super-bowl-xlvii-ad-fashionista-daddy/</t>
  </si>
  <si>
    <t>https://www.youtube.com/watch?v=w_2k5LMeduc</t>
  </si>
  <si>
    <t>https://superbowl-ads.com/video-2013-kia-super-bowl-xlvii-commercial-space-babies/</t>
  </si>
  <si>
    <t>https://www.youtube.com/watch?v=k5vbGQb7jR0</t>
  </si>
  <si>
    <t>https://superbowl-ads.com/video-budweiser-black-crown-2013-super-bowl-xlvii-ad-celebration/</t>
  </si>
  <si>
    <t>https://www.youtube.com/watch?v=2WNvlXoDs7w</t>
  </si>
  <si>
    <t>https://superbowl-ads.com/video-kia-forte-2013-super-bowl-xlvii-commercial-hot-bots/</t>
  </si>
  <si>
    <t>https://www.youtube.com/watch?v=yhPBzlB6VJI</t>
  </si>
  <si>
    <t>https://superbowl-ads.com/video-budweiser-2013-super-bowl-xlvii-ad-the-clydesdales-brotherhood/</t>
  </si>
  <si>
    <t>https://www.youtube.com/watch?v=eJucRz8kYo0</t>
  </si>
  <si>
    <t>https://superbowl-ads.com/video-2013-pepsi-next-super-bowl-xlvii-commercial-party/</t>
  </si>
  <si>
    <t>https://www.youtube.com/watch?v=WAySopBmbtI</t>
  </si>
  <si>
    <t>https://superbowl-ads.com/video-2013-hyundai-genesis-super-bowl-xlvii-commercial/</t>
  </si>
  <si>
    <t>https://www.youtube.com/watch?v=mOatp4Xi7IU</t>
  </si>
  <si>
    <t>https://superbowl-ads.com/2014-coca-going-all-the-way/</t>
  </si>
  <si>
    <t>https://www.youtube.com/watch?v=nO-8ZY7p95o</t>
  </si>
  <si>
    <t>https://superbowl-ads.com/2014-doritos-cowboy-kid/</t>
  </si>
  <si>
    <t>https://www.youtube.com/watch?v=1X_M47SQF6s</t>
  </si>
  <si>
    <t>https://superbowl-ads.com/2014-bud-light-up-for-whatever-2/</t>
  </si>
  <si>
    <t>https://www.youtube.com/watch?v=PnOW5qj_R6A</t>
  </si>
  <si>
    <t>https://superbowl-ads.com/2014-toyota-highlander-no-room-for-boring/</t>
  </si>
  <si>
    <t>https://www.youtube.com/watch?v=b01P9PaaoLk</t>
  </si>
  <si>
    <t>https://superbowl-ads.com/2014-kia-the-truth/</t>
  </si>
  <si>
    <t>https://www.youtube.com/watch?v=FTNMYoKHwvU</t>
  </si>
  <si>
    <t>https://superbowl-ads.com/2014-hyundai-elantra-nice/</t>
  </si>
  <si>
    <t>https://www.youtube.com/watch?v=2jMWybAKjWw</t>
  </si>
  <si>
    <t>https://superbowl-ads.com/2014-doritos-time-machine/</t>
  </si>
  <si>
    <t>https://www.youtube.com/watch?v=Y-P0Hs0ADJY</t>
  </si>
  <si>
    <t>https://superbowl-ads.com/2014-coca-cola-its-beautiful/</t>
  </si>
  <si>
    <t>https://www.youtube.com/watch?v=D4BC8zUfNhU</t>
  </si>
  <si>
    <t>https://superbowl-ads.com/2014-hyundai-genesis-dads-sixth-sense/</t>
  </si>
  <si>
    <t>https://www.youtube.com/watch?v=CyK63f0I1P0</t>
  </si>
  <si>
    <t>https://superbowl-ads.com/2014-bud-light-cool-twist/</t>
  </si>
  <si>
    <t>https://www.youtube.com/watch?v=_l1nWWiut0I</t>
  </si>
  <si>
    <t>https://superbowl-ads.com/2014-budweiser-puppy-love/</t>
  </si>
  <si>
    <t>https://www.youtube.com/watch?v=gUGGepL5gGU</t>
  </si>
  <si>
    <t>https://superbowl-ads.com/2015-doritos-middle-seat/</t>
  </si>
  <si>
    <t>https://www.youtube.com/watch?v=2JqRXLQYF9o</t>
  </si>
  <si>
    <t>https://superbowl-ads.com/2015-budweiser-clydesdale-beer-run/</t>
  </si>
  <si>
    <t>https://www.youtube.com/watch?v=5tso0er4EUI</t>
  </si>
  <si>
    <t>https://superbowl-ads.com/doritos-2015-super-bowl-xlix-ad-when-pigs-fly/</t>
  </si>
  <si>
    <t>https://www.youtube.com/watch?v=YQo0TfuueaY</t>
  </si>
  <si>
    <t>https://superbowl-ads.com/2015-kia-sorento-the-perfect-getaway-with-pierce-brosnan/</t>
  </si>
  <si>
    <t>https://www.youtube.com/watch?v=nayeYTmEdYw</t>
  </si>
  <si>
    <t>https://superbowl-ads.com/pepsi-2015-super-bowl-xlix-ad-halftime-touches-down/</t>
  </si>
  <si>
    <t>https://www.youtube.com/watch?v=IUU_ygKs3jA</t>
  </si>
  <si>
    <t>https://superbowl-ads.com/2015-budweiser-lost-dog/</t>
  </si>
  <si>
    <t>https://www.youtube.com/watch?v=otCxSnu_HXA</t>
  </si>
  <si>
    <t>https://superbowl-ads.com/2015-coca-cola-make-it-happy/</t>
  </si>
  <si>
    <t>https://www.youtube.com/watch?v=1AeG8tCzTGw</t>
  </si>
  <si>
    <t>https://superbowl-ads.com/toyota-camry-2015-super-bowl-xlix-ad-my-bold-dad/</t>
  </si>
  <si>
    <t>https://www.youtube.com/watch?v=9u4--TxE2gI</t>
  </si>
  <si>
    <t>https://superbowl-ads.com/hyundai-2016-super-bowl-50-ad-chase/</t>
  </si>
  <si>
    <t>https://www.youtube.com/watch?v=r_kXSO9Cph0</t>
  </si>
  <si>
    <t>https://superbowl-ads.com/pepsi-2016-super-bowl-50-ad-joy-pepsi/</t>
  </si>
  <si>
    <t>https://www.youtube.com/watch?v=B9j4Cw5dkBs</t>
  </si>
  <si>
    <t>https://superbowl-ads.com/hyundai-2016-super-bowl-50-ad-ryanville/</t>
  </si>
  <si>
    <t>https://www.youtube.com/watch?v=wBcijELzZi4</t>
  </si>
  <si>
    <t>https://superbowl-ads.com/coca-cola-mini-2016-super-bowl-50-ad-hulk-vs-ant-man/</t>
  </si>
  <si>
    <t>https://www.youtube.com/watch?v=sMkGwCw7iv8</t>
  </si>
  <si>
    <t>https://superbowl-ads.com/hyundai-2016-super-bowl-50-ad-first-date/</t>
  </si>
  <si>
    <t>https://www.youtube.com/watch?v=KwUUdl22mkA</t>
  </si>
  <si>
    <t>https://superbowl-ads.com/kia-optima-2016-super-bowl-50-ad-walken-closet/</t>
  </si>
  <si>
    <t>https://www.youtube.com/watch?v=rBkPXt-OpA4</t>
  </si>
  <si>
    <t>https://superbowl-ads.com/nfl-2016-super-bowl-50-ad-super-bowl-babies-choir/</t>
  </si>
  <si>
    <t>https://www.youtube.com/watch?v=9KqekigARfE</t>
  </si>
  <si>
    <t>https://superbowl-ads.com/doritos-2016-super-bowl-50-ad-ultrasound/</t>
  </si>
  <si>
    <t>https://www.youtube.com/watch?v=Qh_gOK6xDNA</t>
  </si>
  <si>
    <t>https://superbowl-ads.com/pokemon-2016-super-bowl-50-ad-20-years-2/</t>
  </si>
  <si>
    <t>https://www.youtube.com/watch?v=EluvJby2baA</t>
  </si>
  <si>
    <t>https://superbowl-ads.com/doritos-2016-super-bowl-50-ad-doritos-dogs/</t>
  </si>
  <si>
    <t>https://www.youtube.com/watch?v=MNRAdrB9TSs</t>
  </si>
  <si>
    <t>https://superbowl-ads.com/2017-nfl-super-bowl-51-li-tv-commercial-super-bowl-baby-legends/</t>
  </si>
  <si>
    <t>https://www.youtube.com/watch?v=sryly7XTqLY</t>
  </si>
  <si>
    <t>https://superbowl-ads.com/2017-nfl-super-bowl-51-li-tv-commercial-inside-lines/</t>
  </si>
  <si>
    <t>https://www.youtube.com/watch?v=pvKBdrx4quA</t>
  </si>
  <si>
    <t>https://superbowl-ads.com/2017-kia-super-bowl-51-li-tv-commercial-heros-journey-starring-melissa-mccarthy/</t>
  </si>
  <si>
    <t>https://www.youtube.com/watch?v=pVxmT2x3Od4</t>
  </si>
  <si>
    <t>https://superbowl-ads.com/2017-budweiser-super-bowl-51-li-tv-commercial-born-hard-way/</t>
  </si>
  <si>
    <t>https://www.youtube.com/watch?v=HtBZvl7dIu4</t>
  </si>
  <si>
    <t>https://superbowl-ads.com/2017-hyundai-super-bowl-51-li-tv-commercial-better-super-bowl/</t>
  </si>
  <si>
    <t>https://www.youtube.com/watch?v=C0TTKmW3PTY</t>
  </si>
  <si>
    <t>https://superbowl-ads.com/good-odds-toyota/</t>
  </si>
  <si>
    <t>https://www.youtube.com/watch?v=zeBZvwYQ-hA</t>
  </si>
  <si>
    <t>https://superbowl-ads.com/hope-detector-nfl-super-bowl-lii-hyundai/</t>
  </si>
  <si>
    <t>https://www.youtube.com/watch?v=lNPccrGk77A</t>
  </si>
  <si>
    <t>https://superbowl-ads.com/2018-doritos-blaze-vs-mtn-dew-ice/</t>
  </si>
  <si>
    <t>https://www.youtube.com/watch?v=rZh_CbcVe7M</t>
  </si>
  <si>
    <t>https://superbowl-ads.com/life-is-short-have-a-diet-coke-because-i-can-diet-coke/</t>
  </si>
  <si>
    <t>https://www.youtube.com/watch?v=be5DH6jQs38</t>
  </si>
  <si>
    <t>https://superbowl-ads.com/2018-kia-stinger-steven-tyler-big-game-ad-feel-something-again/</t>
  </si>
  <si>
    <t>https://www.youtube.com/watch?v=9_dE6Z2HK8I</t>
  </si>
  <si>
    <t>https://superbowl-ads.com/2018_pepsi_this_is_the_pepsi/</t>
  </si>
  <si>
    <t>https://www.youtube.com/watch?v=0gHYd67OumQ</t>
  </si>
  <si>
    <t>https://superbowl-ads.com/2018-coca-cola-super-bowl-ad-wonder-us/</t>
  </si>
  <si>
    <t>https://www.youtube.com/watch?v=-R-EEdvDrUU</t>
  </si>
  <si>
    <t>https://superbowl-ads.com/41891-2/</t>
  </si>
  <si>
    <t>https://www.youtube.com/watch?v=GNVw5f16GEM</t>
  </si>
  <si>
    <t>https://superbowl-ads.com/bud-light-the-bud-knight/</t>
  </si>
  <si>
    <t>https://www.youtube.com/watch?v=q-QTDm1kdwo</t>
  </si>
  <si>
    <t>https://superbowl-ads.com/bud-light-ye-olde-pep-talk/</t>
  </si>
  <si>
    <t>https://www.youtube.com/watch?v=xza7T89Lda4</t>
  </si>
  <si>
    <t>https://superbowl-ads.com/diet-coke-twisted-mango-groove/</t>
  </si>
  <si>
    <t>https://www.youtube.com/watch?v=nkGd47iB-wU</t>
  </si>
  <si>
    <t>https://superbowl-ads.com/etrade-commercial-this-is-getting-old/</t>
  </si>
  <si>
    <t>https://www.youtube.com/watch?v=Qx5-AZlfjp4</t>
  </si>
  <si>
    <t>https://superbowl-ads.com/toyota-2018-big-game-ad-one-team/</t>
  </si>
  <si>
    <t>https://www.youtube.com/watch?v=QwF3ipuNyfc</t>
  </si>
  <si>
    <t>https://superbowl-ads.com/2019-hyundai-shopper-assurance-the-elevator-with-jason-bateman/</t>
  </si>
  <si>
    <t>https://www.youtube.com/watch?v=6mfJ0EsqLWs</t>
  </si>
  <si>
    <t>https://superbowl-ads.com/2019-doritos-now-its-hot-with-chance-the-rapper-and-backstreet-boys/</t>
  </si>
  <si>
    <t>https://www.youtube.com/watch?v=NvIcPAxZ39o</t>
  </si>
  <si>
    <t>https://superbowl-ads.com/2019-pepsi-more-than-ok/</t>
  </si>
  <si>
    <t>https://www.youtube.com/watch?v=64UH1_D95gQ</t>
  </si>
  <si>
    <t>https://superbowl-ads.com/2019-nfl-nfl100/</t>
  </si>
  <si>
    <t>https://www.youtube.com/watch?v=sl8ooTIMk2w</t>
  </si>
  <si>
    <t>https://superbowl-ads.com/2019-pepsi-bubly-buble/</t>
  </si>
  <si>
    <t>https://www.youtube.com/watch?v=I-_Uh-vZXgo</t>
  </si>
  <si>
    <t>https://superbowl-ads.com/2019-bud-light-medieval-barbers/</t>
  </si>
  <si>
    <t>https://www.youtube.com/watch?v=hkSQ2Vr41bM</t>
  </si>
  <si>
    <t>https://superbowl-ads.com/2019-toyota-toni-with-antoinette-harris/</t>
  </si>
  <si>
    <t>https://www.youtube.com/watch?v=wegrVsP3gK4</t>
  </si>
  <si>
    <t>https://superbowl-ads.com/2019-coca-cola-a-coke-is-a-coke/</t>
  </si>
  <si>
    <t>https://www.youtube.com/watch?v=WTqL_giKNHQ</t>
  </si>
  <si>
    <t>https://superbowl-ads.com/2019-bud-light-special-delivery/</t>
  </si>
  <si>
    <t>https://www.youtube.com/watch?v=2HqHA0MFlkY</t>
  </si>
  <si>
    <t>https://superbowl-ads.com/2019-kia-the-great-unknowns-what-if/</t>
  </si>
  <si>
    <t>https://www.youtube.com/watch?v=nONhop0Kq-E</t>
  </si>
  <si>
    <t>https://superbowl-ads.com/2019-bud-light-trojan-horse-occupants/</t>
  </si>
  <si>
    <t>https://www.youtube.com/watch?v=nScg3KmA_6k</t>
  </si>
  <si>
    <t>https://superbowl-ads.com/2019-bud-light-game-of-thrones-joust/</t>
  </si>
  <si>
    <t>https://www.youtube.com/watch?v=8fhOItB0zUM</t>
  </si>
  <si>
    <t>https://superbowl-ads.com/2020-bud-light-seltzer-inside-posts-brain/</t>
  </si>
  <si>
    <t>https://www.youtube.com/watch?v=nbbp0VW7z8w</t>
  </si>
  <si>
    <t>https://superbowl-ads.com/2020-toyota-go-places-with-cobie-smulders/</t>
  </si>
  <si>
    <t>https://www.youtube.com/watch?v=f34Ji70u3nk</t>
  </si>
  <si>
    <t>https://superbowl-ads.com/2020-coca-cola-energy-show-up/</t>
  </si>
  <si>
    <t>https://www.youtube.com/watch?v=-gAZRN3SCBw</t>
  </si>
  <si>
    <t>https://superbowl-ads.com/2020-kia-tough-never-quits/</t>
  </si>
  <si>
    <t>https://www.youtube.com/watch?v=lMs79UXam9A</t>
  </si>
  <si>
    <t>https://superbowl-ads.com/2020-hyundai-smaht-pahk/</t>
  </si>
  <si>
    <t>https://www.youtube.com/watch?v=WBvkmWDjsYc</t>
  </si>
  <si>
    <t>https://superbowl-ads.com/2020-budweiser-typical-american/</t>
  </si>
  <si>
    <t>https://www.youtube.com/watch?v=J0xugdotpp8</t>
  </si>
  <si>
    <t>https://superbowl-ads.com/2020-nfl-next-100/</t>
  </si>
  <si>
    <t>https://www.youtube.com/watch?v=lbkafMhmvMo</t>
  </si>
  <si>
    <t>https://superbowl-ads.com/2020-doritos-the-cool-ranch-with-lil-nas-x-and-sam-elliott/</t>
  </si>
  <si>
    <t>https://www.youtube.com/watch?v=6xVnq31Vk8Y</t>
  </si>
  <si>
    <t>https://superbowl-ads.com/2020-pepsi-zero-sugar-done-right/</t>
  </si>
  <si>
    <t>https://www.youtube.com/watch?v=Ozb_fJB_z6o</t>
  </si>
  <si>
    <t>https://www.superbowl-ads.com/2021-etrade-workout/</t>
  </si>
  <si>
    <t>https://www.youtube.com/watch?v=QagQxo4IZx8</t>
  </si>
  <si>
    <t>https://www.superbowl-ads.com/2021-toyota-jessica-longs-story-upstream/</t>
  </si>
  <si>
    <t>https://www.youtube.com/watch?v=fqWG5_7nwyk&amp;t=1s</t>
  </si>
  <si>
    <t>https://www.superbowl-ads.com/2021-bud-light-legends/</t>
  </si>
  <si>
    <t>https://www.youtube.com/watch?v=IOjsm02SVF4</t>
  </si>
  <si>
    <t>https://www.superbowl-ads.com/2021-doritos-3d-flat-matthew/</t>
  </si>
  <si>
    <t>https://www.youtube.com/watch?v=BLuqtTn4610&amp;t=9s</t>
  </si>
  <si>
    <t>https://www.superbowl-ads.com/2021-bud-light-last-years-lemons/</t>
  </si>
  <si>
    <t>https://www.youtube.com/watch?v=g6CVKs77X74</t>
  </si>
  <si>
    <t>Total views</t>
  </si>
  <si>
    <t>Estimated cost</t>
  </si>
  <si>
    <t>Estimated ROI</t>
  </si>
  <si>
    <t>Engagement Rate</t>
  </si>
  <si>
    <t>Row Labels</t>
  </si>
  <si>
    <t>Grand Total</t>
  </si>
  <si>
    <t>Sum of Estimated Cost</t>
  </si>
  <si>
    <t>Count of Brand</t>
  </si>
  <si>
    <t>Sum of Youtube Views</t>
  </si>
  <si>
    <t>Sum of Youtube Likes</t>
  </si>
  <si>
    <t>Sum of TV Viewers</t>
  </si>
  <si>
    <t>Total Youtube Likes</t>
  </si>
  <si>
    <t>Total TV Viewers</t>
  </si>
  <si>
    <t>FALSE</t>
  </si>
  <si>
    <t>TRUE</t>
  </si>
  <si>
    <t>Column Labels</t>
  </si>
  <si>
    <t>Shows product</t>
  </si>
  <si>
    <t>Uses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</si>
</sst>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quot;$&quot;#,##0.00"/>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44" fontId="0" fillId="0" borderId="0" xfId="2" applyFont="1"/>
    <xf numFmtId="0" fontId="0" fillId="33" borderId="0" xfId="0" applyFill="1"/>
    <xf numFmtId="44" fontId="14" fillId="34" borderId="0" xfId="0" applyNumberFormat="1" applyFont="1" applyFill="1"/>
    <xf numFmtId="164" fontId="0" fillId="0" borderId="0" xfId="2" applyNumberFormat="1" applyFont="1"/>
    <xf numFmtId="165" fontId="0" fillId="0" borderId="0" xfId="1" applyNumberFormat="1" applyFont="1"/>
    <xf numFmtId="165" fontId="14" fillId="34" borderId="0" xfId="1" applyNumberFormat="1" applyFont="1" applyFill="1"/>
    <xf numFmtId="164" fontId="14" fillId="34" borderId="0" xfId="0" applyNumberFormat="1" applyFont="1" applyFill="1"/>
    <xf numFmtId="9" fontId="0" fillId="0" borderId="0" xfId="3" applyFont="1"/>
    <xf numFmtId="1" fontId="0" fillId="0" borderId="0" xfId="3"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0" borderId="0" xfId="0" applyNumberForma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7">
    <dxf>
      <font>
        <color theme="0"/>
      </font>
      <fill>
        <patternFill>
          <bgColor rgb="FF760000"/>
        </patternFill>
      </fill>
      <border>
        <left style="thin">
          <color theme="1"/>
        </left>
        <right style="thin">
          <color theme="1"/>
        </right>
        <top style="thin">
          <color theme="1"/>
        </top>
        <bottom style="thin">
          <color theme="4"/>
        </bottom>
        <vertical style="thin">
          <color theme="1"/>
        </vertical>
        <horizontal/>
      </border>
    </dxf>
    <dxf>
      <font>
        <color theme="0"/>
        <name val="Calibri"/>
        <family val="2"/>
        <scheme val="minor"/>
      </font>
      <fill>
        <patternFill>
          <bgColor theme="0"/>
        </patternFill>
      </fill>
      <border>
        <left style="thin">
          <color theme="4"/>
        </left>
        <right style="thin">
          <color theme="1"/>
        </right>
        <top style="thin">
          <color theme="1"/>
        </top>
        <bottom style="thin">
          <color theme="1"/>
        </bottom>
        <vertical style="thin">
          <color theme="1"/>
        </vertical>
        <horizontal style="thin">
          <color theme="1"/>
        </horizontal>
      </border>
    </dxf>
    <dxf>
      <numFmt numFmtId="1" formatCode="0"/>
    </dxf>
    <dxf>
      <font>
        <b val="0"/>
        <i val="0"/>
        <strike val="0"/>
        <condense val="0"/>
        <extend val="0"/>
        <outline val="0"/>
        <shadow val="0"/>
        <u val="none"/>
        <vertAlign val="baseline"/>
        <sz val="11"/>
        <color theme="1"/>
        <name val="Calibri"/>
        <family val="2"/>
        <scheme val="minor"/>
      </font>
      <numFmt numFmtId="13" formatCode="0%"/>
    </dxf>
    <dxf>
      <numFmt numFmtId="165" formatCode="_(* #,##0_);_(* \(#,##0\);_(* &quot;-&quot;??_);_(@_)"/>
    </dxf>
    <dxf>
      <numFmt numFmtId="165" formatCode="_(* #,##0_);_(* \(#,##0\);_(* &quot;-&quot;??_);_(@_)"/>
    </dxf>
    <dxf>
      <numFmt numFmtId="164" formatCode="&quot;$&quot;#,##0.00"/>
    </dxf>
  </dxfs>
  <tableStyles count="1" defaultTableStyle="TableStyleMedium2" defaultPivotStyle="PivotStyleLight16">
    <tableStyle name="SlicerStyleLight1 2" pivot="0" table="0" count="10" xr9:uid="{E2E9573F-B429-4C61-855A-48F740BDA665}">
      <tableStyleElement type="wholeTable" dxfId="1"/>
      <tableStyleElement type="headerRow" dxfId="0"/>
    </tableStyle>
  </tableStyles>
  <colors>
    <mruColors>
      <color rgb="FF7E0000"/>
      <color rgb="FF6C0418"/>
      <color rgb="FF760000"/>
      <color rgb="FF812126"/>
      <color rgb="FF990521"/>
      <color rgb="FF740000"/>
      <color rgb="FF9C1828"/>
      <color rgb="FF6C1A17"/>
      <color rgb="FF002B49"/>
      <color rgb="FF707372"/>
    </mruColors>
  </colors>
  <extLst>
    <ext xmlns:x14="http://schemas.microsoft.com/office/spreadsheetml/2009/9/main" uri="{46F421CA-312F-682f-3DD2-61675219B42D}">
      <x14:dxfs count="8">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12126"/>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theme="0"/>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C0418"/>
            </patternFill>
          </fill>
          <border>
            <left style="thin">
              <color rgb="FF999999"/>
            </left>
            <right style="thin">
              <color rgb="FF999999"/>
            </right>
            <top style="thin">
              <color rgb="FF999999"/>
            </top>
            <bottom style="thin">
              <color rgb="FF999999"/>
            </bottom>
            <vertical/>
            <horizontal/>
          </border>
        </dxf>
        <dxf>
          <font>
            <color rgb="FF760000"/>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Table!Youtube views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00469999389611"/>
          <c:y val="0.12398634039214566"/>
          <c:w val="0.70697979613013484"/>
          <c:h val="0.55956151730857429"/>
        </c:manualLayout>
      </c:layout>
      <c:barChart>
        <c:barDir val="col"/>
        <c:grouping val="clustered"/>
        <c:varyColors val="0"/>
        <c:ser>
          <c:idx val="0"/>
          <c:order val="0"/>
          <c:tx>
            <c:strRef>
              <c:f>'Pivot Table'!$B$17</c:f>
              <c:strCache>
                <c:ptCount val="1"/>
                <c:pt idx="0">
                  <c:v>Total</c:v>
                </c:pt>
              </c:strCache>
            </c:strRef>
          </c:tx>
          <c:spPr>
            <a:solidFill>
              <a:schemeClr val="bg1"/>
            </a:solidFill>
            <a:ln>
              <a:solidFill>
                <a:srgbClr val="FF0000"/>
              </a:solidFill>
            </a:ln>
            <a:effectLst/>
          </c:spPr>
          <c:invertIfNegative val="0"/>
          <c:cat>
            <c:strRef>
              <c:f>'Pivot Table'!$A$18:$A$28</c:f>
              <c:strCache>
                <c:ptCount val="10"/>
                <c:pt idx="0">
                  <c:v>Doritos</c:v>
                </c:pt>
                <c:pt idx="1">
                  <c:v>Coca-Cola</c:v>
                </c:pt>
                <c:pt idx="2">
                  <c:v>NFL</c:v>
                </c:pt>
                <c:pt idx="3">
                  <c:v>Budweiser</c:v>
                </c:pt>
                <c:pt idx="4">
                  <c:v>Bud Light</c:v>
                </c:pt>
                <c:pt idx="5">
                  <c:v>Pepsi</c:v>
                </c:pt>
                <c:pt idx="6">
                  <c:v>Toyota</c:v>
                </c:pt>
                <c:pt idx="7">
                  <c:v>E-Trade</c:v>
                </c:pt>
                <c:pt idx="8">
                  <c:v>Hyundai</c:v>
                </c:pt>
                <c:pt idx="9">
                  <c:v>Kia</c:v>
                </c:pt>
              </c:strCache>
            </c:strRef>
          </c:cat>
          <c:val>
            <c:numRef>
              <c:f>'Pivot Table'!$B$18:$B$28</c:f>
              <c:numCache>
                <c:formatCode>_(* #,##0_);_(* \(#,##0\);_(* "-"??_);_(@_)</c:formatCode>
                <c:ptCount val="10"/>
                <c:pt idx="0">
                  <c:v>225291936</c:v>
                </c:pt>
                <c:pt idx="1">
                  <c:v>40033252</c:v>
                </c:pt>
                <c:pt idx="2">
                  <c:v>39200950</c:v>
                </c:pt>
                <c:pt idx="3">
                  <c:v>38577444</c:v>
                </c:pt>
                <c:pt idx="4">
                  <c:v>19196627</c:v>
                </c:pt>
                <c:pt idx="5">
                  <c:v>3207752</c:v>
                </c:pt>
                <c:pt idx="6">
                  <c:v>2815129</c:v>
                </c:pt>
                <c:pt idx="7">
                  <c:v>1790918</c:v>
                </c:pt>
                <c:pt idx="8">
                  <c:v>1301212</c:v>
                </c:pt>
                <c:pt idx="9">
                  <c:v>529784</c:v>
                </c:pt>
              </c:numCache>
            </c:numRef>
          </c:val>
          <c:extLst>
            <c:ext xmlns:c16="http://schemas.microsoft.com/office/drawing/2014/chart" uri="{C3380CC4-5D6E-409C-BE32-E72D297353CC}">
              <c16:uniqueId val="{00000000-422C-4C62-BCE7-77906A3BE170}"/>
            </c:ext>
          </c:extLst>
        </c:ser>
        <c:dLbls>
          <c:showLegendKey val="0"/>
          <c:showVal val="0"/>
          <c:showCatName val="0"/>
          <c:showSerName val="0"/>
          <c:showPercent val="0"/>
          <c:showBubbleSize val="0"/>
        </c:dLbls>
        <c:gapWidth val="219"/>
        <c:axId val="808247424"/>
        <c:axId val="808233024"/>
      </c:barChart>
      <c:catAx>
        <c:axId val="80824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8233024"/>
        <c:crosses val="autoZero"/>
        <c:auto val="1"/>
        <c:lblAlgn val="ctr"/>
        <c:lblOffset val="100"/>
        <c:noMultiLvlLbl val="0"/>
      </c:catAx>
      <c:valAx>
        <c:axId val="80823302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8247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Table!Count of brands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solidFill>
              <a:srgbClr val="FF0000"/>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45809273840779E-2"/>
          <c:y val="9.9791579735615338E-2"/>
          <c:w val="0.90286351706036749"/>
          <c:h val="0.60843772647826533"/>
        </c:manualLayout>
      </c:layout>
      <c:barChart>
        <c:barDir val="col"/>
        <c:grouping val="clustered"/>
        <c:varyColors val="0"/>
        <c:ser>
          <c:idx val="0"/>
          <c:order val="0"/>
          <c:tx>
            <c:strRef>
              <c:f>'Pivot Table'!$B$3</c:f>
              <c:strCache>
                <c:ptCount val="1"/>
                <c:pt idx="0">
                  <c:v>Total</c:v>
                </c:pt>
              </c:strCache>
            </c:strRef>
          </c:tx>
          <c:spPr>
            <a:solidFill>
              <a:schemeClr val="bg1"/>
            </a:solidFill>
            <a:ln>
              <a:solidFill>
                <a:srgbClr val="FF000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Bud Light</c:v>
                </c:pt>
                <c:pt idx="1">
                  <c:v>Budweiser</c:v>
                </c:pt>
                <c:pt idx="2">
                  <c:v>Doritos</c:v>
                </c:pt>
                <c:pt idx="3">
                  <c:v>Pepsi</c:v>
                </c:pt>
                <c:pt idx="4">
                  <c:v>Coca-Cola</c:v>
                </c:pt>
                <c:pt idx="5">
                  <c:v>Hyundai</c:v>
                </c:pt>
                <c:pt idx="6">
                  <c:v>E-Trade</c:v>
                </c:pt>
                <c:pt idx="7">
                  <c:v>Kia</c:v>
                </c:pt>
                <c:pt idx="8">
                  <c:v>Toyota</c:v>
                </c:pt>
                <c:pt idx="9">
                  <c:v>NFL</c:v>
                </c:pt>
              </c:strCache>
            </c:strRef>
          </c:cat>
          <c:val>
            <c:numRef>
              <c:f>'Pivot Table'!$B$4:$B$14</c:f>
              <c:numCache>
                <c:formatCode>General</c:formatCode>
                <c:ptCount val="10"/>
                <c:pt idx="0">
                  <c:v>55</c:v>
                </c:pt>
                <c:pt idx="1">
                  <c:v>34</c:v>
                </c:pt>
                <c:pt idx="2">
                  <c:v>25</c:v>
                </c:pt>
                <c:pt idx="3">
                  <c:v>24</c:v>
                </c:pt>
                <c:pt idx="4">
                  <c:v>21</c:v>
                </c:pt>
                <c:pt idx="5">
                  <c:v>20</c:v>
                </c:pt>
                <c:pt idx="6">
                  <c:v>13</c:v>
                </c:pt>
                <c:pt idx="7">
                  <c:v>12</c:v>
                </c:pt>
                <c:pt idx="8">
                  <c:v>11</c:v>
                </c:pt>
                <c:pt idx="9">
                  <c:v>8</c:v>
                </c:pt>
              </c:numCache>
            </c:numRef>
          </c:val>
          <c:extLst>
            <c:ext xmlns:c16="http://schemas.microsoft.com/office/drawing/2014/chart" uri="{C3380CC4-5D6E-409C-BE32-E72D297353CC}">
              <c16:uniqueId val="{00000000-C8A7-4AD7-A2E2-2993AFBA511F}"/>
            </c:ext>
          </c:extLst>
        </c:ser>
        <c:dLbls>
          <c:dLblPos val="outEnd"/>
          <c:showLegendKey val="0"/>
          <c:showVal val="1"/>
          <c:showCatName val="0"/>
          <c:showSerName val="0"/>
          <c:showPercent val="0"/>
          <c:showBubbleSize val="0"/>
        </c:dLbls>
        <c:gapWidth val="219"/>
        <c:overlap val="-27"/>
        <c:axId val="1035064208"/>
        <c:axId val="1035064688"/>
      </c:barChart>
      <c:catAx>
        <c:axId val="10350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5064688"/>
        <c:crosses val="autoZero"/>
        <c:auto val="1"/>
        <c:lblAlgn val="ctr"/>
        <c:lblOffset val="100"/>
        <c:noMultiLvlLbl val="0"/>
      </c:catAx>
      <c:valAx>
        <c:axId val="103506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5064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Table!PivotTable7</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Table'!$K$18</c:f>
              <c:strCache>
                <c:ptCount val="1"/>
                <c:pt idx="0">
                  <c:v>Total</c:v>
                </c:pt>
              </c:strCache>
            </c:strRef>
          </c:tx>
          <c:spPr>
            <a:ln w="28575" cap="rnd">
              <a:solidFill>
                <a:schemeClr val="bg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Table'!$J$19:$J$41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'Pivot Table'!$K$19:$K$41</c:f>
              <c:numCache>
                <c:formatCode>General</c:formatCode>
                <c:ptCount val="22"/>
                <c:pt idx="0">
                  <c:v>8</c:v>
                </c:pt>
                <c:pt idx="1">
                  <c:v>12</c:v>
                </c:pt>
                <c:pt idx="2">
                  <c:v>9</c:v>
                </c:pt>
                <c:pt idx="3">
                  <c:v>10</c:v>
                </c:pt>
                <c:pt idx="4">
                  <c:v>11</c:v>
                </c:pt>
                <c:pt idx="5">
                  <c:v>5</c:v>
                </c:pt>
                <c:pt idx="6">
                  <c:v>7</c:v>
                </c:pt>
                <c:pt idx="7">
                  <c:v>12</c:v>
                </c:pt>
                <c:pt idx="8">
                  <c:v>13</c:v>
                </c:pt>
                <c:pt idx="9">
                  <c:v>15</c:v>
                </c:pt>
                <c:pt idx="10">
                  <c:v>14</c:v>
                </c:pt>
                <c:pt idx="11">
                  <c:v>7</c:v>
                </c:pt>
                <c:pt idx="12">
                  <c:v>13</c:v>
                </c:pt>
                <c:pt idx="13">
                  <c:v>14</c:v>
                </c:pt>
                <c:pt idx="14">
                  <c:v>11</c:v>
                </c:pt>
                <c:pt idx="15">
                  <c:v>8</c:v>
                </c:pt>
                <c:pt idx="16">
                  <c:v>10</c:v>
                </c:pt>
                <c:pt idx="17">
                  <c:v>5</c:v>
                </c:pt>
                <c:pt idx="18">
                  <c:v>13</c:v>
                </c:pt>
                <c:pt idx="19">
                  <c:v>12</c:v>
                </c:pt>
                <c:pt idx="20">
                  <c:v>9</c:v>
                </c:pt>
                <c:pt idx="21">
                  <c:v>5</c:v>
                </c:pt>
              </c:numCache>
            </c:numRef>
          </c:val>
          <c:smooth val="0"/>
          <c:extLst>
            <c:ext xmlns:c16="http://schemas.microsoft.com/office/drawing/2014/chart" uri="{C3380CC4-5D6E-409C-BE32-E72D297353CC}">
              <c16:uniqueId val="{00000000-2E9A-48FF-ACFF-C975A99BDBDF}"/>
            </c:ext>
          </c:extLst>
        </c:ser>
        <c:dLbls>
          <c:dLblPos val="t"/>
          <c:showLegendKey val="0"/>
          <c:showVal val="1"/>
          <c:showCatName val="0"/>
          <c:showSerName val="0"/>
          <c:showPercent val="0"/>
          <c:showBubbleSize val="0"/>
        </c:dLbls>
        <c:smooth val="0"/>
        <c:axId val="1403011104"/>
        <c:axId val="1403011584"/>
      </c:lineChart>
      <c:catAx>
        <c:axId val="1403011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03011584"/>
        <c:crosses val="autoZero"/>
        <c:auto val="1"/>
        <c:lblAlgn val="ctr"/>
        <c:lblOffset val="100"/>
        <c:noMultiLvlLbl val="0"/>
      </c:catAx>
      <c:valAx>
        <c:axId val="1403011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0301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91823661526519"/>
          <c:y val="9.3503727542551165E-2"/>
          <c:w val="0.48874922691498146"/>
          <c:h val="0.7940197098004258"/>
        </c:manualLayout>
      </c:layout>
      <c:barChart>
        <c:barDir val="bar"/>
        <c:grouping val="clustered"/>
        <c:varyColors val="0"/>
        <c:ser>
          <c:idx val="0"/>
          <c:order val="0"/>
          <c:tx>
            <c:strRef>
              <c:f>'Pivot Table'!$E$20</c:f>
              <c:strCache>
                <c:ptCount val="1"/>
                <c:pt idx="0">
                  <c:v>Total</c:v>
                </c:pt>
              </c:strCache>
            </c:strRef>
          </c:tx>
          <c:spPr>
            <a:solidFill>
              <a:schemeClr val="bg1">
                <a:lumMod val="95000"/>
              </a:schemeClr>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Table'!$D$21:$D$31</c:f>
              <c:strCache>
                <c:ptCount val="10"/>
                <c:pt idx="0">
                  <c:v>NFL</c:v>
                </c:pt>
                <c:pt idx="1">
                  <c:v>Toyota</c:v>
                </c:pt>
                <c:pt idx="2">
                  <c:v>E-Trade</c:v>
                </c:pt>
                <c:pt idx="3">
                  <c:v>Kia</c:v>
                </c:pt>
                <c:pt idx="4">
                  <c:v>Hyundai</c:v>
                </c:pt>
                <c:pt idx="5">
                  <c:v>Coca-Cola</c:v>
                </c:pt>
                <c:pt idx="6">
                  <c:v>Pepsi</c:v>
                </c:pt>
                <c:pt idx="7">
                  <c:v>Doritos</c:v>
                </c:pt>
                <c:pt idx="8">
                  <c:v>Budweiser</c:v>
                </c:pt>
                <c:pt idx="9">
                  <c:v>Bud Light</c:v>
                </c:pt>
              </c:strCache>
            </c:strRef>
          </c:cat>
          <c:val>
            <c:numRef>
              <c:f>'Pivot Table'!$E$21:$E$31</c:f>
              <c:numCache>
                <c:formatCode>0</c:formatCode>
                <c:ptCount val="10"/>
                <c:pt idx="0">
                  <c:v>839.61000000000013</c:v>
                </c:pt>
                <c:pt idx="1">
                  <c:v>1129.8699999999999</c:v>
                </c:pt>
                <c:pt idx="2">
                  <c:v>1247.48</c:v>
                </c:pt>
                <c:pt idx="3">
                  <c:v>1298.0600000000004</c:v>
                </c:pt>
                <c:pt idx="4">
                  <c:v>2138.3000000000002</c:v>
                </c:pt>
                <c:pt idx="5">
                  <c:v>2193.0100000000002</c:v>
                </c:pt>
                <c:pt idx="6">
                  <c:v>2295.9499999999998</c:v>
                </c:pt>
                <c:pt idx="7">
                  <c:v>2605.5100000000002</c:v>
                </c:pt>
                <c:pt idx="8">
                  <c:v>3391.74</c:v>
                </c:pt>
                <c:pt idx="9">
                  <c:v>5233.439999999996</c:v>
                </c:pt>
              </c:numCache>
            </c:numRef>
          </c:val>
          <c:extLst>
            <c:ext xmlns:c16="http://schemas.microsoft.com/office/drawing/2014/chart" uri="{C3380CC4-5D6E-409C-BE32-E72D297353CC}">
              <c16:uniqueId val="{00000000-B934-4CC2-8DF2-69166E4695A1}"/>
            </c:ext>
          </c:extLst>
        </c:ser>
        <c:dLbls>
          <c:showLegendKey val="0"/>
          <c:showVal val="0"/>
          <c:showCatName val="0"/>
          <c:showSerName val="0"/>
          <c:showPercent val="0"/>
          <c:showBubbleSize val="0"/>
        </c:dLbls>
        <c:gapWidth val="182"/>
        <c:axId val="1035503760"/>
        <c:axId val="1035507120"/>
      </c:barChart>
      <c:catAx>
        <c:axId val="103550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35507120"/>
        <c:crosses val="autoZero"/>
        <c:auto val="1"/>
        <c:lblAlgn val="ctr"/>
        <c:lblOffset val="100"/>
        <c:noMultiLvlLbl val="0"/>
      </c:catAx>
      <c:valAx>
        <c:axId val="1035507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5503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Table!PivotTable15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w="19050">
            <a:solidFill>
              <a:schemeClr val="bg1">
                <a:lumMod val="8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
      </c:pivotFmt>
      <c:pivotFmt>
        <c:idx val="6"/>
        <c:spPr>
          <a:solidFill>
            <a:srgbClr val="C00000"/>
          </a:solidFill>
          <a:ln w="19050">
            <a:solidFill>
              <a:schemeClr val="bg1">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
          <c:y val="9.450258431953773E-2"/>
          <c:w val="0.68609536309343122"/>
          <c:h val="0.80230793379600529"/>
        </c:manualLayout>
      </c:layout>
      <c:doughnutChart>
        <c:varyColors val="1"/>
        <c:ser>
          <c:idx val="0"/>
          <c:order val="0"/>
          <c:tx>
            <c:strRef>
              <c:f>'Pivot Table'!$K$2</c:f>
              <c:strCache>
                <c:ptCount val="1"/>
                <c:pt idx="0">
                  <c:v>Total</c:v>
                </c:pt>
              </c:strCache>
            </c:strRef>
          </c:tx>
          <c:dPt>
            <c:idx val="0"/>
            <c:bubble3D val="0"/>
            <c:spPr>
              <a:solidFill>
                <a:schemeClr val="bg1">
                  <a:lumMod val="95000"/>
                </a:schemeClr>
              </a:solidFill>
              <a:ln w="19050">
                <a:solidFill>
                  <a:schemeClr val="bg1">
                    <a:lumMod val="85000"/>
                  </a:schemeClr>
                </a:solidFill>
              </a:ln>
              <a:effectLst/>
            </c:spPr>
            <c:extLst>
              <c:ext xmlns:c16="http://schemas.microsoft.com/office/drawing/2014/chart" uri="{C3380CC4-5D6E-409C-BE32-E72D297353CC}">
                <c16:uniqueId val="{00000001-E503-4236-B33B-600DCDF01978}"/>
              </c:ext>
            </c:extLst>
          </c:dPt>
          <c:dPt>
            <c:idx val="1"/>
            <c:bubble3D val="0"/>
            <c:spPr>
              <a:solidFill>
                <a:srgbClr val="C00000"/>
              </a:solidFill>
              <a:ln w="19050">
                <a:solidFill>
                  <a:schemeClr val="bg1">
                    <a:lumMod val="75000"/>
                  </a:schemeClr>
                </a:solidFill>
              </a:ln>
              <a:effectLst/>
            </c:spPr>
            <c:extLst>
              <c:ext xmlns:c16="http://schemas.microsoft.com/office/drawing/2014/chart" uri="{C3380CC4-5D6E-409C-BE32-E72D297353CC}">
                <c16:uniqueId val="{00000003-E503-4236-B33B-600DCDF019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Table'!$J$3:$J$5</c:f>
              <c:strCache>
                <c:ptCount val="2"/>
                <c:pt idx="0">
                  <c:v>FALSE</c:v>
                </c:pt>
                <c:pt idx="1">
                  <c:v>TRUE</c:v>
                </c:pt>
              </c:strCache>
            </c:strRef>
          </c:cat>
          <c:val>
            <c:numRef>
              <c:f>'Pivot Table'!$K$3:$K$5</c:f>
              <c:numCache>
                <c:formatCode>General</c:formatCode>
                <c:ptCount val="2"/>
                <c:pt idx="0">
                  <c:v>65</c:v>
                </c:pt>
                <c:pt idx="1">
                  <c:v>158</c:v>
                </c:pt>
              </c:numCache>
            </c:numRef>
          </c:val>
          <c:extLst>
            <c:ext xmlns:c16="http://schemas.microsoft.com/office/drawing/2014/chart" uri="{C3380CC4-5D6E-409C-BE32-E72D297353CC}">
              <c16:uniqueId val="{00000004-E503-4236-B33B-600DCDF0197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Table!PivotTable21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C18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79778555435652"/>
          <c:y val="9.2311514688565924E-2"/>
          <c:w val="0.68453627349366708"/>
          <c:h val="0.55365895884241223"/>
        </c:manualLayout>
      </c:layout>
      <c:barChart>
        <c:barDir val="col"/>
        <c:grouping val="clustered"/>
        <c:varyColors val="0"/>
        <c:ser>
          <c:idx val="0"/>
          <c:order val="0"/>
          <c:tx>
            <c:strRef>
              <c:f>'Pivot Table'!$Q$2:$Q$3</c:f>
              <c:strCache>
                <c:ptCount val="1"/>
                <c:pt idx="0">
                  <c:v>FALSE</c:v>
                </c:pt>
              </c:strCache>
            </c:strRef>
          </c:tx>
          <c:spPr>
            <a:solidFill>
              <a:srgbClr val="9C1828"/>
            </a:solidFill>
            <a:ln>
              <a:noFill/>
            </a:ln>
            <a:effectLst/>
          </c:spPr>
          <c:invertIfNegative val="0"/>
          <c:cat>
            <c:strRef>
              <c:f>'Pivot Table'!$P$4:$P$14</c:f>
              <c:strCache>
                <c:ptCount val="10"/>
                <c:pt idx="0">
                  <c:v>Bud Light</c:v>
                </c:pt>
                <c:pt idx="1">
                  <c:v>Budweiser</c:v>
                </c:pt>
                <c:pt idx="2">
                  <c:v>Coca-Cola</c:v>
                </c:pt>
                <c:pt idx="3">
                  <c:v>Doritos</c:v>
                </c:pt>
                <c:pt idx="4">
                  <c:v>E-Trade</c:v>
                </c:pt>
                <c:pt idx="5">
                  <c:v>Hyundai</c:v>
                </c:pt>
                <c:pt idx="6">
                  <c:v>Kia</c:v>
                </c:pt>
                <c:pt idx="7">
                  <c:v>NFL</c:v>
                </c:pt>
                <c:pt idx="8">
                  <c:v>Pepsi</c:v>
                </c:pt>
                <c:pt idx="9">
                  <c:v>Toyota</c:v>
                </c:pt>
              </c:strCache>
            </c:strRef>
          </c:cat>
          <c:val>
            <c:numRef>
              <c:f>'Pivot Table'!$Q$4:$Q$14</c:f>
              <c:numCache>
                <c:formatCode>"$"#,##0.00</c:formatCode>
                <c:ptCount val="10"/>
                <c:pt idx="0">
                  <c:v>11.8</c:v>
                </c:pt>
                <c:pt idx="1">
                  <c:v>90.950000000000017</c:v>
                </c:pt>
                <c:pt idx="2">
                  <c:v>77.86</c:v>
                </c:pt>
                <c:pt idx="3">
                  <c:v>10.4</c:v>
                </c:pt>
                <c:pt idx="4">
                  <c:v>2.1</c:v>
                </c:pt>
                <c:pt idx="5">
                  <c:v>55.08</c:v>
                </c:pt>
                <c:pt idx="6">
                  <c:v>35.729999999999997</c:v>
                </c:pt>
                <c:pt idx="7">
                  <c:v>92.73</c:v>
                </c:pt>
                <c:pt idx="8">
                  <c:v>42.13</c:v>
                </c:pt>
                <c:pt idx="9">
                  <c:v>42.78</c:v>
                </c:pt>
              </c:numCache>
            </c:numRef>
          </c:val>
          <c:extLst>
            <c:ext xmlns:c16="http://schemas.microsoft.com/office/drawing/2014/chart" uri="{C3380CC4-5D6E-409C-BE32-E72D297353CC}">
              <c16:uniqueId val="{00000000-62EE-4EC2-AD9E-C90DC5775239}"/>
            </c:ext>
          </c:extLst>
        </c:ser>
        <c:ser>
          <c:idx val="1"/>
          <c:order val="1"/>
          <c:tx>
            <c:strRef>
              <c:f>'Pivot Table'!$R$2:$R$3</c:f>
              <c:strCache>
                <c:ptCount val="1"/>
                <c:pt idx="0">
                  <c:v>TRUE</c:v>
                </c:pt>
              </c:strCache>
            </c:strRef>
          </c:tx>
          <c:spPr>
            <a:solidFill>
              <a:schemeClr val="bg1"/>
            </a:solidFill>
            <a:ln>
              <a:noFill/>
            </a:ln>
            <a:effectLst/>
          </c:spPr>
          <c:invertIfNegative val="0"/>
          <c:cat>
            <c:strRef>
              <c:f>'Pivot Table'!$P$4:$P$14</c:f>
              <c:strCache>
                <c:ptCount val="10"/>
                <c:pt idx="0">
                  <c:v>Bud Light</c:v>
                </c:pt>
                <c:pt idx="1">
                  <c:v>Budweiser</c:v>
                </c:pt>
                <c:pt idx="2">
                  <c:v>Coca-Cola</c:v>
                </c:pt>
                <c:pt idx="3">
                  <c:v>Doritos</c:v>
                </c:pt>
                <c:pt idx="4">
                  <c:v>E-Trade</c:v>
                </c:pt>
                <c:pt idx="5">
                  <c:v>Hyundai</c:v>
                </c:pt>
                <c:pt idx="6">
                  <c:v>Kia</c:v>
                </c:pt>
                <c:pt idx="7">
                  <c:v>NFL</c:v>
                </c:pt>
                <c:pt idx="8">
                  <c:v>Pepsi</c:v>
                </c:pt>
                <c:pt idx="9">
                  <c:v>Toyota</c:v>
                </c:pt>
              </c:strCache>
            </c:strRef>
          </c:cat>
          <c:val>
            <c:numRef>
              <c:f>'Pivot Table'!$R$4:$R$14</c:f>
              <c:numCache>
                <c:formatCode>"$"#,##0.00</c:formatCode>
                <c:ptCount val="10"/>
                <c:pt idx="0">
                  <c:v>185.41000000000005</c:v>
                </c:pt>
                <c:pt idx="1">
                  <c:v>51.550000000000004</c:v>
                </c:pt>
                <c:pt idx="2">
                  <c:v>51.8</c:v>
                </c:pt>
                <c:pt idx="3">
                  <c:v>96.780000000000015</c:v>
                </c:pt>
                <c:pt idx="4">
                  <c:v>34.26</c:v>
                </c:pt>
                <c:pt idx="5">
                  <c:v>61.825000000000003</c:v>
                </c:pt>
                <c:pt idx="6">
                  <c:v>65.62</c:v>
                </c:pt>
                <c:pt idx="7">
                  <c:v>20.8</c:v>
                </c:pt>
                <c:pt idx="8">
                  <c:v>67.36999999999999</c:v>
                </c:pt>
                <c:pt idx="9">
                  <c:v>47.03</c:v>
                </c:pt>
              </c:numCache>
            </c:numRef>
          </c:val>
          <c:extLst>
            <c:ext xmlns:c16="http://schemas.microsoft.com/office/drawing/2014/chart" uri="{C3380CC4-5D6E-409C-BE32-E72D297353CC}">
              <c16:uniqueId val="{00000003-62EE-4EC2-AD9E-C90DC5775239}"/>
            </c:ext>
          </c:extLst>
        </c:ser>
        <c:dLbls>
          <c:showLegendKey val="0"/>
          <c:showVal val="0"/>
          <c:showCatName val="0"/>
          <c:showSerName val="0"/>
          <c:showPercent val="0"/>
          <c:showBubbleSize val="0"/>
        </c:dLbls>
        <c:gapWidth val="219"/>
        <c:overlap val="-27"/>
        <c:axId val="1221802256"/>
        <c:axId val="1221802736"/>
      </c:barChart>
      <c:catAx>
        <c:axId val="12218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21802736"/>
        <c:crosses val="autoZero"/>
        <c:auto val="1"/>
        <c:lblAlgn val="ctr"/>
        <c:lblOffset val="100"/>
        <c:noMultiLvlLbl val="0"/>
      </c:catAx>
      <c:valAx>
        <c:axId val="12218027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218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[superbowl_commercials.xlsx]Pivot Table!PivotTable13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3826740861325"/>
          <c:y val="0.15770618220652058"/>
          <c:w val="0.79053048310853591"/>
          <c:h val="0.53483618933547217"/>
        </c:manualLayout>
      </c:layout>
      <c:barChart>
        <c:barDir val="col"/>
        <c:grouping val="clustered"/>
        <c:varyColors val="0"/>
        <c:ser>
          <c:idx val="0"/>
          <c:order val="0"/>
          <c:tx>
            <c:strRef>
              <c:f>'Pivot Table'!$H$19</c:f>
              <c:strCache>
                <c:ptCount val="1"/>
                <c:pt idx="0">
                  <c:v>Total</c:v>
                </c:pt>
              </c:strCache>
            </c:strRef>
          </c:tx>
          <c:spPr>
            <a:solidFill>
              <a:schemeClr val="bg1"/>
            </a:solidFill>
            <a:ln>
              <a:noFill/>
            </a:ln>
            <a:effectLst/>
          </c:spPr>
          <c:invertIfNegative val="0"/>
          <c:cat>
            <c:strRef>
              <c:f>'Pivot Table'!$G$20:$G$30</c:f>
              <c:strCache>
                <c:ptCount val="10"/>
                <c:pt idx="0">
                  <c:v>Bud Light</c:v>
                </c:pt>
                <c:pt idx="1">
                  <c:v>Budweiser</c:v>
                </c:pt>
                <c:pt idx="2">
                  <c:v>Coca-Cola</c:v>
                </c:pt>
                <c:pt idx="3">
                  <c:v>Hyundai</c:v>
                </c:pt>
                <c:pt idx="4">
                  <c:v>NFL</c:v>
                </c:pt>
                <c:pt idx="5">
                  <c:v>Pepsi</c:v>
                </c:pt>
                <c:pt idx="6">
                  <c:v>Doritos</c:v>
                </c:pt>
                <c:pt idx="7">
                  <c:v>Kia</c:v>
                </c:pt>
                <c:pt idx="8">
                  <c:v>Toyota</c:v>
                </c:pt>
                <c:pt idx="9">
                  <c:v>E-Trade</c:v>
                </c:pt>
              </c:strCache>
            </c:strRef>
          </c:cat>
          <c:val>
            <c:numRef>
              <c:f>'Pivot Table'!$H$20:$H$30</c:f>
              <c:numCache>
                <c:formatCode>"$"#,##0.00</c:formatCode>
                <c:ptCount val="10"/>
                <c:pt idx="0">
                  <c:v>197.21000000000006</c:v>
                </c:pt>
                <c:pt idx="1">
                  <c:v>142.5</c:v>
                </c:pt>
                <c:pt idx="2">
                  <c:v>129.66</c:v>
                </c:pt>
                <c:pt idx="3">
                  <c:v>116.90500000000002</c:v>
                </c:pt>
                <c:pt idx="4">
                  <c:v>113.53</c:v>
                </c:pt>
                <c:pt idx="5">
                  <c:v>109.5</c:v>
                </c:pt>
                <c:pt idx="6">
                  <c:v>107.18000000000002</c:v>
                </c:pt>
                <c:pt idx="7">
                  <c:v>101.35000000000001</c:v>
                </c:pt>
                <c:pt idx="8">
                  <c:v>89.810000000000016</c:v>
                </c:pt>
                <c:pt idx="9">
                  <c:v>36.36</c:v>
                </c:pt>
              </c:numCache>
            </c:numRef>
          </c:val>
          <c:extLst>
            <c:ext xmlns:c16="http://schemas.microsoft.com/office/drawing/2014/chart" uri="{C3380CC4-5D6E-409C-BE32-E72D297353CC}">
              <c16:uniqueId val="{00000000-E8F8-412C-8615-433A9505329C}"/>
            </c:ext>
          </c:extLst>
        </c:ser>
        <c:dLbls>
          <c:dLblPos val="ctr"/>
          <c:showLegendKey val="0"/>
          <c:showVal val="0"/>
          <c:showCatName val="0"/>
          <c:showSerName val="0"/>
          <c:showPercent val="0"/>
          <c:showBubbleSize val="0"/>
        </c:dLbls>
        <c:gapWidth val="219"/>
        <c:overlap val="-27"/>
        <c:axId val="1221806368"/>
        <c:axId val="1221808768"/>
      </c:barChart>
      <c:catAx>
        <c:axId val="1221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21808768"/>
        <c:crosses val="autoZero"/>
        <c:auto val="1"/>
        <c:lblAlgn val="ctr"/>
        <c:lblOffset val="100"/>
        <c:noMultiLvlLbl val="0"/>
      </c:catAx>
      <c:valAx>
        <c:axId val="122180876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21806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409574</xdr:colOff>
      <xdr:row>0</xdr:row>
      <xdr:rowOff>138113</xdr:rowOff>
    </xdr:from>
    <xdr:to>
      <xdr:col>18</xdr:col>
      <xdr:colOff>604837</xdr:colOff>
      <xdr:row>30</xdr:row>
      <xdr:rowOff>100014</xdr:rowOff>
    </xdr:to>
    <xdr:sp macro="" textlink="">
      <xdr:nvSpPr>
        <xdr:cNvPr id="3" name="Rectangle 2">
          <a:extLst>
            <a:ext uri="{FF2B5EF4-FFF2-40B4-BE49-F238E27FC236}">
              <a16:creationId xmlns:a16="http://schemas.microsoft.com/office/drawing/2014/main" id="{C0043D52-7EFA-C6A1-60AB-5ED2EF3F94AC}"/>
            </a:ext>
          </a:extLst>
        </xdr:cNvPr>
        <xdr:cNvSpPr/>
      </xdr:nvSpPr>
      <xdr:spPr>
        <a:xfrm>
          <a:off x="409574" y="138113"/>
          <a:ext cx="11853863" cy="5391151"/>
        </a:xfrm>
        <a:prstGeom prst="rect">
          <a:avLst/>
        </a:prstGeom>
        <a:solidFill>
          <a:schemeClr val="bg1">
            <a:lumMod val="95000"/>
          </a:schemeClr>
        </a:solidFill>
        <a:ln>
          <a:solidFill>
            <a:srgbClr val="6C1A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107156</xdr:colOff>
      <xdr:row>4</xdr:row>
      <xdr:rowOff>114299</xdr:rowOff>
    </xdr:from>
    <xdr:to>
      <xdr:col>10</xdr:col>
      <xdr:colOff>137636</xdr:colOff>
      <xdr:row>7</xdr:row>
      <xdr:rowOff>123824</xdr:rowOff>
    </xdr:to>
    <xdr:grpSp>
      <xdr:nvGrpSpPr>
        <xdr:cNvPr id="7" name="Group 6">
          <a:extLst>
            <a:ext uri="{FF2B5EF4-FFF2-40B4-BE49-F238E27FC236}">
              <a16:creationId xmlns:a16="http://schemas.microsoft.com/office/drawing/2014/main" id="{1E164253-34E6-B38E-78BF-21FCDDAC5E54}"/>
            </a:ext>
          </a:extLst>
        </xdr:cNvPr>
        <xdr:cNvGrpSpPr/>
      </xdr:nvGrpSpPr>
      <xdr:grpSpPr>
        <a:xfrm>
          <a:off x="5288756" y="838199"/>
          <a:ext cx="1325880" cy="552450"/>
          <a:chOff x="2605088" y="752474"/>
          <a:chExt cx="1400175" cy="623889"/>
        </a:xfrm>
      </xdr:grpSpPr>
      <xdr:sp macro="" textlink="'Pivot Table'!D4">
        <xdr:nvSpPr>
          <xdr:cNvPr id="4" name="Rectangle 3">
            <a:extLst>
              <a:ext uri="{FF2B5EF4-FFF2-40B4-BE49-F238E27FC236}">
                <a16:creationId xmlns:a16="http://schemas.microsoft.com/office/drawing/2014/main" id="{D4AC073A-1C5D-5C33-F8D7-53B5218AFDCE}"/>
              </a:ext>
            </a:extLst>
          </xdr:cNvPr>
          <xdr:cNvSpPr/>
        </xdr:nvSpPr>
        <xdr:spPr>
          <a:xfrm>
            <a:off x="2652713" y="752474"/>
            <a:ext cx="1352550" cy="623889"/>
          </a:xfrm>
          <a:prstGeom prst="rect">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D6F40618-350C-85E9-F432-A0EC81E5D3C5}"/>
              </a:ext>
            </a:extLst>
          </xdr:cNvPr>
          <xdr:cNvSpPr txBox="1"/>
        </xdr:nvSpPr>
        <xdr:spPr>
          <a:xfrm>
            <a:off x="2605088" y="771526"/>
            <a:ext cx="96678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TOTAL</a:t>
            </a:r>
            <a:r>
              <a:rPr lang="en-US" sz="1000" b="1" baseline="0">
                <a:solidFill>
                  <a:schemeClr val="bg1"/>
                </a:solidFill>
              </a:rPr>
              <a:t> BRAND</a:t>
            </a:r>
            <a:endParaRPr lang="en-US" sz="1000" b="1">
              <a:solidFill>
                <a:schemeClr val="bg1"/>
              </a:solidFill>
            </a:endParaRPr>
          </a:p>
        </xdr:txBody>
      </xdr:sp>
      <xdr:sp macro="" textlink="'Pivot Table'!D4">
        <xdr:nvSpPr>
          <xdr:cNvPr id="6" name="TextBox 5">
            <a:extLst>
              <a:ext uri="{FF2B5EF4-FFF2-40B4-BE49-F238E27FC236}">
                <a16:creationId xmlns:a16="http://schemas.microsoft.com/office/drawing/2014/main" id="{338B9093-8991-41E8-9048-45E407C2EF65}"/>
              </a:ext>
            </a:extLst>
          </xdr:cNvPr>
          <xdr:cNvSpPr txBox="1"/>
        </xdr:nvSpPr>
        <xdr:spPr>
          <a:xfrm>
            <a:off x="2652713" y="1066800"/>
            <a:ext cx="96678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8CE152-0203-489F-BFE8-000D1C3E2995}" type="TxLink">
              <a:rPr lang="en-US" sz="1200" b="1" i="0" u="none" strike="noStrike">
                <a:solidFill>
                  <a:schemeClr val="bg1"/>
                </a:solidFill>
                <a:latin typeface="Calibri"/>
                <a:cs typeface="Calibri"/>
              </a:rPr>
              <a:pPr/>
              <a:t>223</a:t>
            </a:fld>
            <a:endParaRPr lang="en-US" sz="1200" b="1">
              <a:solidFill>
                <a:schemeClr val="bg1"/>
              </a:solidFill>
            </a:endParaRPr>
          </a:p>
        </xdr:txBody>
      </xdr:sp>
    </xdr:grpSp>
    <xdr:clientData/>
  </xdr:twoCellAnchor>
  <xdr:twoCellAnchor>
    <xdr:from>
      <xdr:col>5</xdr:col>
      <xdr:colOff>623888</xdr:colOff>
      <xdr:row>7</xdr:row>
      <xdr:rowOff>169253</xdr:rowOff>
    </xdr:from>
    <xdr:to>
      <xdr:col>8</xdr:col>
      <xdr:colOff>101917</xdr:colOff>
      <xdr:row>10</xdr:row>
      <xdr:rowOff>170813</xdr:rowOff>
    </xdr:to>
    <xdr:grpSp>
      <xdr:nvGrpSpPr>
        <xdr:cNvPr id="8" name="Group 7">
          <a:extLst>
            <a:ext uri="{FF2B5EF4-FFF2-40B4-BE49-F238E27FC236}">
              <a16:creationId xmlns:a16="http://schemas.microsoft.com/office/drawing/2014/main" id="{CB34B100-B7C0-4BEE-834B-D8F99EED5703}"/>
            </a:ext>
          </a:extLst>
        </xdr:cNvPr>
        <xdr:cNvGrpSpPr/>
      </xdr:nvGrpSpPr>
      <xdr:grpSpPr>
        <a:xfrm>
          <a:off x="3862388" y="1436078"/>
          <a:ext cx="1421129" cy="544485"/>
          <a:chOff x="2693012" y="752474"/>
          <a:chExt cx="1312251" cy="623889"/>
        </a:xfrm>
      </xdr:grpSpPr>
      <xdr:sp macro="" textlink="'Pivot Table'!D4">
        <xdr:nvSpPr>
          <xdr:cNvPr id="9" name="Rectangle 8">
            <a:extLst>
              <a:ext uri="{FF2B5EF4-FFF2-40B4-BE49-F238E27FC236}">
                <a16:creationId xmlns:a16="http://schemas.microsoft.com/office/drawing/2014/main" id="{25FEA2A2-9567-D71C-B951-B56831CCED16}"/>
              </a:ext>
            </a:extLst>
          </xdr:cNvPr>
          <xdr:cNvSpPr/>
        </xdr:nvSpPr>
        <xdr:spPr>
          <a:xfrm>
            <a:off x="2693012" y="752474"/>
            <a:ext cx="1312251" cy="623889"/>
          </a:xfrm>
          <a:prstGeom prst="rect">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7AE214E8-1CA4-8C76-7D78-E5D983A398E5}"/>
              </a:ext>
            </a:extLst>
          </xdr:cNvPr>
          <xdr:cNvSpPr txBox="1"/>
        </xdr:nvSpPr>
        <xdr:spPr>
          <a:xfrm>
            <a:off x="2767921" y="764084"/>
            <a:ext cx="96678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TOTAL</a:t>
            </a:r>
            <a:r>
              <a:rPr lang="en-US" sz="1000" b="1" baseline="0">
                <a:solidFill>
                  <a:schemeClr val="bg1"/>
                </a:solidFill>
              </a:rPr>
              <a:t> LIKES</a:t>
            </a:r>
            <a:endParaRPr lang="en-US" sz="1000" b="1">
              <a:solidFill>
                <a:schemeClr val="bg1"/>
              </a:solidFill>
            </a:endParaRPr>
          </a:p>
        </xdr:txBody>
      </xdr:sp>
      <xdr:sp macro="" textlink="'Pivot Table'!D7">
        <xdr:nvSpPr>
          <xdr:cNvPr id="11" name="TextBox 10">
            <a:extLst>
              <a:ext uri="{FF2B5EF4-FFF2-40B4-BE49-F238E27FC236}">
                <a16:creationId xmlns:a16="http://schemas.microsoft.com/office/drawing/2014/main" id="{3FE8D70D-B83E-70F0-500E-7B37B80B6D1F}"/>
              </a:ext>
            </a:extLst>
          </xdr:cNvPr>
          <xdr:cNvSpPr txBox="1"/>
        </xdr:nvSpPr>
        <xdr:spPr>
          <a:xfrm>
            <a:off x="2748743" y="1138236"/>
            <a:ext cx="757830" cy="222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A851A1-B76C-438C-A21C-E801CABA0DD8}" type="TxLink">
              <a:rPr lang="en-US" sz="1100" b="1" i="0" u="none" strike="noStrike">
                <a:solidFill>
                  <a:schemeClr val="bg1"/>
                </a:solidFill>
                <a:latin typeface="Calibri"/>
                <a:cs typeface="Calibri"/>
              </a:rPr>
              <a:pPr/>
              <a:t> 1,175,003 </a:t>
            </a:fld>
            <a:endParaRPr lang="en-US" sz="1200" b="1">
              <a:solidFill>
                <a:schemeClr val="bg1"/>
              </a:solidFill>
            </a:endParaRPr>
          </a:p>
        </xdr:txBody>
      </xdr:sp>
    </xdr:grpSp>
    <xdr:clientData/>
  </xdr:twoCellAnchor>
  <xdr:twoCellAnchor>
    <xdr:from>
      <xdr:col>8</xdr:col>
      <xdr:colOff>133352</xdr:colOff>
      <xdr:row>1</xdr:row>
      <xdr:rowOff>82550</xdr:rowOff>
    </xdr:from>
    <xdr:to>
      <xdr:col>10</xdr:col>
      <xdr:colOff>133351</xdr:colOff>
      <xdr:row>4</xdr:row>
      <xdr:rowOff>88265</xdr:rowOff>
    </xdr:to>
    <xdr:grpSp>
      <xdr:nvGrpSpPr>
        <xdr:cNvPr id="38" name="Group 37">
          <a:extLst>
            <a:ext uri="{FF2B5EF4-FFF2-40B4-BE49-F238E27FC236}">
              <a16:creationId xmlns:a16="http://schemas.microsoft.com/office/drawing/2014/main" id="{6D5909F4-9DA5-627C-CEEA-602481D4B599}"/>
            </a:ext>
          </a:extLst>
        </xdr:cNvPr>
        <xdr:cNvGrpSpPr/>
      </xdr:nvGrpSpPr>
      <xdr:grpSpPr>
        <a:xfrm>
          <a:off x="5314952" y="263525"/>
          <a:ext cx="1295399" cy="548640"/>
          <a:chOff x="8343901" y="904873"/>
          <a:chExt cx="1385888" cy="623889"/>
        </a:xfrm>
      </xdr:grpSpPr>
      <xdr:sp macro="" textlink="'Pivot Table'!D4">
        <xdr:nvSpPr>
          <xdr:cNvPr id="13" name="Rectangle 12">
            <a:extLst>
              <a:ext uri="{FF2B5EF4-FFF2-40B4-BE49-F238E27FC236}">
                <a16:creationId xmlns:a16="http://schemas.microsoft.com/office/drawing/2014/main" id="{FA7DDD57-A22F-6317-9A0A-058BF08CE52D}"/>
              </a:ext>
            </a:extLst>
          </xdr:cNvPr>
          <xdr:cNvSpPr/>
        </xdr:nvSpPr>
        <xdr:spPr>
          <a:xfrm>
            <a:off x="8377239" y="904873"/>
            <a:ext cx="1352550" cy="623889"/>
          </a:xfrm>
          <a:prstGeom prst="rect">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4A9626DC-1F32-012E-718D-C86F6EC64F6D}"/>
              </a:ext>
            </a:extLst>
          </xdr:cNvPr>
          <xdr:cNvGrpSpPr/>
        </xdr:nvGrpSpPr>
        <xdr:grpSpPr>
          <a:xfrm>
            <a:off x="8343901" y="938212"/>
            <a:ext cx="1338262" cy="504824"/>
            <a:chOff x="8343901" y="938212"/>
            <a:chExt cx="1338262" cy="504824"/>
          </a:xfrm>
        </xdr:grpSpPr>
        <xdr:sp macro="" textlink="">
          <xdr:nvSpPr>
            <xdr:cNvPr id="14" name="TextBox 13">
              <a:extLst>
                <a:ext uri="{FF2B5EF4-FFF2-40B4-BE49-F238E27FC236}">
                  <a16:creationId xmlns:a16="http://schemas.microsoft.com/office/drawing/2014/main" id="{6E07D487-06CB-2EF3-8B39-AB32C4879DC5}"/>
                </a:ext>
              </a:extLst>
            </xdr:cNvPr>
            <xdr:cNvSpPr txBox="1"/>
          </xdr:nvSpPr>
          <xdr:spPr>
            <a:xfrm>
              <a:off x="8343901" y="938212"/>
              <a:ext cx="1338262"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bg1"/>
                  </a:solidFill>
                </a:rPr>
                <a:t>VIEWERS</a:t>
              </a:r>
              <a:endParaRPr lang="en-US" sz="1000" b="1">
                <a:solidFill>
                  <a:schemeClr val="bg1"/>
                </a:solidFill>
              </a:endParaRPr>
            </a:p>
          </xdr:txBody>
        </xdr:sp>
        <xdr:sp macro="" textlink="'Pivot Table'!D10">
          <xdr:nvSpPr>
            <xdr:cNvPr id="15" name="TextBox 14">
              <a:extLst>
                <a:ext uri="{FF2B5EF4-FFF2-40B4-BE49-F238E27FC236}">
                  <a16:creationId xmlns:a16="http://schemas.microsoft.com/office/drawing/2014/main" id="{64E18B26-D030-1902-5EEA-8927D965385A}"/>
                </a:ext>
              </a:extLst>
            </xdr:cNvPr>
            <xdr:cNvSpPr txBox="1"/>
          </xdr:nvSpPr>
          <xdr:spPr>
            <a:xfrm>
              <a:off x="8391526" y="1233486"/>
              <a:ext cx="96678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28B005-B16B-43A5-9058-9E0D08CE75C0}" type="TxLink">
                <a:rPr lang="en-US" sz="1100" b="1" i="0" u="none" strike="noStrike">
                  <a:solidFill>
                    <a:schemeClr val="bg1"/>
                  </a:solidFill>
                  <a:latin typeface="Calibri"/>
                  <a:cs typeface="Calibri"/>
                </a:rPr>
                <a:t>22373</a:t>
              </a:fld>
              <a:endParaRPr lang="en-US" sz="1200" b="1">
                <a:solidFill>
                  <a:schemeClr val="bg1"/>
                </a:solidFill>
              </a:endParaRPr>
            </a:p>
          </xdr:txBody>
        </xdr:sp>
      </xdr:grpSp>
    </xdr:grpSp>
    <xdr:clientData/>
  </xdr:twoCellAnchor>
  <xdr:twoCellAnchor>
    <xdr:from>
      <xdr:col>8</xdr:col>
      <xdr:colOff>128588</xdr:colOff>
      <xdr:row>7</xdr:row>
      <xdr:rowOff>167169</xdr:rowOff>
    </xdr:from>
    <xdr:to>
      <xdr:col>10</xdr:col>
      <xdr:colOff>142875</xdr:colOff>
      <xdr:row>10</xdr:row>
      <xdr:rowOff>171449</xdr:rowOff>
    </xdr:to>
    <xdr:grpSp>
      <xdr:nvGrpSpPr>
        <xdr:cNvPr id="36" name="Group 35">
          <a:extLst>
            <a:ext uri="{FF2B5EF4-FFF2-40B4-BE49-F238E27FC236}">
              <a16:creationId xmlns:a16="http://schemas.microsoft.com/office/drawing/2014/main" id="{D0A636F9-AE6A-9CFE-92CF-4E07D7933788}"/>
            </a:ext>
          </a:extLst>
        </xdr:cNvPr>
        <xdr:cNvGrpSpPr/>
      </xdr:nvGrpSpPr>
      <xdr:grpSpPr>
        <a:xfrm>
          <a:off x="5310188" y="1433994"/>
          <a:ext cx="1309687" cy="547205"/>
          <a:chOff x="10004371" y="428545"/>
          <a:chExt cx="1467563" cy="581105"/>
        </a:xfrm>
      </xdr:grpSpPr>
      <xdr:sp macro="" textlink="'Pivot Table'!D4">
        <xdr:nvSpPr>
          <xdr:cNvPr id="17" name="Rectangle 16">
            <a:extLst>
              <a:ext uri="{FF2B5EF4-FFF2-40B4-BE49-F238E27FC236}">
                <a16:creationId xmlns:a16="http://schemas.microsoft.com/office/drawing/2014/main" id="{C38E30A4-5112-4A9A-710E-0583CF687209}"/>
              </a:ext>
            </a:extLst>
          </xdr:cNvPr>
          <xdr:cNvSpPr/>
        </xdr:nvSpPr>
        <xdr:spPr>
          <a:xfrm>
            <a:off x="10004371" y="438147"/>
            <a:ext cx="1467563" cy="571503"/>
          </a:xfrm>
          <a:prstGeom prst="rect">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73AFDB64-1762-165E-4D57-203D24B634CE}"/>
              </a:ext>
            </a:extLst>
          </xdr:cNvPr>
          <xdr:cNvSpPr txBox="1"/>
        </xdr:nvSpPr>
        <xdr:spPr>
          <a:xfrm>
            <a:off x="10015062" y="428545"/>
            <a:ext cx="1308998" cy="206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ESTIMATED</a:t>
            </a:r>
            <a:r>
              <a:rPr lang="en-US" sz="1000" b="1" baseline="0">
                <a:solidFill>
                  <a:schemeClr val="bg1"/>
                </a:solidFill>
              </a:rPr>
              <a:t> COST</a:t>
            </a:r>
            <a:endParaRPr lang="en-US" sz="1000" b="1">
              <a:solidFill>
                <a:schemeClr val="bg1"/>
              </a:solidFill>
            </a:endParaRPr>
          </a:p>
        </xdr:txBody>
      </xdr:sp>
      <xdr:sp macro="" textlink="'Pivot Table'!D13">
        <xdr:nvSpPr>
          <xdr:cNvPr id="19" name="TextBox 18">
            <a:extLst>
              <a:ext uri="{FF2B5EF4-FFF2-40B4-BE49-F238E27FC236}">
                <a16:creationId xmlns:a16="http://schemas.microsoft.com/office/drawing/2014/main" id="{BC8E4030-68A0-936C-7B9E-97F3BAD762D0}"/>
              </a:ext>
            </a:extLst>
          </xdr:cNvPr>
          <xdr:cNvSpPr txBox="1"/>
        </xdr:nvSpPr>
        <xdr:spPr>
          <a:xfrm>
            <a:off x="10033875" y="754656"/>
            <a:ext cx="1048998" cy="191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38519A-FE43-44E4-B0E1-48D186F5CE2D}" type="TxLink">
              <a:rPr lang="en-US" sz="1100" b="1" i="0" u="none" strike="noStrike">
                <a:solidFill>
                  <a:schemeClr val="bg1"/>
                </a:solidFill>
                <a:latin typeface="Calibri"/>
                <a:cs typeface="Calibri"/>
              </a:rPr>
              <a:t>$1,144.01</a:t>
            </a:fld>
            <a:endParaRPr lang="en-US" sz="1200" b="1">
              <a:solidFill>
                <a:schemeClr val="bg1"/>
              </a:solidFill>
            </a:endParaRPr>
          </a:p>
        </xdr:txBody>
      </xdr:sp>
    </xdr:grpSp>
    <xdr:clientData/>
  </xdr:twoCellAnchor>
  <xdr:twoCellAnchor editAs="oneCell">
    <xdr:from>
      <xdr:col>0</xdr:col>
      <xdr:colOff>528636</xdr:colOff>
      <xdr:row>1</xdr:row>
      <xdr:rowOff>23814</xdr:rowOff>
    </xdr:from>
    <xdr:to>
      <xdr:col>2</xdr:col>
      <xdr:colOff>190500</xdr:colOff>
      <xdr:row>4</xdr:row>
      <xdr:rowOff>171769</xdr:rowOff>
    </xdr:to>
    <xdr:pic>
      <xdr:nvPicPr>
        <xdr:cNvPr id="22" name="Picture 21">
          <a:extLst>
            <a:ext uri="{FF2B5EF4-FFF2-40B4-BE49-F238E27FC236}">
              <a16:creationId xmlns:a16="http://schemas.microsoft.com/office/drawing/2014/main" id="{8C85DC61-021F-5298-AC64-164B376C57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8636" y="204789"/>
          <a:ext cx="957264" cy="690880"/>
        </a:xfrm>
        <a:prstGeom prst="rect">
          <a:avLst/>
        </a:prstGeom>
        <a:ln>
          <a:noFill/>
        </a:ln>
      </xdr:spPr>
    </xdr:pic>
    <xdr:clientData/>
  </xdr:twoCellAnchor>
  <xdr:twoCellAnchor>
    <xdr:from>
      <xdr:col>10</xdr:col>
      <xdr:colOff>171449</xdr:colOff>
      <xdr:row>21</xdr:row>
      <xdr:rowOff>23813</xdr:rowOff>
    </xdr:from>
    <xdr:to>
      <xdr:col>15</xdr:col>
      <xdr:colOff>447675</xdr:colOff>
      <xdr:row>30</xdr:row>
      <xdr:rowOff>57150</xdr:rowOff>
    </xdr:to>
    <xdr:grpSp>
      <xdr:nvGrpSpPr>
        <xdr:cNvPr id="47" name="Group 46">
          <a:extLst>
            <a:ext uri="{FF2B5EF4-FFF2-40B4-BE49-F238E27FC236}">
              <a16:creationId xmlns:a16="http://schemas.microsoft.com/office/drawing/2014/main" id="{3BD1A32B-AF02-3F87-2A00-D9FEED3506ED}"/>
            </a:ext>
          </a:extLst>
        </xdr:cNvPr>
        <xdr:cNvGrpSpPr/>
      </xdr:nvGrpSpPr>
      <xdr:grpSpPr>
        <a:xfrm>
          <a:off x="6648449" y="3824288"/>
          <a:ext cx="3514726" cy="1662112"/>
          <a:chOff x="8586788" y="3833814"/>
          <a:chExt cx="3514726" cy="1681160"/>
        </a:xfrm>
      </xdr:grpSpPr>
      <xdr:sp macro="" textlink="">
        <xdr:nvSpPr>
          <xdr:cNvPr id="20" name="Rectangle: Rounded Corners 19">
            <a:extLst>
              <a:ext uri="{FF2B5EF4-FFF2-40B4-BE49-F238E27FC236}">
                <a16:creationId xmlns:a16="http://schemas.microsoft.com/office/drawing/2014/main" id="{8C22DFF5-5A84-33AD-3190-A231D92191D2}"/>
              </a:ext>
            </a:extLst>
          </xdr:cNvPr>
          <xdr:cNvSpPr/>
        </xdr:nvSpPr>
        <xdr:spPr>
          <a:xfrm>
            <a:off x="8586788" y="3833814"/>
            <a:ext cx="3514726" cy="1681160"/>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9A8F77DE-A5FD-4358-9D93-A9815EFE5F97}"/>
              </a:ext>
            </a:extLst>
          </xdr:cNvPr>
          <xdr:cNvGraphicFramePr>
            <a:graphicFrameLocks/>
          </xdr:cNvGraphicFramePr>
        </xdr:nvGraphicFramePr>
        <xdr:xfrm>
          <a:off x="8682038" y="4167189"/>
          <a:ext cx="3319463" cy="12715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TextBox 1">
            <a:extLst>
              <a:ext uri="{FF2B5EF4-FFF2-40B4-BE49-F238E27FC236}">
                <a16:creationId xmlns:a16="http://schemas.microsoft.com/office/drawing/2014/main" id="{7F6823C5-392C-BD02-77CD-62D3FCFAF5B8}"/>
              </a:ext>
            </a:extLst>
          </xdr:cNvPr>
          <xdr:cNvSpPr txBox="1"/>
        </xdr:nvSpPr>
        <xdr:spPr>
          <a:xfrm>
            <a:off x="8672514" y="3857627"/>
            <a:ext cx="2062162" cy="280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BRAND</a:t>
            </a:r>
            <a:r>
              <a:rPr lang="en-US" sz="1100" b="1" baseline="0">
                <a:solidFill>
                  <a:schemeClr val="bg1"/>
                </a:solidFill>
              </a:rPr>
              <a:t> BY YOUTUBE VIEWS</a:t>
            </a:r>
            <a:endParaRPr lang="en-US" sz="1100" b="1">
              <a:solidFill>
                <a:schemeClr val="bg1"/>
              </a:solidFill>
            </a:endParaRPr>
          </a:p>
        </xdr:txBody>
      </xdr:sp>
    </xdr:grpSp>
    <xdr:clientData/>
  </xdr:twoCellAnchor>
  <xdr:twoCellAnchor>
    <xdr:from>
      <xdr:col>10</xdr:col>
      <xdr:colOff>119061</xdr:colOff>
      <xdr:row>12</xdr:row>
      <xdr:rowOff>42863</xdr:rowOff>
    </xdr:from>
    <xdr:to>
      <xdr:col>15</xdr:col>
      <xdr:colOff>409574</xdr:colOff>
      <xdr:row>21</xdr:row>
      <xdr:rowOff>28576</xdr:rowOff>
    </xdr:to>
    <xdr:grpSp>
      <xdr:nvGrpSpPr>
        <xdr:cNvPr id="46" name="Group 45">
          <a:extLst>
            <a:ext uri="{FF2B5EF4-FFF2-40B4-BE49-F238E27FC236}">
              <a16:creationId xmlns:a16="http://schemas.microsoft.com/office/drawing/2014/main" id="{993193A6-4B8E-FA0E-5B89-B57E03B2EE5D}"/>
            </a:ext>
          </a:extLst>
        </xdr:cNvPr>
        <xdr:cNvGrpSpPr/>
      </xdr:nvGrpSpPr>
      <xdr:grpSpPr>
        <a:xfrm>
          <a:off x="6596061" y="2214563"/>
          <a:ext cx="3529013" cy="1614488"/>
          <a:chOff x="4372051" y="1962149"/>
          <a:chExt cx="3509888" cy="1871664"/>
        </a:xfrm>
      </xdr:grpSpPr>
      <xdr:sp macro="" textlink="">
        <xdr:nvSpPr>
          <xdr:cNvPr id="24" name="Rectangle: Rounded Corners 23">
            <a:extLst>
              <a:ext uri="{FF2B5EF4-FFF2-40B4-BE49-F238E27FC236}">
                <a16:creationId xmlns:a16="http://schemas.microsoft.com/office/drawing/2014/main" id="{22D86EE3-3B73-4212-8605-25CFF6A0E0CF}"/>
              </a:ext>
            </a:extLst>
          </xdr:cNvPr>
          <xdr:cNvSpPr/>
        </xdr:nvSpPr>
        <xdr:spPr>
          <a:xfrm>
            <a:off x="4386265" y="1962149"/>
            <a:ext cx="3495674" cy="1804986"/>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 name="Chart 24">
            <a:extLst>
              <a:ext uri="{FF2B5EF4-FFF2-40B4-BE49-F238E27FC236}">
                <a16:creationId xmlns:a16="http://schemas.microsoft.com/office/drawing/2014/main" id="{9C14C575-9C39-4DB6-AECC-E45C5168C272}"/>
              </a:ext>
            </a:extLst>
          </xdr:cNvPr>
          <xdr:cNvGraphicFramePr>
            <a:graphicFrameLocks/>
          </xdr:cNvGraphicFramePr>
        </xdr:nvGraphicFramePr>
        <xdr:xfrm>
          <a:off x="4476750" y="2386012"/>
          <a:ext cx="3209925" cy="14478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7" name="TextBox 26">
            <a:extLst>
              <a:ext uri="{FF2B5EF4-FFF2-40B4-BE49-F238E27FC236}">
                <a16:creationId xmlns:a16="http://schemas.microsoft.com/office/drawing/2014/main" id="{91E5B8F1-C949-4C84-8727-4FD257FEF183}"/>
              </a:ext>
            </a:extLst>
          </xdr:cNvPr>
          <xdr:cNvSpPr txBox="1"/>
        </xdr:nvSpPr>
        <xdr:spPr>
          <a:xfrm>
            <a:off x="4372051" y="2048170"/>
            <a:ext cx="2600325" cy="280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COMMERCIALS BY BRANDS</a:t>
            </a:r>
            <a:endParaRPr lang="en-US" sz="1100" b="1">
              <a:solidFill>
                <a:schemeClr val="bg1"/>
              </a:solidFill>
            </a:endParaRPr>
          </a:p>
        </xdr:txBody>
      </xdr:sp>
    </xdr:grpSp>
    <xdr:clientData/>
  </xdr:twoCellAnchor>
  <xdr:twoCellAnchor>
    <xdr:from>
      <xdr:col>2</xdr:col>
      <xdr:colOff>609600</xdr:colOff>
      <xdr:row>21</xdr:row>
      <xdr:rowOff>114301</xdr:rowOff>
    </xdr:from>
    <xdr:to>
      <xdr:col>10</xdr:col>
      <xdr:colOff>109538</xdr:colOff>
      <xdr:row>30</xdr:row>
      <xdr:rowOff>28573</xdr:rowOff>
    </xdr:to>
    <xdr:grpSp>
      <xdr:nvGrpSpPr>
        <xdr:cNvPr id="49" name="Group 48">
          <a:extLst>
            <a:ext uri="{FF2B5EF4-FFF2-40B4-BE49-F238E27FC236}">
              <a16:creationId xmlns:a16="http://schemas.microsoft.com/office/drawing/2014/main" id="{5A24077F-534B-CE95-D1E4-AACE9EA536C5}"/>
            </a:ext>
          </a:extLst>
        </xdr:cNvPr>
        <xdr:cNvGrpSpPr/>
      </xdr:nvGrpSpPr>
      <xdr:grpSpPr>
        <a:xfrm>
          <a:off x="1905000" y="3914776"/>
          <a:ext cx="4681538" cy="1543047"/>
          <a:chOff x="2462213" y="3971924"/>
          <a:chExt cx="5176837" cy="1514473"/>
        </a:xfrm>
      </xdr:grpSpPr>
      <xdr:sp macro="" textlink="">
        <xdr:nvSpPr>
          <xdr:cNvPr id="30" name="Rectangle: Rounded Corners 29">
            <a:extLst>
              <a:ext uri="{FF2B5EF4-FFF2-40B4-BE49-F238E27FC236}">
                <a16:creationId xmlns:a16="http://schemas.microsoft.com/office/drawing/2014/main" id="{24915A80-CBB2-4C5A-B4EB-49BC7F4E20FA}"/>
              </a:ext>
            </a:extLst>
          </xdr:cNvPr>
          <xdr:cNvSpPr/>
        </xdr:nvSpPr>
        <xdr:spPr>
          <a:xfrm>
            <a:off x="2462213" y="3971924"/>
            <a:ext cx="5176837" cy="1514473"/>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2" name="Chart 31">
            <a:extLst>
              <a:ext uri="{FF2B5EF4-FFF2-40B4-BE49-F238E27FC236}">
                <a16:creationId xmlns:a16="http://schemas.microsoft.com/office/drawing/2014/main" id="{8ECE7682-B8CD-4CEF-9C2B-618F8A8CACB4}"/>
              </a:ext>
            </a:extLst>
          </xdr:cNvPr>
          <xdr:cNvGraphicFramePr>
            <a:graphicFrameLocks/>
          </xdr:cNvGraphicFramePr>
        </xdr:nvGraphicFramePr>
        <xdr:xfrm>
          <a:off x="2687905" y="4272314"/>
          <a:ext cx="4872036" cy="117633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5" name="TextBox 34">
            <a:extLst>
              <a:ext uri="{FF2B5EF4-FFF2-40B4-BE49-F238E27FC236}">
                <a16:creationId xmlns:a16="http://schemas.microsoft.com/office/drawing/2014/main" id="{49C4B572-C661-4DD3-97F5-4E26C5E7F161}"/>
              </a:ext>
            </a:extLst>
          </xdr:cNvPr>
          <xdr:cNvSpPr txBox="1"/>
        </xdr:nvSpPr>
        <xdr:spPr>
          <a:xfrm>
            <a:off x="2505076" y="4010024"/>
            <a:ext cx="1774536" cy="280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YEARLY</a:t>
            </a:r>
            <a:r>
              <a:rPr lang="en-US" sz="1100" b="1" baseline="0">
                <a:solidFill>
                  <a:schemeClr val="bg1"/>
                </a:solidFill>
              </a:rPr>
              <a:t> BRAND TREND</a:t>
            </a:r>
            <a:endParaRPr lang="en-US" sz="1100" b="1">
              <a:solidFill>
                <a:schemeClr val="bg1"/>
              </a:solidFill>
            </a:endParaRPr>
          </a:p>
        </xdr:txBody>
      </xdr:sp>
    </xdr:grpSp>
    <xdr:clientData/>
  </xdr:twoCellAnchor>
  <xdr:twoCellAnchor>
    <xdr:from>
      <xdr:col>15</xdr:col>
      <xdr:colOff>523874</xdr:colOff>
      <xdr:row>13</xdr:row>
      <xdr:rowOff>52388</xdr:rowOff>
    </xdr:from>
    <xdr:to>
      <xdr:col>18</xdr:col>
      <xdr:colOff>604836</xdr:colOff>
      <xdr:row>30</xdr:row>
      <xdr:rowOff>71439</xdr:rowOff>
    </xdr:to>
    <xdr:grpSp>
      <xdr:nvGrpSpPr>
        <xdr:cNvPr id="48" name="Group 47">
          <a:extLst>
            <a:ext uri="{FF2B5EF4-FFF2-40B4-BE49-F238E27FC236}">
              <a16:creationId xmlns:a16="http://schemas.microsoft.com/office/drawing/2014/main" id="{1A166895-EC1D-8097-580C-0A2CA0A3A078}"/>
            </a:ext>
          </a:extLst>
        </xdr:cNvPr>
        <xdr:cNvGrpSpPr/>
      </xdr:nvGrpSpPr>
      <xdr:grpSpPr>
        <a:xfrm>
          <a:off x="10239374" y="2405063"/>
          <a:ext cx="2024062" cy="3095626"/>
          <a:chOff x="10077449" y="557213"/>
          <a:chExt cx="2024062" cy="2919413"/>
        </a:xfrm>
      </xdr:grpSpPr>
      <xdr:sp macro="" textlink="">
        <xdr:nvSpPr>
          <xdr:cNvPr id="42" name="Rectangle: Rounded Corners 41">
            <a:extLst>
              <a:ext uri="{FF2B5EF4-FFF2-40B4-BE49-F238E27FC236}">
                <a16:creationId xmlns:a16="http://schemas.microsoft.com/office/drawing/2014/main" id="{944BCF8E-29A4-4CF2-8FAE-611D31E6C595}"/>
              </a:ext>
            </a:extLst>
          </xdr:cNvPr>
          <xdr:cNvSpPr/>
        </xdr:nvSpPr>
        <xdr:spPr>
          <a:xfrm>
            <a:off x="10077449" y="557213"/>
            <a:ext cx="1985961" cy="2919413"/>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3" name="Chart 42">
            <a:extLst>
              <a:ext uri="{FF2B5EF4-FFF2-40B4-BE49-F238E27FC236}">
                <a16:creationId xmlns:a16="http://schemas.microsoft.com/office/drawing/2014/main" id="{F25F698C-6B90-4B80-8DE3-1A428337BCDE}"/>
              </a:ext>
            </a:extLst>
          </xdr:cNvPr>
          <xdr:cNvGraphicFramePr>
            <a:graphicFrameLocks/>
          </xdr:cNvGraphicFramePr>
        </xdr:nvGraphicFramePr>
        <xdr:xfrm>
          <a:off x="10282237" y="933537"/>
          <a:ext cx="1819274" cy="24622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TextBox 43">
            <a:extLst>
              <a:ext uri="{FF2B5EF4-FFF2-40B4-BE49-F238E27FC236}">
                <a16:creationId xmlns:a16="http://schemas.microsoft.com/office/drawing/2014/main" id="{405AF131-2D41-4355-87E1-49BE0A404574}"/>
              </a:ext>
            </a:extLst>
          </xdr:cNvPr>
          <xdr:cNvSpPr txBox="1"/>
        </xdr:nvSpPr>
        <xdr:spPr>
          <a:xfrm>
            <a:off x="10139363" y="671514"/>
            <a:ext cx="1690686" cy="280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BRAND</a:t>
            </a:r>
            <a:r>
              <a:rPr lang="en-US" sz="1100" b="1" baseline="0">
                <a:solidFill>
                  <a:schemeClr val="bg1"/>
                </a:solidFill>
              </a:rPr>
              <a:t> BY TV VIEWERS</a:t>
            </a:r>
            <a:endParaRPr lang="en-US" sz="1100" b="1">
              <a:solidFill>
                <a:schemeClr val="bg1"/>
              </a:solidFill>
            </a:endParaRPr>
          </a:p>
        </xdr:txBody>
      </xdr:sp>
    </xdr:grpSp>
    <xdr:clientData/>
  </xdr:twoCellAnchor>
  <xdr:twoCellAnchor>
    <xdr:from>
      <xdr:col>15</xdr:col>
      <xdr:colOff>476249</xdr:colOff>
      <xdr:row>1</xdr:row>
      <xdr:rowOff>23813</xdr:rowOff>
    </xdr:from>
    <xdr:to>
      <xdr:col>18</xdr:col>
      <xdr:colOff>538164</xdr:colOff>
      <xdr:row>13</xdr:row>
      <xdr:rowOff>23813</xdr:rowOff>
    </xdr:to>
    <xdr:grpSp>
      <xdr:nvGrpSpPr>
        <xdr:cNvPr id="59" name="Group 58">
          <a:extLst>
            <a:ext uri="{FF2B5EF4-FFF2-40B4-BE49-F238E27FC236}">
              <a16:creationId xmlns:a16="http://schemas.microsoft.com/office/drawing/2014/main" id="{FAFBE7E6-4C43-D770-CFB4-4172569590AD}"/>
            </a:ext>
          </a:extLst>
        </xdr:cNvPr>
        <xdr:cNvGrpSpPr/>
      </xdr:nvGrpSpPr>
      <xdr:grpSpPr>
        <a:xfrm>
          <a:off x="10191749" y="204788"/>
          <a:ext cx="2005015" cy="2171700"/>
          <a:chOff x="10191749" y="504825"/>
          <a:chExt cx="2005015" cy="1871663"/>
        </a:xfrm>
      </xdr:grpSpPr>
      <xdr:sp macro="" textlink="">
        <xdr:nvSpPr>
          <xdr:cNvPr id="54" name="Rectangle: Rounded Corners 53">
            <a:extLst>
              <a:ext uri="{FF2B5EF4-FFF2-40B4-BE49-F238E27FC236}">
                <a16:creationId xmlns:a16="http://schemas.microsoft.com/office/drawing/2014/main" id="{A2492CD1-BB26-419E-A0D8-DB5D227A1603}"/>
              </a:ext>
            </a:extLst>
          </xdr:cNvPr>
          <xdr:cNvSpPr/>
        </xdr:nvSpPr>
        <xdr:spPr>
          <a:xfrm>
            <a:off x="10191749" y="504825"/>
            <a:ext cx="1985961" cy="1871663"/>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5" name="Chart 54">
            <a:extLst>
              <a:ext uri="{FF2B5EF4-FFF2-40B4-BE49-F238E27FC236}">
                <a16:creationId xmlns:a16="http://schemas.microsoft.com/office/drawing/2014/main" id="{C347976B-74E4-4D5D-A02C-64AB8649E4A3}"/>
              </a:ext>
            </a:extLst>
          </xdr:cNvPr>
          <xdr:cNvGraphicFramePr>
            <a:graphicFrameLocks/>
          </xdr:cNvGraphicFramePr>
        </xdr:nvGraphicFramePr>
        <xdr:xfrm>
          <a:off x="10372726" y="862013"/>
          <a:ext cx="1824038" cy="146208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6" name="TextBox 55">
            <a:extLst>
              <a:ext uri="{FF2B5EF4-FFF2-40B4-BE49-F238E27FC236}">
                <a16:creationId xmlns:a16="http://schemas.microsoft.com/office/drawing/2014/main" id="{B04FDE57-70AB-4E2C-8076-B420554C0663}"/>
              </a:ext>
            </a:extLst>
          </xdr:cNvPr>
          <xdr:cNvSpPr txBox="1"/>
        </xdr:nvSpPr>
        <xdr:spPr>
          <a:xfrm>
            <a:off x="10215562" y="538164"/>
            <a:ext cx="1971675" cy="28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FUNNY COMMERCIALS</a:t>
            </a:r>
            <a:endParaRPr lang="en-US" sz="1100" b="1">
              <a:solidFill>
                <a:schemeClr val="bg1"/>
              </a:solidFill>
            </a:endParaRPr>
          </a:p>
        </xdr:txBody>
      </xdr:sp>
    </xdr:grpSp>
    <xdr:clientData/>
  </xdr:twoCellAnchor>
  <xdr:twoCellAnchor>
    <xdr:from>
      <xdr:col>10</xdr:col>
      <xdr:colOff>185738</xdr:colOff>
      <xdr:row>1</xdr:row>
      <xdr:rowOff>1</xdr:rowOff>
    </xdr:from>
    <xdr:to>
      <xdr:col>15</xdr:col>
      <xdr:colOff>385763</xdr:colOff>
      <xdr:row>12</xdr:row>
      <xdr:rowOff>9525</xdr:rowOff>
    </xdr:to>
    <xdr:grpSp>
      <xdr:nvGrpSpPr>
        <xdr:cNvPr id="61" name="Group 60">
          <a:extLst>
            <a:ext uri="{FF2B5EF4-FFF2-40B4-BE49-F238E27FC236}">
              <a16:creationId xmlns:a16="http://schemas.microsoft.com/office/drawing/2014/main" id="{51FE013A-D6B4-A3D1-A39D-EAF8F98E6E3E}"/>
            </a:ext>
          </a:extLst>
        </xdr:cNvPr>
        <xdr:cNvGrpSpPr/>
      </xdr:nvGrpSpPr>
      <xdr:grpSpPr>
        <a:xfrm>
          <a:off x="6662738" y="180976"/>
          <a:ext cx="3438525" cy="2000249"/>
          <a:chOff x="6662738" y="180976"/>
          <a:chExt cx="3438525" cy="2000249"/>
        </a:xfrm>
      </xdr:grpSpPr>
      <xdr:sp macro="" textlink="">
        <xdr:nvSpPr>
          <xdr:cNvPr id="57" name="Rectangle: Rounded Corners 56">
            <a:extLst>
              <a:ext uri="{FF2B5EF4-FFF2-40B4-BE49-F238E27FC236}">
                <a16:creationId xmlns:a16="http://schemas.microsoft.com/office/drawing/2014/main" id="{C00A6C8D-BB40-4C4F-80AA-8FF3FFD2E91B}"/>
              </a:ext>
            </a:extLst>
          </xdr:cNvPr>
          <xdr:cNvSpPr/>
        </xdr:nvSpPr>
        <xdr:spPr>
          <a:xfrm>
            <a:off x="6662738" y="180976"/>
            <a:ext cx="3438525" cy="2000249"/>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8" name="Chart 57">
            <a:extLst>
              <a:ext uri="{FF2B5EF4-FFF2-40B4-BE49-F238E27FC236}">
                <a16:creationId xmlns:a16="http://schemas.microsoft.com/office/drawing/2014/main" id="{518FF738-41BC-420F-A149-4FE4859F0F78}"/>
              </a:ext>
            </a:extLst>
          </xdr:cNvPr>
          <xdr:cNvGraphicFramePr>
            <a:graphicFrameLocks/>
          </xdr:cNvGraphicFramePr>
        </xdr:nvGraphicFramePr>
        <xdr:xfrm>
          <a:off x="6743700" y="500063"/>
          <a:ext cx="3281363" cy="160496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60" name="TextBox 59">
            <a:extLst>
              <a:ext uri="{FF2B5EF4-FFF2-40B4-BE49-F238E27FC236}">
                <a16:creationId xmlns:a16="http://schemas.microsoft.com/office/drawing/2014/main" id="{2E13F668-2DEA-4F65-802E-22B12B89D79B}"/>
              </a:ext>
            </a:extLst>
          </xdr:cNvPr>
          <xdr:cNvSpPr txBox="1"/>
        </xdr:nvSpPr>
        <xdr:spPr>
          <a:xfrm>
            <a:off x="6667499" y="204788"/>
            <a:ext cx="2062162" cy="27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PATRIOTIC BRAND</a:t>
            </a:r>
            <a:r>
              <a:rPr lang="en-US" sz="1100" b="1" baseline="0">
                <a:solidFill>
                  <a:schemeClr val="bg1"/>
                </a:solidFill>
              </a:rPr>
              <a:t> BY COST</a:t>
            </a:r>
            <a:endParaRPr lang="en-US" sz="1100" b="1">
              <a:solidFill>
                <a:schemeClr val="bg1"/>
              </a:solidFill>
            </a:endParaRPr>
          </a:p>
        </xdr:txBody>
      </xdr:sp>
    </xdr:grpSp>
    <xdr:clientData/>
  </xdr:twoCellAnchor>
  <xdr:twoCellAnchor>
    <xdr:from>
      <xdr:col>5</xdr:col>
      <xdr:colOff>0</xdr:colOff>
      <xdr:row>11</xdr:row>
      <xdr:rowOff>28575</xdr:rowOff>
    </xdr:from>
    <xdr:to>
      <xdr:col>10</xdr:col>
      <xdr:colOff>52387</xdr:colOff>
      <xdr:row>21</xdr:row>
      <xdr:rowOff>95250</xdr:rowOff>
    </xdr:to>
    <xdr:grpSp>
      <xdr:nvGrpSpPr>
        <xdr:cNvPr id="65" name="Group 64">
          <a:extLst>
            <a:ext uri="{FF2B5EF4-FFF2-40B4-BE49-F238E27FC236}">
              <a16:creationId xmlns:a16="http://schemas.microsoft.com/office/drawing/2014/main" id="{455549F9-DFD4-EBFE-89CE-C06D066ECE7A}"/>
            </a:ext>
          </a:extLst>
        </xdr:cNvPr>
        <xdr:cNvGrpSpPr/>
      </xdr:nvGrpSpPr>
      <xdr:grpSpPr>
        <a:xfrm>
          <a:off x="3238500" y="2019300"/>
          <a:ext cx="3290887" cy="1876425"/>
          <a:chOff x="3005137" y="1866901"/>
          <a:chExt cx="3443288" cy="2000249"/>
        </a:xfrm>
      </xdr:grpSpPr>
      <xdr:sp macro="" textlink="">
        <xdr:nvSpPr>
          <xdr:cNvPr id="62" name="Rectangle: Rounded Corners 61">
            <a:extLst>
              <a:ext uri="{FF2B5EF4-FFF2-40B4-BE49-F238E27FC236}">
                <a16:creationId xmlns:a16="http://schemas.microsoft.com/office/drawing/2014/main" id="{5BC23055-0C65-468B-8811-CD8705CC5A16}"/>
              </a:ext>
            </a:extLst>
          </xdr:cNvPr>
          <xdr:cNvSpPr/>
        </xdr:nvSpPr>
        <xdr:spPr>
          <a:xfrm>
            <a:off x="3009900" y="1866901"/>
            <a:ext cx="3438525" cy="2000249"/>
          </a:xfrm>
          <a:prstGeom prst="roundRect">
            <a:avLst>
              <a:gd name="adj" fmla="val 12069"/>
            </a:avLst>
          </a:prstGeom>
          <a:solidFill>
            <a:srgbClr val="6C1A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3" name="Chart 62">
            <a:extLst>
              <a:ext uri="{FF2B5EF4-FFF2-40B4-BE49-F238E27FC236}">
                <a16:creationId xmlns:a16="http://schemas.microsoft.com/office/drawing/2014/main" id="{D5A0B353-D0AD-4C63-809F-73364DB6EEA8}"/>
              </a:ext>
            </a:extLst>
          </xdr:cNvPr>
          <xdr:cNvGraphicFramePr>
            <a:graphicFrameLocks/>
          </xdr:cNvGraphicFramePr>
        </xdr:nvGraphicFramePr>
        <xdr:xfrm>
          <a:off x="3005137" y="2157413"/>
          <a:ext cx="3371851" cy="167163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4" name="TextBox 63">
            <a:extLst>
              <a:ext uri="{FF2B5EF4-FFF2-40B4-BE49-F238E27FC236}">
                <a16:creationId xmlns:a16="http://schemas.microsoft.com/office/drawing/2014/main" id="{0045BE09-85D2-44CA-B145-B2677156BB1B}"/>
              </a:ext>
            </a:extLst>
          </xdr:cNvPr>
          <xdr:cNvSpPr txBox="1"/>
        </xdr:nvSpPr>
        <xdr:spPr>
          <a:xfrm>
            <a:off x="3033713" y="1900238"/>
            <a:ext cx="2085975" cy="28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ESTIMATED</a:t>
            </a:r>
            <a:r>
              <a:rPr lang="en-US" sz="1100" b="1" baseline="0">
                <a:solidFill>
                  <a:schemeClr val="bg1"/>
                </a:solidFill>
              </a:rPr>
              <a:t> COST BY BRAND</a:t>
            </a:r>
            <a:endParaRPr lang="en-US" sz="1100" b="1">
              <a:solidFill>
                <a:schemeClr val="bg1"/>
              </a:solidFill>
            </a:endParaRPr>
          </a:p>
        </xdr:txBody>
      </xdr:sp>
    </xdr:grpSp>
    <xdr:clientData/>
  </xdr:twoCellAnchor>
  <xdr:twoCellAnchor editAs="oneCell">
    <xdr:from>
      <xdr:col>0</xdr:col>
      <xdr:colOff>461964</xdr:colOff>
      <xdr:row>9</xdr:row>
      <xdr:rowOff>19050</xdr:rowOff>
    </xdr:from>
    <xdr:to>
      <xdr:col>2</xdr:col>
      <xdr:colOff>461963</xdr:colOff>
      <xdr:row>30</xdr:row>
      <xdr:rowOff>66676</xdr:rowOff>
    </xdr:to>
    <mc:AlternateContent xmlns:mc="http://schemas.openxmlformats.org/markup-compatibility/2006">
      <mc:Choice xmlns:a14="http://schemas.microsoft.com/office/drawing/2010/main" Requires="a14">
        <xdr:graphicFrame macro="">
          <xdr:nvGraphicFramePr>
            <xdr:cNvPr id="67" name="Year">
              <a:extLst>
                <a:ext uri="{FF2B5EF4-FFF2-40B4-BE49-F238E27FC236}">
                  <a16:creationId xmlns:a16="http://schemas.microsoft.com/office/drawing/2014/main" id="{49AEC9FC-3C8C-4DB5-B1A2-BE8768C312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1964" y="1647825"/>
              <a:ext cx="1295399" cy="3848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528637</xdr:colOff>
      <xdr:row>1</xdr:row>
      <xdr:rowOff>95250</xdr:rowOff>
    </xdr:from>
    <xdr:to>
      <xdr:col>5</xdr:col>
      <xdr:colOff>600074</xdr:colOff>
      <xdr:row>10</xdr:row>
      <xdr:rowOff>176213</xdr:rowOff>
    </xdr:to>
    <mc:AlternateContent xmlns:mc="http://schemas.openxmlformats.org/markup-compatibility/2006">
      <mc:Choice xmlns:a14="http://schemas.microsoft.com/office/drawing/2010/main" Requires="a14">
        <xdr:graphicFrame macro="">
          <xdr:nvGraphicFramePr>
            <xdr:cNvPr id="68" name="Brand">
              <a:extLst>
                <a:ext uri="{FF2B5EF4-FFF2-40B4-BE49-F238E27FC236}">
                  <a16:creationId xmlns:a16="http://schemas.microsoft.com/office/drawing/2014/main" id="{04A2A9E1-DE26-4308-BA8B-F3F44A1A66C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824037" y="276225"/>
              <a:ext cx="2014537" cy="170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638175</xdr:colOff>
      <xdr:row>1</xdr:row>
      <xdr:rowOff>80964</xdr:rowOff>
    </xdr:from>
    <xdr:to>
      <xdr:col>8</xdr:col>
      <xdr:colOff>85725</xdr:colOff>
      <xdr:row>7</xdr:row>
      <xdr:rowOff>71438</xdr:rowOff>
    </xdr:to>
    <mc:AlternateContent xmlns:mc="http://schemas.openxmlformats.org/markup-compatibility/2006">
      <mc:Choice xmlns:a14="http://schemas.microsoft.com/office/drawing/2010/main" Requires="a14">
        <xdr:graphicFrame macro="">
          <xdr:nvGraphicFramePr>
            <xdr:cNvPr id="69" name="Patriotic">
              <a:extLst>
                <a:ext uri="{FF2B5EF4-FFF2-40B4-BE49-F238E27FC236}">
                  <a16:creationId xmlns:a16="http://schemas.microsoft.com/office/drawing/2014/main" id="{A53F896C-974C-45B5-A8E6-9AD81C97093E}"/>
                </a:ext>
              </a:extLst>
            </xdr:cNvPr>
            <xdr:cNvGraphicFramePr/>
          </xdr:nvGraphicFramePr>
          <xdr:xfrm>
            <a:off x="0" y="0"/>
            <a:ext cx="0" cy="0"/>
          </xdr:xfrm>
          <a:graphic>
            <a:graphicData uri="http://schemas.microsoft.com/office/drawing/2010/slicer">
              <sle:slicer xmlns:sle="http://schemas.microsoft.com/office/drawing/2010/slicer" name="Patriotic"/>
            </a:graphicData>
          </a:graphic>
        </xdr:graphicFrame>
      </mc:Choice>
      <mc:Fallback>
        <xdr:sp macro="" textlink="">
          <xdr:nvSpPr>
            <xdr:cNvPr id="0" name=""/>
            <xdr:cNvSpPr>
              <a:spLocks noTextEdit="1"/>
            </xdr:cNvSpPr>
          </xdr:nvSpPr>
          <xdr:spPr>
            <a:xfrm>
              <a:off x="3876675" y="261939"/>
              <a:ext cx="1390650"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571501</xdr:colOff>
      <xdr:row>11</xdr:row>
      <xdr:rowOff>90488</xdr:rowOff>
    </xdr:from>
    <xdr:to>
      <xdr:col>4</xdr:col>
      <xdr:colOff>614363</xdr:colOff>
      <xdr:row>20</xdr:row>
      <xdr:rowOff>166688</xdr:rowOff>
    </xdr:to>
    <mc:AlternateContent xmlns:mc="http://schemas.openxmlformats.org/markup-compatibility/2006">
      <mc:Choice xmlns:a14="http://schemas.microsoft.com/office/drawing/2010/main" Requires="a14">
        <xdr:graphicFrame macro="">
          <xdr:nvGraphicFramePr>
            <xdr:cNvPr id="70" name="Celebrity">
              <a:extLst>
                <a:ext uri="{FF2B5EF4-FFF2-40B4-BE49-F238E27FC236}">
                  <a16:creationId xmlns:a16="http://schemas.microsoft.com/office/drawing/2014/main" id="{C34C8F10-A7C0-4943-BA9F-A00A3861DEBF}"/>
                </a:ext>
              </a:extLst>
            </xdr:cNvPr>
            <xdr:cNvGraphicFramePr/>
          </xdr:nvGraphicFramePr>
          <xdr:xfrm>
            <a:off x="0" y="0"/>
            <a:ext cx="0" cy="0"/>
          </xdr:xfrm>
          <a:graphic>
            <a:graphicData uri="http://schemas.microsoft.com/office/drawing/2010/slicer">
              <sle:slicer xmlns:sle="http://schemas.microsoft.com/office/drawing/2010/slicer" name="Celebrity"/>
            </a:graphicData>
          </a:graphic>
        </xdr:graphicFrame>
      </mc:Choice>
      <mc:Fallback>
        <xdr:sp macro="" textlink="">
          <xdr:nvSpPr>
            <xdr:cNvPr id="0" name=""/>
            <xdr:cNvSpPr>
              <a:spLocks noTextEdit="1"/>
            </xdr:cNvSpPr>
          </xdr:nvSpPr>
          <xdr:spPr>
            <a:xfrm>
              <a:off x="1866901" y="2081213"/>
              <a:ext cx="1338262"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433388</xdr:colOff>
      <xdr:row>4</xdr:row>
      <xdr:rowOff>47625</xdr:rowOff>
    </xdr:from>
    <xdr:to>
      <xdr:col>2</xdr:col>
      <xdr:colOff>523875</xdr:colOff>
      <xdr:row>7</xdr:row>
      <xdr:rowOff>100013</xdr:rowOff>
    </xdr:to>
    <xdr:cxnSp macro="">
      <xdr:nvCxnSpPr>
        <xdr:cNvPr id="72" name="Straight Connector 71">
          <a:extLst>
            <a:ext uri="{FF2B5EF4-FFF2-40B4-BE49-F238E27FC236}">
              <a16:creationId xmlns:a16="http://schemas.microsoft.com/office/drawing/2014/main" id="{2784D669-BF34-FC2C-0B56-0D90D2A07F7D}"/>
            </a:ext>
          </a:extLst>
        </xdr:cNvPr>
        <xdr:cNvCxnSpPr/>
      </xdr:nvCxnSpPr>
      <xdr:spPr>
        <a:xfrm flipV="1">
          <a:off x="433388" y="771525"/>
          <a:ext cx="1385887" cy="595313"/>
        </a:xfrm>
        <a:prstGeom prst="line">
          <a:avLst/>
        </a:prstGeom>
        <a:ln>
          <a:solidFill>
            <a:srgbClr val="6C0418"/>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UKO" refreshedDate="45947.101871643521" createdVersion="8" refreshedVersion="8" minRefreshableVersion="3" recordCount="223" xr:uid="{0C1F70C1-ED04-4AF3-93BA-173A6F2E881C}">
  <cacheSource type="worksheet">
    <worksheetSource name="Table1"/>
  </cacheSource>
  <cacheFields count="19">
    <cacheField name="Year"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Brand" numFmtId="0">
      <sharedItems count="10">
        <s v="E-Trade"/>
        <s v="Budweiser"/>
        <s v="Bud Light"/>
        <s v="Pepsi"/>
        <s v="Doritos"/>
        <s v="NFL"/>
        <s v="Toyota"/>
        <s v="Coca-Cola"/>
        <s v="Hyundai"/>
        <s v="Kia"/>
      </sharedItems>
    </cacheField>
    <cacheField name="Superbowl Ads Link" numFmtId="0">
      <sharedItems count="223">
        <s v="https://superbowl-ads.com/2000-etrade-monkey-dance/"/>
        <s v="https://superbowl-ads.com/2000-etrade-money-out-of-the-wazoo/"/>
        <s v="https://superbowl-ads.com/2000-budweiser-whaasup-game/"/>
        <s v="https://superbowl-ads.com/2000-bud-light-hold-the-door/"/>
        <s v="https://superbowl-ads.com/2000-budweiser-talking-dog/"/>
        <s v="https://superbowl-ads.com/2000-bud-light-she-has-a-cat/"/>
        <s v="https://superbowl-ads.com/2000-budweiser-whaasup/"/>
        <s v="https://superbowl-ads.com/2000-budweiser-rex/"/>
        <s v="https://superbowl-ads.com/2001-bud-light-otto/"/>
        <s v="https://superbowl-ads.com/2001-budweiser-what-are-you-doing/"/>
        <s v="https://superbowl-ads.com/2001-bud-light-pencil-pusher/"/>
        <s v="https://superbowl-ads.com/2001-pepsi-subway-miracle/"/>
        <s v="https://superbowl-ads.com/2001-etrade-dot-com-ghost-town/"/>
        <s v="https://superbowl-ads.com/2001-pepsi-roller-coaster/"/>
        <s v="https://superbowl-ads.com/2001-bud-light-cedric-the-entertainer/"/>
        <s v="https://superbowl-ads.com/2001-doritos-ali-landry/"/>
        <s v="https://superbowl-ads.com/2001-pepsi-bob-dole/"/>
        <s v="https://superbowl-ads.com/2001-pepsi-kasparov-vs-pepsi-machine/"/>
        <s v="https://superbowl-ads.com/2001-etrade-security-guard/"/>
        <s v="https://superbowl-ads.com/2001-budweiser-nsync/"/>
        <s v="https://superbowl-ads.com/2002-budweiser-ground-zero-clydesdales-bow/"/>
        <s v="https://superbowl-ads.com/2002-budweiser-how-ya-doin/"/>
        <s v="https://superbowl-ads.com/2002-budweiser-anniversary-card/"/>
        <s v="https://superbowl-ads.com/2002-bud-light-falcon/"/>
        <s v="https://superbowl-ads.com/2002-bud-light-robobash/"/>
        <s v="https://superbowl-ads.com/2002-bud-light-satin-sheets/"/>
        <s v="https://superbowl-ads.com/2002-etrade-monkey-musical/"/>
        <s v="https://superbowl-ads.com/2002-pepsi-generations-with-britney-spears/"/>
        <s v="https://superbowl-ads.com/2002-bud-light-cedric-advice/"/>
        <s v="https://superbowl-ads.com/2003-bud-light-hermit-crab/"/>
        <s v="https://superbowl-ads.com/2003-bud-light-strongman/"/>
        <s v="https://superbowl-ads.com/2003-bud-light-yoga/"/>
        <s v="https://superbowl-ads.com/2003-budweiser-great-listener/"/>
        <s v="https://superbowl-ads.com/2003-bud-light-upside-down-clown/"/>
        <s v="https://superbowl-ads.com/2003-bud-light-mother-in-law/"/>
        <s v="https://superbowl-ads.com/2003-budweiser-instant-replay/"/>
        <s v="https://superbowl-ads.com/2003-bud-light-no-pets-allowed/"/>
        <s v="https://superbowl-ads.com/2003-budweiser-roommate/"/>
        <s v="https://superbowl-ads.com/2003-nfl-crazy-with-don-cheadle/"/>
        <s v="https://superbowl-ads.com/2004-bud-light-frank/"/>
        <s v="https://superbowl-ads.com/2004-pepsi-bears-find-food/"/>
        <s v="https://superbowl-ads.com/2004-budweiser-referee/"/>
        <s v="https://superbowl-ads.com/2004-budweiser-donkey/"/>
        <s v="https://superbowl-ads.com/2004-toyota-revenge/"/>
        <s v="https://superbowl-ads.com/2004-bud-light-sleigh-ride/"/>
        <s v="https://superbowl-ads.com/2004-pepsi-jimi-hendrix/"/>
        <s v="https://superbowl-ads.com/2004-bud-light-paintball/"/>
        <s v="https://superbowl-ads.com/2004-bud-light-fergus/"/>
        <s v="https://superbowl-ads.com/2004-bud-light-cedric-gets-massage/"/>
        <s v="https://superbowl-ads.com/2004-budweiser-lipstick/"/>
        <s v="https://superbowl-ads.com/2005-bud-light-parrot/"/>
        <s v="https://superbowl-ads.com/2005-pepsi-song-in-a-bottle/"/>
        <s v="https://superbowl-ads.com/2005-diet-pepsi-pdiddy/"/>
        <s v="https://superbowl-ads.com/2005-bud-light-cedric-stranded/"/>
        <s v="https://superbowl-ads.com/2005-diet-pepsi-hot-guy/"/>
        <s v="https://superbowl-ads.com/2006-bud-light-bear-attack/"/>
        <s v="https://superbowl-ads.com/2006-budweiser-stadium-crowd-wave/"/>
        <s v="https://superbowl-ads.com/2006-bud-light-magic-fridge/"/>
        <s v="https://superbowl-ads.com/2006-budweiser-on-the-roof/"/>
        <s v="https://superbowl-ads.com/2006-diet-pepsi-jackie-chan/"/>
        <s v="https://superbowl-ads.com/2006-diet-pepsi-brown-and-bubbly/"/>
        <s v="https://superbowl-ads.com/2006-budweiser-streaker/"/>
        <s v="https://superbowl-ads.com/2007-budweiser-king-crab/"/>
        <s v="https://superbowl-ads.com/2007-bud-light-slap/"/>
        <s v="https://superbowl-ads.com/2007-etrade-one-finger/"/>
        <s v="https://superbowl-ads.com/2007-doritos-live-the-favor/"/>
        <s v="https://superbowl-ads.com/2007-bud-light-but-he-has-bud-light/"/>
        <s v="https://superbowl-ads.com/2007-coca-cola-video-game/"/>
        <s v="https://superbowl-ads.com/2007-bud-light-rock-scissors-paper/"/>
        <s v="https://superbowl-ads.com/2007-coca-cola-happiness-factory/"/>
        <s v="https://superbowl-ads.com/2007-budweiser-dalmatian/"/>
        <s v="https://superbowl-ads.com/2007-bud-light-class-with-carlos-mencia/"/>
        <s v="https://superbowl-ads.com/2007-toyota-tundra-see-saw/"/>
        <s v="https://superbowl-ads.com/2007-doritos-check-out-girl/"/>
        <s v="https://superbowl-ads.com/2008-budweiser-dalmatian-trains-hank-for-team/"/>
        <s v="https://superbowl-ads.com/2008-hyundai-genesis-luxury/"/>
        <s v="https://superbowl-ads.com/2008-bud-light-wheel-suck/"/>
        <s v="https://superbowl-ads.com/2008-bud-light-wine-cheese-party/"/>
        <s v="https://superbowl-ads.com/2008-bud-light-breathe-fire/"/>
        <s v="https://superbowl-ads.com/2008-bud-light-x-ray-vision/"/>
        <s v="https://superbowl-ads.com/2008-doritos-mouse-trap/"/>
        <s v="https://superbowl-ads.com/2008-coca-cola-political-parties/"/>
        <s v="https://superbowl-ads.com/2008-pepsi-every-sip-with-justin-timberlake/"/>
        <s v="https://superbowl-ads.com/2008-bud-light-language-of-love/"/>
        <s v="https://superbowl-ads.com/2008-bud-light-jackie-moon-will-ferrell/"/>
        <s v="https://superbowl-ads.com/2008-coca-cola-its-mine/"/>
        <s v="https://superbowl-ads.com/2008-bud-light-ability-to-fly/"/>
        <s v="https://superbowl-ads.com/2009-pepsi-max-im-good/"/>
        <s v="https://superbowl-ads.com/2009-budweiser-clydesdales-generations/"/>
        <s v="https://superbowl-ads.com/2009-budweiser-clydesdale-plays-fetch/"/>
        <s v="https://superbowl-ads.com/2009-hyundai-angry-bosses/"/>
        <s v="https://superbowl-ads.com/2009-doritos-new-flavor-pitch/"/>
        <s v="https://superbowl-ads.com/2009-coca-cola-heist/"/>
        <s v="https://superbowl-ads.com/2009-bud-light-meeting/"/>
        <s v="https://superbowl-ads.com/2009-coca-cola-avatar/"/>
        <s v="https://superbowl-ads.com/2009-bud-light-skier/"/>
        <s v="https://superbowl-ads.com/2009-doritos-power-of-the-crunch/"/>
        <s v="https://superbowl-ads.com/2009-coke-zero-mean-troy/"/>
        <s v="https://superbowl-ads.com/2009-pepsi-anthem/"/>
        <s v="https://superbowl-ads.com/2009-doritos-crystal-ball/"/>
        <s v="https://superbowl-ads.com/2009-etrade-talking-baby/"/>
        <s v="https://superbowl-ads.com/2009-hyundai-assurance-contract/"/>
        <s v="https://superbowl-ads.com/hd-2010-super-bowl-commercial-new-hyundai-super-bowl-44-xliv-ad-hyundai-body-pass-2011-sonata/"/>
        <s v="https://superbowl-ads.com/hd-exclusive-bud-light-scientist-2010-superbowl-44-xliv-commercial-ad/"/>
        <s v="https://superbowl-ads.com/hd-exclusive-stranded-budweiser-2010-super-bowl-44-xliv-commercial-ad/"/>
        <s v="https://superbowl-ads.com/hd-exclusive-e-trade-baby-tears-2010-superbowl-44-xliv-commercial-ad/"/>
        <s v="https://superbowl-ads.com/hd-exclusive-doritos-samurai-2010-super-bowl-44-xliv-commercial-ad/"/>
        <s v="https://superbowl-ads.com/hd-exclusive-casket-funeral-doritos-2010-super-bowl-44-xliv-commercial-ad/"/>
        <s v="https://superbowl-ads.com/2010-nfl-best-fans-on-the-planet/"/>
        <s v="https://superbowl-ads.com/hd-exclusive-dog-shock-collar-doritos-commercial-super-bowl-44-2010-super-bowl-xliv/"/>
        <s v="https://superbowl-ads.com/hd-exclusive-2010-super-bowl-xliv-commercial-with-brett-favre-hyundai-commercial/"/>
        <s v="https://superbowl-ads.com/hd-exclusive-bud-light-auto-tune-t-pain-2010-superbowl-44-xliv-commercial-ad/"/>
        <s v="https://superbowl-ads.com/hd-exclusive-kias-big-game-commercial-2010-super-bowl-44-xliv-ad/"/>
        <s v="https://superbowl-ads.com/hd-exclusive-e-trade-baby-girlfriend-2010-superbowl-44-xliv-commercial-ad/"/>
        <s v="https://superbowl-ads.com/hd-exclusive-e-trade-baby-first-class-2010-super-bowl-44-xliv-commercial-ad/"/>
        <s v="https://superbowl-ads.com/hd-exclusive-budweiser-body-bridge-2010-super-bowl-44-xliv-commercial-ad/"/>
        <s v="https://superbowl-ads.com/2011-kia-optima-one-epic-ride-super-bowl-xlv-commercial/"/>
        <s v="https://superbowl-ads.com/2011-coca-cola-border/"/>
        <s v="https://superbowl-ads.com/2011-bud-light-dog-sitter/"/>
        <s v="https://superbowl-ads.com/2011-coca-cola-siege/"/>
        <s v="https://superbowl-ads.com/2011-doritos-pug-attack/"/>
        <s v="https://superbowl-ads.com/2011-hyundai-super-bowl-commercial-deprogramming-video/"/>
        <s v="https://superbowl-ads.com/2011-pepsi-max-love-hurts/"/>
        <s v="https://superbowl-ads.com/2012-bud-light-rescue-dog/"/>
        <s v="https://superbowl-ads.com/2012-hyundai-genesis-heart/"/>
        <s v="https://superbowl-ads.com/2012-pepsi-kings-court/"/>
        <s v="https://superbowl-ads.com/2012-doritos-mans-best-friend/"/>
        <s v="https://superbowl-ads.com/2012-toyota-camry-its-reinvented/"/>
        <s v="https://superbowl-ads.com/2012-coca-cola-arghh-ny-bear/"/>
        <s v="https://superbowl-ads.com/2012-kia-optima-drive-the-dream-extended-version/"/>
        <s v="https://superbowl-ads.com/2012-nfl-timeline/"/>
        <s v="https://superbowl-ads.com/2012-coca-cola-superstition/"/>
        <s v="https://superbowl-ads.com/2012-coca-cola-catch-ne-bear/"/>
        <s v="https://superbowl-ads.com/2012-bud-light-platinum-factory/"/>
        <s v="https://superbowl-ads.com/2012-doritos-sling-baby/"/>
        <s v="https://superbowl-ads.com/2012-budweiser-eternal-optimism/"/>
        <s v="https://superbowl-ads.com/video-2013-hyundai-sonata-turbo-super-bowl-xlvii-stuck/"/>
        <s v="https://superbowl-ads.com/video-hyundai-2013-super-bowl-xlvii-ad-epic-playdate/"/>
        <s v="https://superbowl-ads.com/video-doritos-2013-super-bowl-xlvii-commercial-goat-for-sale/"/>
        <s v="https://superbowl-ads.com/video-budweiser-black-crown-2013-super-bowl-xlvii-ad-coronation/"/>
        <s v="https://superbowl-ads.com/video-hyundai-2013-super-bowl-xlvii-ad-santafe-team/"/>
        <s v="https://superbowl-ads.com/video-bud-light-2013-super-bowl-xlvii-ad-journey/"/>
        <s v="https://superbowl-ads.com/video-etrade-baby-2013-super-bowl-xlvii-commercial-save-it/"/>
        <s v="https://superbowl-ads.com/video-doritos-2013-super-bowl-xlvii-ad-fashionista-daddy/"/>
        <s v="https://superbowl-ads.com/video-2013-kia-super-bowl-xlvii-commercial-space-babies/"/>
        <s v="https://superbowl-ads.com/video-budweiser-black-crown-2013-super-bowl-xlvii-ad-celebration/"/>
        <s v="https://superbowl-ads.com/video-kia-forte-2013-super-bowl-xlvii-commercial-hot-bots/"/>
        <s v="https://superbowl-ads.com/video-budweiser-2013-super-bowl-xlvii-ad-the-clydesdales-brotherhood/"/>
        <s v="https://superbowl-ads.com/video-2013-pepsi-next-super-bowl-xlvii-commercial-party/"/>
        <s v="https://superbowl-ads.com/video-2013-hyundai-genesis-super-bowl-xlvii-commercial/"/>
        <s v="https://superbowl-ads.com/2014-coca-going-all-the-way/"/>
        <s v="https://superbowl-ads.com/2014-doritos-cowboy-kid/"/>
        <s v="https://superbowl-ads.com/2014-bud-light-up-for-whatever-2/"/>
        <s v="https://superbowl-ads.com/2014-toyota-highlander-no-room-for-boring/"/>
        <s v="https://superbowl-ads.com/2014-kia-the-truth/"/>
        <s v="https://superbowl-ads.com/2014-hyundai-elantra-nice/"/>
        <s v="https://superbowl-ads.com/2014-doritos-time-machine/"/>
        <s v="https://superbowl-ads.com/2014-coca-cola-its-beautiful/"/>
        <s v="https://superbowl-ads.com/2014-hyundai-genesis-dads-sixth-sense/"/>
        <s v="https://superbowl-ads.com/2014-bud-light-cool-twist/"/>
        <s v="https://superbowl-ads.com/2014-budweiser-puppy-love/"/>
        <s v="https://superbowl-ads.com/2015-doritos-middle-seat/"/>
        <s v="https://superbowl-ads.com/2015-budweiser-clydesdale-beer-run/"/>
        <s v="https://superbowl-ads.com/doritos-2015-super-bowl-xlix-ad-when-pigs-fly/"/>
        <s v="https://superbowl-ads.com/2015-kia-sorento-the-perfect-getaway-with-pierce-brosnan/"/>
        <s v="https://superbowl-ads.com/pepsi-2015-super-bowl-xlix-ad-halftime-touches-down/"/>
        <s v="https://superbowl-ads.com/2015-budweiser-lost-dog/"/>
        <s v="https://superbowl-ads.com/2015-coca-cola-make-it-happy/"/>
        <s v="https://superbowl-ads.com/toyota-camry-2015-super-bowl-xlix-ad-my-bold-dad/"/>
        <s v="https://superbowl-ads.com/hyundai-2016-super-bowl-50-ad-chase/"/>
        <s v="https://superbowl-ads.com/pepsi-2016-super-bowl-50-ad-joy-pepsi/"/>
        <s v="https://superbowl-ads.com/hyundai-2016-super-bowl-50-ad-ryanville/"/>
        <s v="https://superbowl-ads.com/coca-cola-mini-2016-super-bowl-50-ad-hulk-vs-ant-man/"/>
        <s v="https://superbowl-ads.com/hyundai-2016-super-bowl-50-ad-first-date/"/>
        <s v="https://superbowl-ads.com/kia-optima-2016-super-bowl-50-ad-walken-closet/"/>
        <s v="https://superbowl-ads.com/nfl-2016-super-bowl-50-ad-super-bowl-babies-choir/"/>
        <s v="https://superbowl-ads.com/doritos-2016-super-bowl-50-ad-ultrasound/"/>
        <s v="https://superbowl-ads.com/pokemon-2016-super-bowl-50-ad-20-years-2/"/>
        <s v="https://superbowl-ads.com/doritos-2016-super-bowl-50-ad-doritos-dogs/"/>
        <s v="https://superbowl-ads.com/2017-nfl-super-bowl-51-li-tv-commercial-super-bowl-baby-legends/"/>
        <s v="https://superbowl-ads.com/2017-nfl-super-bowl-51-li-tv-commercial-inside-lines/"/>
        <s v="https://superbowl-ads.com/2017-kia-super-bowl-51-li-tv-commercial-heros-journey-starring-melissa-mccarthy/"/>
        <s v="https://superbowl-ads.com/2017-budweiser-super-bowl-51-li-tv-commercial-born-hard-way/"/>
        <s v="https://superbowl-ads.com/2017-hyundai-super-bowl-51-li-tv-commercial-better-super-bowl/"/>
        <s v="https://superbowl-ads.com/good-odds-toyota/"/>
        <s v="https://superbowl-ads.com/hope-detector-nfl-super-bowl-lii-hyundai/"/>
        <s v="https://superbowl-ads.com/2018-doritos-blaze-vs-mtn-dew-ice/"/>
        <s v="https://superbowl-ads.com/life-is-short-have-a-diet-coke-because-i-can-diet-coke/"/>
        <s v="https://superbowl-ads.com/2018-kia-stinger-steven-tyler-big-game-ad-feel-something-again/"/>
        <s v="https://superbowl-ads.com/2018_pepsi_this_is_the_pepsi/"/>
        <s v="https://superbowl-ads.com/2018-coca-cola-super-bowl-ad-wonder-us/"/>
        <s v="https://superbowl-ads.com/41891-2/"/>
        <s v="https://superbowl-ads.com/bud-light-the-bud-knight/"/>
        <s v="https://superbowl-ads.com/bud-light-ye-olde-pep-talk/"/>
        <s v="https://superbowl-ads.com/diet-coke-twisted-mango-groove/"/>
        <s v="https://superbowl-ads.com/etrade-commercial-this-is-getting-old/"/>
        <s v="https://superbowl-ads.com/toyota-2018-big-game-ad-one-team/"/>
        <s v="https://superbowl-ads.com/2019-hyundai-shopper-assurance-the-elevator-with-jason-bateman/"/>
        <s v="https://superbowl-ads.com/2019-doritos-now-its-hot-with-chance-the-rapper-and-backstreet-boys/"/>
        <s v="https://superbowl-ads.com/2019-pepsi-more-than-ok/"/>
        <s v="https://superbowl-ads.com/2019-nfl-nfl100/"/>
        <s v="https://superbowl-ads.com/2019-pepsi-bubly-buble/"/>
        <s v="https://superbowl-ads.com/2019-bud-light-medieval-barbers/"/>
        <s v="https://superbowl-ads.com/2019-toyota-toni-with-antoinette-harris/"/>
        <s v="https://superbowl-ads.com/2019-coca-cola-a-coke-is-a-coke/"/>
        <s v="https://superbowl-ads.com/2019-bud-light-special-delivery/"/>
        <s v="https://superbowl-ads.com/2019-kia-the-great-unknowns-what-if/"/>
        <s v="https://superbowl-ads.com/2019-bud-light-trojan-horse-occupants/"/>
        <s v="https://superbowl-ads.com/2019-bud-light-game-of-thrones-joust/"/>
        <s v="https://superbowl-ads.com/2020-bud-light-seltzer-inside-posts-brain/"/>
        <s v="https://superbowl-ads.com/2020-toyota-go-places-with-cobie-smulders/"/>
        <s v="https://superbowl-ads.com/2020-coca-cola-energy-show-up/"/>
        <s v="https://superbowl-ads.com/2020-kia-tough-never-quits/"/>
        <s v="https://superbowl-ads.com/2020-hyundai-smaht-pahk/"/>
        <s v="https://superbowl-ads.com/2020-budweiser-typical-american/"/>
        <s v="https://superbowl-ads.com/2020-nfl-next-100/"/>
        <s v="https://superbowl-ads.com/2020-doritos-the-cool-ranch-with-lil-nas-x-and-sam-elliott/"/>
        <s v="https://superbowl-ads.com/2020-pepsi-zero-sugar-done-right/"/>
        <s v="https://www.superbowl-ads.com/2021-etrade-workout/"/>
        <s v="https://www.superbowl-ads.com/2021-toyota-jessica-longs-story-upstream/"/>
        <s v="https://www.superbowl-ads.com/2021-bud-light-legends/"/>
        <s v="https://www.superbowl-ads.com/2021-doritos-3d-flat-matthew/"/>
        <s v="https://www.superbowl-ads.com/2021-bud-light-last-years-lemons/"/>
      </sharedItems>
    </cacheField>
    <cacheField name="Youtube Link" numFmtId="0">
      <sharedItems/>
    </cacheField>
    <cacheField name="Funny" numFmtId="0">
      <sharedItems count="2">
        <b v="1"/>
        <b v="0"/>
      </sharedItems>
    </cacheField>
    <cacheField name="Shows Product Quickly" numFmtId="0">
      <sharedItems count="2">
        <b v="1"/>
        <b v="0"/>
      </sharedItems>
    </cacheField>
    <cacheField name="Patriotic" numFmtId="0">
      <sharedItems count="2">
        <b v="0"/>
        <b v="1"/>
      </sharedItems>
    </cacheField>
    <cacheField name="Celebrity" numFmtId="0">
      <sharedItems count="2">
        <b v="0"/>
        <b v="1"/>
      </sharedItems>
    </cacheField>
    <cacheField name="Danger" numFmtId="0">
      <sharedItems count="2">
        <b v="0"/>
        <b v="1"/>
      </sharedItems>
    </cacheField>
    <cacheField name="Animals" numFmtId="0">
      <sharedItems count="2">
        <b v="1"/>
        <b v="0"/>
      </sharedItems>
    </cacheField>
    <cacheField name="Uses Sex" numFmtId="0">
      <sharedItems count="2">
        <b v="0"/>
        <b v="1"/>
      </sharedItems>
    </cacheField>
    <cacheField name="Length" numFmtId="0">
      <sharedItems containsSemiMixedTypes="0" containsString="0" containsNumber="1" containsInteger="1" minValue="15" maxValue="180"/>
    </cacheField>
    <cacheField name="Estimated Cost" numFmtId="164">
      <sharedItems containsSemiMixedTypes="0" containsString="0" containsNumber="1" minValue="1.47" maxValue="31.73"/>
    </cacheField>
    <cacheField name="Youtube Views" numFmtId="165">
      <sharedItems containsSemiMixedTypes="0" containsString="0" containsNumber="1" containsInteger="1" minValue="51" maxValue="181423810"/>
    </cacheField>
    <cacheField name="Youtube Likes" numFmtId="165">
      <sharedItems containsSemiMixedTypes="0" containsString="0" containsNumber="1" minValue="1" maxValue="295000"/>
    </cacheField>
    <cacheField name="Engagement Rate" numFmtId="9">
      <sharedItems containsSemiMixedTypes="0" containsString="0" containsNumber="1" minValue="3.1625553447185324E-2" maxValue="9.8333333337415798"/>
    </cacheField>
    <cacheField name="TV Viewers" numFmtId="1">
      <sharedItems containsSemiMixedTypes="0" containsString="0" containsNumber="1" minValue="84.34" maxValue="232"/>
    </cacheField>
    <cacheField name="Field1" numFmtId="0" formula=" 0" databaseField="0"/>
    <cacheField name="Field2" numFmtId="0" formula="Year" databaseField="0"/>
  </cacheFields>
  <extLst>
    <ext xmlns:x14="http://schemas.microsoft.com/office/spreadsheetml/2009/9/main" uri="{725AE2AE-9491-48be-B2B4-4EB974FC3084}">
      <x14:pivotCacheDefinition pivotCacheId="1714724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x v="0"/>
    <x v="0"/>
    <s v="https://www.youtube.com/watch?v=Muyq2kMDFoA"/>
    <x v="0"/>
    <x v="0"/>
    <x v="0"/>
    <x v="0"/>
    <x v="0"/>
    <x v="0"/>
    <x v="0"/>
    <n v="30"/>
    <n v="2.1"/>
    <n v="13615"/>
    <n v="84"/>
    <n v="0.61696658097686374"/>
    <n v="88.47"/>
  </r>
  <r>
    <x v="0"/>
    <x v="0"/>
    <x v="1"/>
    <s v="https://www.youtube.com/watch?v=oftjwYmlfoA"/>
    <x v="0"/>
    <x v="0"/>
    <x v="0"/>
    <x v="0"/>
    <x v="1"/>
    <x v="1"/>
    <x v="0"/>
    <n v="30"/>
    <n v="2.1"/>
    <n v="72772"/>
    <n v="146"/>
    <n v="0.20062661463200129"/>
    <n v="88.47"/>
  </r>
  <r>
    <x v="0"/>
    <x v="1"/>
    <x v="2"/>
    <s v="https://www.youtube.com/watch?v=loimTUjV92Q"/>
    <x v="0"/>
    <x v="0"/>
    <x v="0"/>
    <x v="0"/>
    <x v="0"/>
    <x v="1"/>
    <x v="0"/>
    <n v="30"/>
    <n v="2.1"/>
    <n v="5399"/>
    <n v="11"/>
    <n v="0.20374143359881461"/>
    <n v="88.47"/>
  </r>
  <r>
    <x v="0"/>
    <x v="2"/>
    <x v="3"/>
    <s v="https://www.youtube.com/watch?v=M3IV93HwSkc"/>
    <x v="0"/>
    <x v="0"/>
    <x v="0"/>
    <x v="0"/>
    <x v="1"/>
    <x v="1"/>
    <x v="0"/>
    <n v="30"/>
    <n v="2.1"/>
    <n v="6699"/>
    <n v="8"/>
    <n v="0.11942080907598147"/>
    <n v="88.47"/>
  </r>
  <r>
    <x v="0"/>
    <x v="1"/>
    <x v="4"/>
    <s v="https://www.youtube.com/watch?v=dK1tlG778J8"/>
    <x v="0"/>
    <x v="1"/>
    <x v="0"/>
    <x v="0"/>
    <x v="0"/>
    <x v="0"/>
    <x v="0"/>
    <n v="30"/>
    <n v="2.1"/>
    <n v="18972"/>
    <n v="6"/>
    <n v="3.1625553447185324E-2"/>
    <n v="88.47"/>
  </r>
  <r>
    <x v="0"/>
    <x v="2"/>
    <x v="5"/>
    <s v="https://www.youtube.com/watch?v=drE6cpCB6Po"/>
    <x v="0"/>
    <x v="1"/>
    <x v="0"/>
    <x v="0"/>
    <x v="1"/>
    <x v="0"/>
    <x v="1"/>
    <n v="30"/>
    <n v="2.1"/>
    <n v="146"/>
    <n v="3"/>
    <n v="2.054794520547945"/>
    <n v="88.47"/>
  </r>
  <r>
    <x v="0"/>
    <x v="1"/>
    <x v="6"/>
    <s v="https://www.youtube.com/watch?v=JJmqCKtJnxM"/>
    <x v="0"/>
    <x v="0"/>
    <x v="0"/>
    <x v="0"/>
    <x v="0"/>
    <x v="1"/>
    <x v="0"/>
    <n v="60"/>
    <n v="4.2"/>
    <n v="4047977"/>
    <n v="31000"/>
    <n v="0.76581462789931853"/>
    <n v="88.47"/>
  </r>
  <r>
    <x v="0"/>
    <x v="1"/>
    <x v="7"/>
    <s v="https://www.youtube.com/watch?v=GgXsLHifz9k"/>
    <x v="0"/>
    <x v="1"/>
    <x v="0"/>
    <x v="0"/>
    <x v="1"/>
    <x v="0"/>
    <x v="0"/>
    <n v="60"/>
    <n v="4.2"/>
    <n v="112246"/>
    <n v="163"/>
    <n v="0.14521675605366782"/>
    <n v="88.47"/>
  </r>
  <r>
    <x v="1"/>
    <x v="2"/>
    <x v="8"/>
    <s v="https://www.youtube.com/watch?v=XJEYIR-Cai4"/>
    <x v="0"/>
    <x v="0"/>
    <x v="0"/>
    <x v="0"/>
    <x v="0"/>
    <x v="0"/>
    <x v="0"/>
    <n v="30"/>
    <n v="2.1"/>
    <n v="3613"/>
    <n v="10"/>
    <n v="0.27677830058123443"/>
    <n v="84.34"/>
  </r>
  <r>
    <x v="1"/>
    <x v="1"/>
    <x v="9"/>
    <s v="https://www.youtube.com/watch?v=gtmJEt0w1k4"/>
    <x v="0"/>
    <x v="0"/>
    <x v="0"/>
    <x v="0"/>
    <x v="0"/>
    <x v="1"/>
    <x v="0"/>
    <n v="30"/>
    <n v="2.1"/>
    <n v="58606"/>
    <n v="212"/>
    <n v="0.36173770603692451"/>
    <n v="84.34"/>
  </r>
  <r>
    <x v="1"/>
    <x v="2"/>
    <x v="10"/>
    <s v="https://www.youtube.com/watch?v=J89vbNUzhIE"/>
    <x v="0"/>
    <x v="1"/>
    <x v="0"/>
    <x v="0"/>
    <x v="1"/>
    <x v="1"/>
    <x v="1"/>
    <n v="30"/>
    <n v="2.1"/>
    <n v="73526"/>
    <n v="353"/>
    <n v="0.48010227674564104"/>
    <n v="84.34"/>
  </r>
  <r>
    <x v="1"/>
    <x v="3"/>
    <x v="11"/>
    <s v="https://www.youtube.com/watch?v=1nmPv4M8Ps8"/>
    <x v="0"/>
    <x v="1"/>
    <x v="0"/>
    <x v="0"/>
    <x v="0"/>
    <x v="1"/>
    <x v="1"/>
    <n v="30"/>
    <n v="2.1"/>
    <n v="1202"/>
    <n v="5"/>
    <n v="0.41597337770382692"/>
    <n v="84.34"/>
  </r>
  <r>
    <x v="1"/>
    <x v="0"/>
    <x v="12"/>
    <s v="https://www.youtube.com/watch?v=ONZFkqzuMjI"/>
    <x v="1"/>
    <x v="1"/>
    <x v="0"/>
    <x v="0"/>
    <x v="1"/>
    <x v="0"/>
    <x v="0"/>
    <n v="30"/>
    <n v="2.1"/>
    <n v="105126"/>
    <n v="191"/>
    <n v="0.18168673781937864"/>
    <n v="84.34"/>
  </r>
  <r>
    <x v="1"/>
    <x v="3"/>
    <x v="13"/>
    <s v="https://www.youtube.com/watch?v=MwfL-DkL1Vg"/>
    <x v="0"/>
    <x v="0"/>
    <x v="0"/>
    <x v="0"/>
    <x v="0"/>
    <x v="1"/>
    <x v="1"/>
    <n v="30"/>
    <n v="2.1"/>
    <n v="65284"/>
    <n v="110"/>
    <n v="0.16849457753814107"/>
    <n v="84.34"/>
  </r>
  <r>
    <x v="1"/>
    <x v="2"/>
    <x v="14"/>
    <s v="https://www.youtube.com/watch?v=h-HHbtwX5vY"/>
    <x v="0"/>
    <x v="1"/>
    <x v="0"/>
    <x v="1"/>
    <x v="0"/>
    <x v="1"/>
    <x v="1"/>
    <n v="30"/>
    <n v="2.1"/>
    <n v="1047"/>
    <n v="3"/>
    <n v="0.28653295128939826"/>
    <n v="84.34"/>
  </r>
  <r>
    <x v="1"/>
    <x v="4"/>
    <x v="15"/>
    <s v="https://www.youtube.com/watch?v=xbrvsJZSxok"/>
    <x v="0"/>
    <x v="0"/>
    <x v="0"/>
    <x v="1"/>
    <x v="0"/>
    <x v="1"/>
    <x v="1"/>
    <n v="30"/>
    <n v="2.1"/>
    <n v="4183"/>
    <n v="15"/>
    <n v="0.35859431030360989"/>
    <n v="84.34"/>
  </r>
  <r>
    <x v="1"/>
    <x v="3"/>
    <x v="16"/>
    <s v="https://www.youtube.com/watch?v=6h7wifUL8mk"/>
    <x v="0"/>
    <x v="1"/>
    <x v="1"/>
    <x v="1"/>
    <x v="0"/>
    <x v="0"/>
    <x v="1"/>
    <n v="45"/>
    <n v="3.15"/>
    <n v="12595"/>
    <n v="13"/>
    <n v="0.10321556173084558"/>
    <n v="84.34"/>
  </r>
  <r>
    <x v="1"/>
    <x v="3"/>
    <x v="17"/>
    <s v="https://www.youtube.com/watch?v=pldGc0Cpf84"/>
    <x v="0"/>
    <x v="1"/>
    <x v="0"/>
    <x v="1"/>
    <x v="1"/>
    <x v="1"/>
    <x v="0"/>
    <n v="60"/>
    <n v="4.2"/>
    <n v="1632"/>
    <n v="15"/>
    <n v="0.91911764705882359"/>
    <n v="84.34"/>
  </r>
  <r>
    <x v="1"/>
    <x v="0"/>
    <x v="18"/>
    <s v="https://www.youtube.com/watch?v=39BL7iqe6pQ"/>
    <x v="0"/>
    <x v="1"/>
    <x v="0"/>
    <x v="0"/>
    <x v="1"/>
    <x v="1"/>
    <x v="0"/>
    <n v="30"/>
    <n v="2.1"/>
    <n v="6602"/>
    <n v="12"/>
    <n v="0.18176310209027569"/>
    <n v="84.34"/>
  </r>
  <r>
    <x v="1"/>
    <x v="1"/>
    <x v="19"/>
    <s v="https://www.youtube.com/watch?v=H9YdunAo3Ug"/>
    <x v="1"/>
    <x v="1"/>
    <x v="0"/>
    <x v="1"/>
    <x v="0"/>
    <x v="1"/>
    <x v="0"/>
    <n v="30"/>
    <n v="2.1"/>
    <n v="78098"/>
    <n v="350"/>
    <n v="0.4481548823273323"/>
    <n v="84.34"/>
  </r>
  <r>
    <x v="2"/>
    <x v="1"/>
    <x v="20"/>
    <s v="https://www.youtube.com/watch?v=1MZUvib98Rs"/>
    <x v="1"/>
    <x v="0"/>
    <x v="1"/>
    <x v="0"/>
    <x v="0"/>
    <x v="0"/>
    <x v="0"/>
    <n v="60"/>
    <n v="4.2"/>
    <n v="147441"/>
    <n v="845"/>
    <n v="0.57311060017227233"/>
    <n v="86.8"/>
  </r>
  <r>
    <x v="2"/>
    <x v="1"/>
    <x v="21"/>
    <s v="https://www.youtube.com/watch?v=mhEYXcCB1Qw"/>
    <x v="0"/>
    <x v="0"/>
    <x v="0"/>
    <x v="0"/>
    <x v="0"/>
    <x v="1"/>
    <x v="0"/>
    <n v="30"/>
    <n v="2.1"/>
    <n v="49992"/>
    <n v="329"/>
    <n v="0.65810529684749564"/>
    <n v="86.8"/>
  </r>
  <r>
    <x v="2"/>
    <x v="1"/>
    <x v="22"/>
    <s v="https://www.youtube.com/watch?v=LnU2T2P1oxA"/>
    <x v="0"/>
    <x v="1"/>
    <x v="0"/>
    <x v="0"/>
    <x v="0"/>
    <x v="1"/>
    <x v="0"/>
    <n v="30"/>
    <n v="2.1"/>
    <n v="14401"/>
    <n v="54"/>
    <n v="0.37497396014165685"/>
    <n v="86.8"/>
  </r>
  <r>
    <x v="2"/>
    <x v="2"/>
    <x v="23"/>
    <s v="https://www.youtube.com/watch?v=ZBD4dYTpYAU"/>
    <x v="0"/>
    <x v="0"/>
    <x v="0"/>
    <x v="0"/>
    <x v="1"/>
    <x v="0"/>
    <x v="1"/>
    <n v="30"/>
    <n v="2.1"/>
    <n v="3991"/>
    <n v="17"/>
    <n v="0.42595840641443244"/>
    <n v="86.8"/>
  </r>
  <r>
    <x v="2"/>
    <x v="2"/>
    <x v="24"/>
    <s v="https://www.youtube.com/watch?v=oJvsWvaTr4w"/>
    <x v="0"/>
    <x v="1"/>
    <x v="0"/>
    <x v="0"/>
    <x v="1"/>
    <x v="1"/>
    <x v="0"/>
    <n v="30"/>
    <n v="2.1"/>
    <n v="64696"/>
    <n v="189"/>
    <n v="0.29213552615308519"/>
    <n v="86.8"/>
  </r>
  <r>
    <x v="2"/>
    <x v="2"/>
    <x v="25"/>
    <s v="https://www.youtube.com/watch?v=-LwSb4cCAnw"/>
    <x v="0"/>
    <x v="1"/>
    <x v="0"/>
    <x v="0"/>
    <x v="1"/>
    <x v="1"/>
    <x v="1"/>
    <n v="30"/>
    <n v="2.1"/>
    <n v="84183"/>
    <n v="342"/>
    <n v="0.4062577955169096"/>
    <n v="86.8"/>
  </r>
  <r>
    <x v="2"/>
    <x v="0"/>
    <x v="26"/>
    <s v="https://www.youtube.com/watch?v=SK1i1iyE7RA"/>
    <x v="0"/>
    <x v="0"/>
    <x v="0"/>
    <x v="0"/>
    <x v="0"/>
    <x v="0"/>
    <x v="1"/>
    <n v="30"/>
    <n v="2.1"/>
    <n v="1753"/>
    <n v="9"/>
    <n v="0.51340559041642897"/>
    <n v="86.8"/>
  </r>
  <r>
    <x v="2"/>
    <x v="3"/>
    <x v="27"/>
    <s v="https://www.youtube.com/watch?v=TG4giyL-4Sk"/>
    <x v="1"/>
    <x v="0"/>
    <x v="0"/>
    <x v="1"/>
    <x v="0"/>
    <x v="1"/>
    <x v="1"/>
    <n v="90"/>
    <n v="6.3"/>
    <n v="481645"/>
    <n v="7400"/>
    <n v="1.536401291407572"/>
    <n v="86.8"/>
  </r>
  <r>
    <x v="2"/>
    <x v="2"/>
    <x v="28"/>
    <s v="https://www.youtube.com/watch?v=OfLLLnAngZI"/>
    <x v="0"/>
    <x v="0"/>
    <x v="0"/>
    <x v="1"/>
    <x v="1"/>
    <x v="1"/>
    <x v="1"/>
    <n v="30"/>
    <n v="2.1"/>
    <n v="5312"/>
    <n v="24"/>
    <n v="0.45180722891566261"/>
    <n v="86.8"/>
  </r>
  <r>
    <x v="3"/>
    <x v="2"/>
    <x v="29"/>
    <s v="https://www.youtube.com/watch?v=ovQYgnXHooY"/>
    <x v="0"/>
    <x v="0"/>
    <x v="0"/>
    <x v="0"/>
    <x v="1"/>
    <x v="0"/>
    <x v="1"/>
    <n v="30"/>
    <n v="2.1"/>
    <n v="13838"/>
    <n v="20"/>
    <n v="0.14452955629426217"/>
    <n v="88.64"/>
  </r>
  <r>
    <x v="3"/>
    <x v="2"/>
    <x v="30"/>
    <s v="https://www.youtube.com/watch?v=_cEQ5g6bzdM"/>
    <x v="0"/>
    <x v="0"/>
    <x v="0"/>
    <x v="0"/>
    <x v="1"/>
    <x v="1"/>
    <x v="0"/>
    <n v="30"/>
    <n v="2.1"/>
    <n v="8062"/>
    <n v="55"/>
    <n v="0.68221285040932766"/>
    <n v="88.64"/>
  </r>
  <r>
    <x v="3"/>
    <x v="2"/>
    <x v="31"/>
    <s v="https://www.youtube.com/watch?v=bcV8WN1YIL4"/>
    <x v="0"/>
    <x v="0"/>
    <x v="0"/>
    <x v="0"/>
    <x v="0"/>
    <x v="1"/>
    <x v="1"/>
    <n v="30"/>
    <n v="2.1"/>
    <n v="148322"/>
    <n v="57"/>
    <n v="3.8429902509405214E-2"/>
    <n v="88.64"/>
  </r>
  <r>
    <x v="3"/>
    <x v="1"/>
    <x v="32"/>
    <s v="https://www.youtube.com/watch?v=zx4SnN9HuRw"/>
    <x v="0"/>
    <x v="0"/>
    <x v="0"/>
    <x v="0"/>
    <x v="0"/>
    <x v="1"/>
    <x v="0"/>
    <n v="30"/>
    <n v="2.1"/>
    <n v="27782"/>
    <n v="18"/>
    <n v="6.4790151896911674E-2"/>
    <n v="88.64"/>
  </r>
  <r>
    <x v="3"/>
    <x v="2"/>
    <x v="33"/>
    <s v="https://www.youtube.com/watch?v=DTvxyDwP2CA"/>
    <x v="0"/>
    <x v="0"/>
    <x v="0"/>
    <x v="0"/>
    <x v="0"/>
    <x v="1"/>
    <x v="0"/>
    <n v="30"/>
    <n v="2.1"/>
    <n v="179645"/>
    <n v="237"/>
    <n v="0.13192685574327145"/>
    <n v="88.64"/>
  </r>
  <r>
    <x v="3"/>
    <x v="2"/>
    <x v="34"/>
    <s v="https://www.youtube.com/watch?v=RuIXFuwLb2s"/>
    <x v="0"/>
    <x v="0"/>
    <x v="0"/>
    <x v="0"/>
    <x v="0"/>
    <x v="1"/>
    <x v="0"/>
    <n v="30"/>
    <n v="2.1"/>
    <n v="179999"/>
    <n v="300"/>
    <n v="0.16666759259773664"/>
    <n v="88.64"/>
  </r>
  <r>
    <x v="3"/>
    <x v="1"/>
    <x v="35"/>
    <s v="https://www.youtube.com/watch?v=hM79LTkT7ek"/>
    <x v="0"/>
    <x v="0"/>
    <x v="0"/>
    <x v="0"/>
    <x v="0"/>
    <x v="0"/>
    <x v="0"/>
    <n v="30"/>
    <n v="2.1"/>
    <n v="2948"/>
    <n v="10"/>
    <n v="0.33921302578018997"/>
    <n v="88.64"/>
  </r>
  <r>
    <x v="3"/>
    <x v="2"/>
    <x v="36"/>
    <s v="https://www.youtube.com/watch?v=BKexURCYxtk"/>
    <x v="0"/>
    <x v="0"/>
    <x v="0"/>
    <x v="0"/>
    <x v="0"/>
    <x v="0"/>
    <x v="0"/>
    <n v="30"/>
    <n v="2.1"/>
    <n v="17456"/>
    <n v="70"/>
    <n v="0.4010082493125573"/>
    <n v="88.64"/>
  </r>
  <r>
    <x v="3"/>
    <x v="1"/>
    <x v="37"/>
    <s v="https://www.youtube.com/watch?v=R67qcUIbFhs"/>
    <x v="0"/>
    <x v="1"/>
    <x v="0"/>
    <x v="0"/>
    <x v="0"/>
    <x v="1"/>
    <x v="1"/>
    <n v="30"/>
    <n v="2.1"/>
    <n v="21838"/>
    <n v="10"/>
    <n v="4.5791739170253684E-2"/>
    <n v="88.64"/>
  </r>
  <r>
    <x v="3"/>
    <x v="5"/>
    <x v="38"/>
    <s v="https://www.youtube.com/watch?v=Bs0Iwwl-5Lk"/>
    <x v="1"/>
    <x v="1"/>
    <x v="0"/>
    <x v="1"/>
    <x v="0"/>
    <x v="1"/>
    <x v="0"/>
    <n v="60"/>
    <n v="4.2"/>
    <n v="18780"/>
    <n v="43"/>
    <n v="0.22896698615548455"/>
    <n v="88.64"/>
  </r>
  <r>
    <x v="4"/>
    <x v="2"/>
    <x v="39"/>
    <s v="https://www.youtube.com/watch?v=mjN3OY9Eefk"/>
    <x v="0"/>
    <x v="0"/>
    <x v="0"/>
    <x v="0"/>
    <x v="0"/>
    <x v="0"/>
    <x v="1"/>
    <n v="30"/>
    <n v="2.1"/>
    <n v="4068"/>
    <n v="127"/>
    <n v="3.121927236971485"/>
    <n v="89.8"/>
  </r>
  <r>
    <x v="4"/>
    <x v="3"/>
    <x v="40"/>
    <s v="https://www.youtube.com/watch?v=GzWUUZRli6s"/>
    <x v="0"/>
    <x v="1"/>
    <x v="0"/>
    <x v="0"/>
    <x v="0"/>
    <x v="0"/>
    <x v="0"/>
    <n v="45"/>
    <n v="3.15"/>
    <n v="181362"/>
    <n v="313"/>
    <n v="0.17258301077403204"/>
    <n v="89.8"/>
  </r>
  <r>
    <x v="4"/>
    <x v="1"/>
    <x v="41"/>
    <s v="https://www.youtube.com/watch?v=uO-E2T1hayU"/>
    <x v="0"/>
    <x v="1"/>
    <x v="0"/>
    <x v="0"/>
    <x v="0"/>
    <x v="1"/>
    <x v="0"/>
    <n v="30"/>
    <n v="2.1"/>
    <n v="341959"/>
    <n v="912"/>
    <n v="0.26669863931056065"/>
    <n v="89.8"/>
  </r>
  <r>
    <x v="4"/>
    <x v="1"/>
    <x v="42"/>
    <s v="https://www.youtube.com/watch?v=pmmsr7PAhWU"/>
    <x v="1"/>
    <x v="0"/>
    <x v="1"/>
    <x v="0"/>
    <x v="0"/>
    <x v="0"/>
    <x v="0"/>
    <n v="60"/>
    <n v="4.2"/>
    <n v="1953836"/>
    <n v="3700"/>
    <n v="0.18937106287324013"/>
    <n v="89.8"/>
  </r>
  <r>
    <x v="4"/>
    <x v="6"/>
    <x v="43"/>
    <s v="https://www.youtube.com/watch?v=5uLJitPWAXM"/>
    <x v="0"/>
    <x v="0"/>
    <x v="0"/>
    <x v="0"/>
    <x v="1"/>
    <x v="1"/>
    <x v="0"/>
    <n v="30"/>
    <n v="2.1"/>
    <n v="125064"/>
    <n v="871"/>
    <n v="0.69644342096846412"/>
    <n v="89.8"/>
  </r>
  <r>
    <x v="4"/>
    <x v="2"/>
    <x v="44"/>
    <s v="https://www.youtube.com/watch?v=yQ_nU0_R7PE"/>
    <x v="0"/>
    <x v="1"/>
    <x v="0"/>
    <x v="0"/>
    <x v="1"/>
    <x v="0"/>
    <x v="1"/>
    <n v="30"/>
    <n v="2.1"/>
    <n v="88612"/>
    <n v="118"/>
    <n v="0.13316480837809777"/>
    <n v="89.8"/>
  </r>
  <r>
    <x v="4"/>
    <x v="3"/>
    <x v="45"/>
    <s v="https://www.youtube.com/watch?v=NOOmu1Rz17Y"/>
    <x v="0"/>
    <x v="0"/>
    <x v="0"/>
    <x v="0"/>
    <x v="0"/>
    <x v="1"/>
    <x v="0"/>
    <n v="30"/>
    <n v="2.1"/>
    <n v="62845"/>
    <n v="294"/>
    <n v="0.4678176465908187"/>
    <n v="89.8"/>
  </r>
  <r>
    <x v="4"/>
    <x v="2"/>
    <x v="46"/>
    <s v="https://www.youtube.com/watch?v=qbS0gF3YdBg"/>
    <x v="0"/>
    <x v="0"/>
    <x v="0"/>
    <x v="0"/>
    <x v="1"/>
    <x v="1"/>
    <x v="0"/>
    <n v="30"/>
    <n v="2.1"/>
    <n v="618"/>
    <n v="8"/>
    <n v="1.2944983818770228"/>
    <n v="89.8"/>
  </r>
  <r>
    <x v="4"/>
    <x v="2"/>
    <x v="47"/>
    <s v="https://www.youtube.com/watch?v=j7QA9oHpduk"/>
    <x v="0"/>
    <x v="0"/>
    <x v="0"/>
    <x v="0"/>
    <x v="1"/>
    <x v="0"/>
    <x v="0"/>
    <n v="30"/>
    <n v="2.1"/>
    <n v="7557"/>
    <n v="41"/>
    <n v="0.54254333730316262"/>
    <n v="89.8"/>
  </r>
  <r>
    <x v="4"/>
    <x v="2"/>
    <x v="48"/>
    <s v="https://www.youtube.com/watch?v=gWqR28uRxXw"/>
    <x v="0"/>
    <x v="0"/>
    <x v="0"/>
    <x v="1"/>
    <x v="0"/>
    <x v="1"/>
    <x v="1"/>
    <n v="30"/>
    <n v="2.1"/>
    <n v="41044"/>
    <n v="43"/>
    <n v="0.10476561738621967"/>
    <n v="89.8"/>
  </r>
  <r>
    <x v="4"/>
    <x v="1"/>
    <x v="49"/>
    <s v="https://www.youtube.com/watch?v=zM4rU4jit5k"/>
    <x v="0"/>
    <x v="1"/>
    <x v="0"/>
    <x v="1"/>
    <x v="0"/>
    <x v="0"/>
    <x v="1"/>
    <n v="30"/>
    <n v="2.1"/>
    <n v="102403"/>
    <n v="448"/>
    <n v="0.4374871829926858"/>
    <n v="89.8"/>
  </r>
  <r>
    <x v="5"/>
    <x v="2"/>
    <x v="50"/>
    <s v="https://www.youtube.com/watch?v=-gTWA5AsTP8"/>
    <x v="0"/>
    <x v="0"/>
    <x v="0"/>
    <x v="0"/>
    <x v="1"/>
    <x v="0"/>
    <x v="1"/>
    <n v="30"/>
    <n v="2.4"/>
    <n v="9065"/>
    <n v="30"/>
    <n v="0.33094318808604523"/>
    <n v="86.07"/>
  </r>
  <r>
    <x v="5"/>
    <x v="3"/>
    <x v="51"/>
    <s v="https://www.youtube.com/watch?v=vUwROngDC88"/>
    <x v="0"/>
    <x v="0"/>
    <x v="0"/>
    <x v="0"/>
    <x v="0"/>
    <x v="1"/>
    <x v="0"/>
    <n v="45"/>
    <n v="3.6"/>
    <n v="219"/>
    <n v="1"/>
    <n v="0.45662100456621002"/>
    <n v="86.07"/>
  </r>
  <r>
    <x v="5"/>
    <x v="3"/>
    <x v="52"/>
    <s v="https://www.youtube.com/watch?v=eXfNnSOOoVc"/>
    <x v="0"/>
    <x v="0"/>
    <x v="0"/>
    <x v="1"/>
    <x v="0"/>
    <x v="1"/>
    <x v="1"/>
    <n v="90"/>
    <n v="7.2"/>
    <n v="44172"/>
    <n v="97"/>
    <n v="0.21959612424160102"/>
    <n v="86.07"/>
  </r>
  <r>
    <x v="5"/>
    <x v="2"/>
    <x v="53"/>
    <s v="https://www.youtube.com/watch?v=Q5Hu_FBUIsk"/>
    <x v="0"/>
    <x v="0"/>
    <x v="0"/>
    <x v="1"/>
    <x v="0"/>
    <x v="0"/>
    <x v="1"/>
    <n v="30"/>
    <n v="2.4"/>
    <n v="3515"/>
    <n v="7"/>
    <n v="0.19914651493598859"/>
    <n v="86.07"/>
  </r>
  <r>
    <x v="5"/>
    <x v="3"/>
    <x v="54"/>
    <s v="https://www.youtube.com/watch?v=bHY2miRSwh4"/>
    <x v="0"/>
    <x v="1"/>
    <x v="0"/>
    <x v="1"/>
    <x v="0"/>
    <x v="1"/>
    <x v="1"/>
    <n v="30"/>
    <n v="2.4"/>
    <n v="433"/>
    <n v="3"/>
    <n v="0.69284064665127021"/>
    <n v="86.07"/>
  </r>
  <r>
    <x v="6"/>
    <x v="2"/>
    <x v="55"/>
    <s v="https://www.youtube.com/watch?v=yk0MQD5YgV8"/>
    <x v="0"/>
    <x v="1"/>
    <x v="0"/>
    <x v="0"/>
    <x v="1"/>
    <x v="0"/>
    <x v="0"/>
    <n v="30"/>
    <n v="2.4"/>
    <n v="142518"/>
    <n v="129"/>
    <n v="9.0514882330652968E-2"/>
    <n v="90.75"/>
  </r>
  <r>
    <x v="6"/>
    <x v="1"/>
    <x v="56"/>
    <s v="https://www.youtube.com/watch?v=4WeAvfP1ikU"/>
    <x v="0"/>
    <x v="0"/>
    <x v="0"/>
    <x v="0"/>
    <x v="0"/>
    <x v="1"/>
    <x v="0"/>
    <n v="30"/>
    <n v="2.4"/>
    <n v="85545"/>
    <n v="81"/>
    <n v="9.4687006838506046E-2"/>
    <n v="90.75"/>
  </r>
  <r>
    <x v="6"/>
    <x v="2"/>
    <x v="57"/>
    <s v="https://www.youtube.com/watch?v=67dRRrRz2t8"/>
    <x v="0"/>
    <x v="0"/>
    <x v="0"/>
    <x v="0"/>
    <x v="0"/>
    <x v="1"/>
    <x v="0"/>
    <n v="30"/>
    <n v="2.4"/>
    <n v="103580"/>
    <n v="380"/>
    <n v="0.36686619038424406"/>
    <n v="90.75"/>
  </r>
  <r>
    <x v="6"/>
    <x v="1"/>
    <x v="58"/>
    <s v="https://www.youtube.com/watch?v=q05QIp5qbnY"/>
    <x v="0"/>
    <x v="0"/>
    <x v="0"/>
    <x v="0"/>
    <x v="1"/>
    <x v="1"/>
    <x v="0"/>
    <n v="30"/>
    <n v="2.4"/>
    <n v="120496"/>
    <n v="168"/>
    <n v="0.13942371531005179"/>
    <n v="90.75"/>
  </r>
  <r>
    <x v="6"/>
    <x v="3"/>
    <x v="59"/>
    <s v="https://www.youtube.com/watch?v=sx0i7WgBOvs"/>
    <x v="0"/>
    <x v="0"/>
    <x v="0"/>
    <x v="1"/>
    <x v="1"/>
    <x v="1"/>
    <x v="0"/>
    <n v="30"/>
    <n v="2.4"/>
    <n v="69745"/>
    <n v="74"/>
    <n v="0.10610079575596816"/>
    <n v="90.75"/>
  </r>
  <r>
    <x v="6"/>
    <x v="3"/>
    <x v="60"/>
    <s v="https://www.youtube.com/watch?v=d8f-PiELHls"/>
    <x v="0"/>
    <x v="0"/>
    <x v="0"/>
    <x v="1"/>
    <x v="0"/>
    <x v="1"/>
    <x v="1"/>
    <n v="60"/>
    <n v="4.8"/>
    <n v="6715"/>
    <n v="47"/>
    <n v="0.69992553983618766"/>
    <n v="90.75"/>
  </r>
  <r>
    <x v="6"/>
    <x v="1"/>
    <x v="61"/>
    <s v="https://www.youtube.com/watch?v=Zb3fhsfs6ZU"/>
    <x v="0"/>
    <x v="1"/>
    <x v="0"/>
    <x v="0"/>
    <x v="0"/>
    <x v="0"/>
    <x v="1"/>
    <n v="30"/>
    <n v="2.4"/>
    <n v="772365"/>
    <n v="2300"/>
    <n v="0.29778666822033623"/>
    <n v="90.75"/>
  </r>
  <r>
    <x v="7"/>
    <x v="1"/>
    <x v="62"/>
    <s v="https://www.youtube.com/watch?v=7KHlMJE84eA"/>
    <x v="0"/>
    <x v="0"/>
    <x v="0"/>
    <x v="0"/>
    <x v="0"/>
    <x v="0"/>
    <x v="1"/>
    <n v="30"/>
    <n v="2.4"/>
    <n v="185072"/>
    <n v="134"/>
    <n v="7.2404253479726802E-2"/>
    <n v="93.18"/>
  </r>
  <r>
    <x v="7"/>
    <x v="2"/>
    <x v="63"/>
    <s v="https://www.youtube.com/watch?v=aOfRpCp6Pgw"/>
    <x v="0"/>
    <x v="0"/>
    <x v="0"/>
    <x v="0"/>
    <x v="1"/>
    <x v="1"/>
    <x v="0"/>
    <n v="30"/>
    <n v="2.4"/>
    <n v="74585"/>
    <n v="93"/>
    <n v="0.12468995106254609"/>
    <n v="93.18"/>
  </r>
  <r>
    <x v="7"/>
    <x v="0"/>
    <x v="64"/>
    <s v="https://www.youtube.com/watch?v=jaR5-kefxn4"/>
    <x v="0"/>
    <x v="1"/>
    <x v="1"/>
    <x v="0"/>
    <x v="0"/>
    <x v="1"/>
    <x v="0"/>
    <n v="30"/>
    <n v="2.4"/>
    <n v="97481"/>
    <n v="98"/>
    <n v="0.10053241144428145"/>
    <n v="93.18"/>
  </r>
  <r>
    <x v="7"/>
    <x v="4"/>
    <x v="65"/>
    <s v="https://www.youtube.com/watch?v=kNxgxF-7SfA"/>
    <x v="0"/>
    <x v="0"/>
    <x v="0"/>
    <x v="0"/>
    <x v="1"/>
    <x v="1"/>
    <x v="1"/>
    <n v="30"/>
    <n v="2.4"/>
    <n v="1685673"/>
    <n v="2500"/>
    <n v="0.14830871705247695"/>
    <n v="93.18"/>
  </r>
  <r>
    <x v="7"/>
    <x v="2"/>
    <x v="66"/>
    <s v="https://www.youtube.com/watch?v=qIC90Vnc-OI"/>
    <x v="0"/>
    <x v="0"/>
    <x v="0"/>
    <x v="0"/>
    <x v="1"/>
    <x v="1"/>
    <x v="0"/>
    <n v="30"/>
    <n v="2.4"/>
    <n v="180328"/>
    <n v="420"/>
    <n v="0.23290892152078435"/>
    <n v="93.18"/>
  </r>
  <r>
    <x v="7"/>
    <x v="7"/>
    <x v="67"/>
    <s v="https://www.youtube.com/watch?v=3Tnm53uXIvg"/>
    <x v="1"/>
    <x v="0"/>
    <x v="1"/>
    <x v="0"/>
    <x v="1"/>
    <x v="0"/>
    <x v="0"/>
    <n v="60"/>
    <n v="4.8"/>
    <n v="249361"/>
    <n v="455"/>
    <n v="0.1824663840777026"/>
    <n v="93.18"/>
  </r>
  <r>
    <x v="7"/>
    <x v="2"/>
    <x v="68"/>
    <s v="https://www.youtube.com/watch?v=kH50-giCeDM"/>
    <x v="0"/>
    <x v="0"/>
    <x v="0"/>
    <x v="0"/>
    <x v="1"/>
    <x v="1"/>
    <x v="0"/>
    <n v="30"/>
    <n v="2.4"/>
    <n v="221417"/>
    <n v="336"/>
    <n v="0.1517498656381398"/>
    <n v="93.18"/>
  </r>
  <r>
    <x v="7"/>
    <x v="7"/>
    <x v="69"/>
    <s v="https://www.youtube.com/watch?v=NwZpO6saPxI"/>
    <x v="1"/>
    <x v="0"/>
    <x v="0"/>
    <x v="0"/>
    <x v="0"/>
    <x v="0"/>
    <x v="0"/>
    <n v="60"/>
    <n v="4.8"/>
    <n v="11780"/>
    <n v="30"/>
    <n v="0.25466893039049238"/>
    <n v="93.18"/>
  </r>
  <r>
    <x v="7"/>
    <x v="1"/>
    <x v="70"/>
    <s v="https://www.youtube.com/watch?v=esOPYOeotTU"/>
    <x v="1"/>
    <x v="1"/>
    <x v="0"/>
    <x v="0"/>
    <x v="1"/>
    <x v="0"/>
    <x v="0"/>
    <n v="60"/>
    <n v="4.8"/>
    <n v="84506"/>
    <n v="50"/>
    <n v="5.9167396397888906E-2"/>
    <n v="93.18"/>
  </r>
  <r>
    <x v="7"/>
    <x v="2"/>
    <x v="71"/>
    <s v="https://www.youtube.com/watch?v=670X2MCWzK0"/>
    <x v="0"/>
    <x v="0"/>
    <x v="0"/>
    <x v="1"/>
    <x v="0"/>
    <x v="1"/>
    <x v="0"/>
    <n v="30"/>
    <n v="2.4"/>
    <n v="956887"/>
    <n v="1300"/>
    <n v="0.13585721198009795"/>
    <n v="93.18"/>
  </r>
  <r>
    <x v="7"/>
    <x v="6"/>
    <x v="72"/>
    <s v="https://www.youtube.com/watch?v=D81uh6I-2Q4"/>
    <x v="1"/>
    <x v="0"/>
    <x v="0"/>
    <x v="0"/>
    <x v="0"/>
    <x v="1"/>
    <x v="0"/>
    <n v="30"/>
    <n v="2.4"/>
    <n v="286153"/>
    <n v="221"/>
    <n v="7.7231411168151312E-2"/>
    <n v="93.18"/>
  </r>
  <r>
    <x v="7"/>
    <x v="4"/>
    <x v="73"/>
    <s v="https://www.youtube.com/watch?v=nIcFZzdXSrU"/>
    <x v="0"/>
    <x v="0"/>
    <x v="0"/>
    <x v="0"/>
    <x v="0"/>
    <x v="1"/>
    <x v="1"/>
    <n v="30"/>
    <n v="2.4"/>
    <n v="294111"/>
    <n v="255"/>
    <n v="8.6701959464283884E-2"/>
    <n v="93.18"/>
  </r>
  <r>
    <x v="8"/>
    <x v="1"/>
    <x v="74"/>
    <s v="https://www.youtube.com/watch?v=odpagg0jV6I"/>
    <x v="1"/>
    <x v="0"/>
    <x v="1"/>
    <x v="0"/>
    <x v="0"/>
    <x v="0"/>
    <x v="0"/>
    <n v="60"/>
    <n v="4.8"/>
    <n v="112949"/>
    <n v="321"/>
    <n v="0.28419906329405309"/>
    <n v="97.45"/>
  </r>
  <r>
    <x v="8"/>
    <x v="8"/>
    <x v="75"/>
    <s v="https://www.youtube.com/watch?v=PsKJUnGEGSs"/>
    <x v="1"/>
    <x v="0"/>
    <x v="0"/>
    <x v="0"/>
    <x v="0"/>
    <x v="1"/>
    <x v="0"/>
    <n v="30"/>
    <n v="2.4"/>
    <n v="8762"/>
    <n v="13"/>
    <n v="0.14836795252225521"/>
    <n v="97.45"/>
  </r>
  <r>
    <x v="8"/>
    <x v="2"/>
    <x v="76"/>
    <s v="https://www.youtube.com/watch?v=WX8Du9pusdA"/>
    <x v="0"/>
    <x v="0"/>
    <x v="0"/>
    <x v="0"/>
    <x v="0"/>
    <x v="1"/>
    <x v="0"/>
    <n v="30"/>
    <n v="2.4"/>
    <n v="599218"/>
    <n v="761"/>
    <n v="0.12699885517457751"/>
    <n v="97.45"/>
  </r>
  <r>
    <x v="8"/>
    <x v="2"/>
    <x v="77"/>
    <s v="https://www.youtube.com/watch?v=aEWtTVaIH0M"/>
    <x v="0"/>
    <x v="1"/>
    <x v="0"/>
    <x v="0"/>
    <x v="0"/>
    <x v="1"/>
    <x v="0"/>
    <n v="30"/>
    <n v="2.4"/>
    <n v="556463"/>
    <n v="415"/>
    <n v="7.4578183994263775E-2"/>
    <n v="97.45"/>
  </r>
  <r>
    <x v="8"/>
    <x v="2"/>
    <x v="78"/>
    <s v="https://www.youtube.com/watch?v=AhqPl1IKVo4"/>
    <x v="0"/>
    <x v="0"/>
    <x v="0"/>
    <x v="0"/>
    <x v="1"/>
    <x v="0"/>
    <x v="0"/>
    <n v="30"/>
    <n v="2.4"/>
    <n v="24651"/>
    <n v="26"/>
    <n v="0.10547239462902114"/>
    <n v="97.45"/>
  </r>
  <r>
    <x v="8"/>
    <x v="2"/>
    <x v="79"/>
    <s v="https://www.youtube.com/watch?v=cOEMI8HRhlA"/>
    <x v="0"/>
    <x v="0"/>
    <x v="0"/>
    <x v="0"/>
    <x v="0"/>
    <x v="1"/>
    <x v="1"/>
    <n v="30"/>
    <n v="2.4"/>
    <n v="166673"/>
    <n v="163"/>
    <n v="9.7796283741217849E-2"/>
    <n v="97.45"/>
  </r>
  <r>
    <x v="8"/>
    <x v="4"/>
    <x v="80"/>
    <s v="https://www.youtube.com/watch?v=h8qgk5tXuUA"/>
    <x v="0"/>
    <x v="0"/>
    <x v="0"/>
    <x v="0"/>
    <x v="1"/>
    <x v="1"/>
    <x v="0"/>
    <n v="30"/>
    <n v="2.4"/>
    <n v="241271"/>
    <n v="1100"/>
    <n v="0.45591886302125001"/>
    <n v="97.45"/>
  </r>
  <r>
    <x v="8"/>
    <x v="7"/>
    <x v="81"/>
    <s v="https://www.youtube.com/watch?v=2_LWZe2BGaE"/>
    <x v="0"/>
    <x v="0"/>
    <x v="1"/>
    <x v="1"/>
    <x v="0"/>
    <x v="1"/>
    <x v="0"/>
    <n v="60"/>
    <n v="4.8"/>
    <n v="14359"/>
    <n v="38"/>
    <n v="0.26464238456717043"/>
    <n v="97.45"/>
  </r>
  <r>
    <x v="8"/>
    <x v="3"/>
    <x v="82"/>
    <s v="https://www.youtube.com/watch?v=AKKM8sP24BE"/>
    <x v="0"/>
    <x v="1"/>
    <x v="0"/>
    <x v="1"/>
    <x v="1"/>
    <x v="1"/>
    <x v="1"/>
    <n v="60"/>
    <n v="4.8"/>
    <n v="238819"/>
    <n v="616"/>
    <n v="0.25793592637101737"/>
    <n v="97.45"/>
  </r>
  <r>
    <x v="8"/>
    <x v="2"/>
    <x v="83"/>
    <s v="https://www.youtube.com/watch?v=Ao0x4zsb724"/>
    <x v="0"/>
    <x v="0"/>
    <x v="1"/>
    <x v="1"/>
    <x v="0"/>
    <x v="1"/>
    <x v="1"/>
    <n v="30"/>
    <n v="2.4"/>
    <n v="731589"/>
    <n v="595"/>
    <n v="8.1329817698188464E-2"/>
    <n v="97.45"/>
  </r>
  <r>
    <x v="8"/>
    <x v="2"/>
    <x v="84"/>
    <s v="https://www.youtube.com/watch?v=ecqiZn2DDFQ"/>
    <x v="0"/>
    <x v="0"/>
    <x v="0"/>
    <x v="1"/>
    <x v="0"/>
    <x v="1"/>
    <x v="1"/>
    <n v="30"/>
    <n v="2.4"/>
    <n v="1060862"/>
    <n v="1300"/>
    <n v="0.12254185747062295"/>
    <n v="97.45"/>
  </r>
  <r>
    <x v="8"/>
    <x v="7"/>
    <x v="85"/>
    <s v="https://www.youtube.com/watch?v=-ACk9mRky5k"/>
    <x v="0"/>
    <x v="0"/>
    <x v="0"/>
    <x v="1"/>
    <x v="1"/>
    <x v="0"/>
    <x v="0"/>
    <n v="60"/>
    <n v="4.8"/>
    <n v="70272"/>
    <n v="256"/>
    <n v="0.36429872495446264"/>
    <n v="97.45"/>
  </r>
  <r>
    <x v="8"/>
    <x v="2"/>
    <x v="86"/>
    <s v="https://www.youtube.com/watch?v=-axbiEJiRGw"/>
    <x v="0"/>
    <x v="0"/>
    <x v="0"/>
    <x v="0"/>
    <x v="0"/>
    <x v="1"/>
    <x v="0"/>
    <n v="30"/>
    <n v="2.4"/>
    <n v="9367"/>
    <n v="12"/>
    <n v="0.12810931995302657"/>
    <n v="97.45"/>
  </r>
  <r>
    <x v="9"/>
    <x v="3"/>
    <x v="87"/>
    <s v="https://www.youtube.com/watch?v=qUZaSf7T7ig"/>
    <x v="0"/>
    <x v="1"/>
    <x v="0"/>
    <x v="0"/>
    <x v="1"/>
    <x v="1"/>
    <x v="0"/>
    <n v="30"/>
    <n v="2.4"/>
    <n v="130861"/>
    <n v="365"/>
    <n v="0.27892190950703416"/>
    <n v="98.73"/>
  </r>
  <r>
    <x v="9"/>
    <x v="1"/>
    <x v="88"/>
    <s v="https://www.youtube.com/watch?v=ukpnHh4eEeQ"/>
    <x v="1"/>
    <x v="0"/>
    <x v="1"/>
    <x v="0"/>
    <x v="0"/>
    <x v="0"/>
    <x v="0"/>
    <n v="60"/>
    <n v="4.8"/>
    <n v="307483"/>
    <n v="538"/>
    <n v="0.17496902267767647"/>
    <n v="98.73"/>
  </r>
  <r>
    <x v="9"/>
    <x v="1"/>
    <x v="89"/>
    <s v="https://www.youtube.com/watch?v=w_ZEGUX4YnI"/>
    <x v="0"/>
    <x v="0"/>
    <x v="1"/>
    <x v="0"/>
    <x v="0"/>
    <x v="0"/>
    <x v="0"/>
    <n v="30"/>
    <n v="2.4"/>
    <n v="49777"/>
    <n v="69"/>
    <n v="0.13861823733852985"/>
    <n v="98.73"/>
  </r>
  <r>
    <x v="9"/>
    <x v="8"/>
    <x v="90"/>
    <s v="https://www.youtube.com/watch?v=puG0WOgAUfs"/>
    <x v="0"/>
    <x v="0"/>
    <x v="0"/>
    <x v="0"/>
    <x v="0"/>
    <x v="1"/>
    <x v="0"/>
    <n v="30"/>
    <n v="2.4"/>
    <n v="373823"/>
    <n v="588"/>
    <n v="0.15729369246943073"/>
    <n v="98.73"/>
  </r>
  <r>
    <x v="9"/>
    <x v="4"/>
    <x v="91"/>
    <s v="https://www.youtube.com/watch?v=qKKpRhFcKBk"/>
    <x v="0"/>
    <x v="0"/>
    <x v="0"/>
    <x v="0"/>
    <x v="0"/>
    <x v="1"/>
    <x v="0"/>
    <n v="30"/>
    <n v="2.4"/>
    <n v="43262"/>
    <n v="112"/>
    <n v="0.25888770745689055"/>
    <n v="98.73"/>
  </r>
  <r>
    <x v="9"/>
    <x v="7"/>
    <x v="92"/>
    <s v="https://www.youtube.com/watch?v=icV7fGqPZ2I"/>
    <x v="1"/>
    <x v="0"/>
    <x v="0"/>
    <x v="0"/>
    <x v="0"/>
    <x v="0"/>
    <x v="0"/>
    <n v="60"/>
    <n v="4.8"/>
    <n v="525946"/>
    <n v="1700"/>
    <n v="0.32322709936001032"/>
    <n v="98.73"/>
  </r>
  <r>
    <x v="9"/>
    <x v="2"/>
    <x v="93"/>
    <s v="https://www.youtube.com/watch?v=L1fL0ZHX2t0"/>
    <x v="0"/>
    <x v="0"/>
    <x v="0"/>
    <x v="0"/>
    <x v="1"/>
    <x v="1"/>
    <x v="0"/>
    <n v="30"/>
    <n v="2.4"/>
    <n v="55433"/>
    <n v="185"/>
    <n v="0.33373622210596576"/>
    <n v="98.73"/>
  </r>
  <r>
    <x v="9"/>
    <x v="7"/>
    <x v="94"/>
    <s v="https://www.youtube.com/watch?v=Kwke0LNardc"/>
    <x v="0"/>
    <x v="1"/>
    <x v="0"/>
    <x v="0"/>
    <x v="0"/>
    <x v="0"/>
    <x v="0"/>
    <n v="60"/>
    <n v="4.8"/>
    <n v="1455950"/>
    <n v="3500"/>
    <n v="0.24039287063429376"/>
    <n v="98.73"/>
  </r>
  <r>
    <x v="9"/>
    <x v="2"/>
    <x v="95"/>
    <s v="https://www.youtube.com/watch?v=LEVQAU_LITI"/>
    <x v="0"/>
    <x v="0"/>
    <x v="0"/>
    <x v="0"/>
    <x v="1"/>
    <x v="1"/>
    <x v="1"/>
    <n v="30"/>
    <n v="2.4"/>
    <n v="30257"/>
    <n v="34"/>
    <n v="0.11237069107975013"/>
    <n v="98.73"/>
  </r>
  <r>
    <x v="9"/>
    <x v="4"/>
    <x v="96"/>
    <s v="https://www.youtube.com/watch?v=7DZao4kN73M"/>
    <x v="0"/>
    <x v="0"/>
    <x v="0"/>
    <x v="0"/>
    <x v="1"/>
    <x v="0"/>
    <x v="1"/>
    <n v="30"/>
    <n v="2.4"/>
    <n v="646856"/>
    <n v="1900"/>
    <n v="0.29372843414917693"/>
    <n v="98.73"/>
  </r>
  <r>
    <x v="9"/>
    <x v="7"/>
    <x v="97"/>
    <s v="https://www.youtube.com/watch?v=XKFUcEkIbEg"/>
    <x v="0"/>
    <x v="0"/>
    <x v="0"/>
    <x v="1"/>
    <x v="1"/>
    <x v="1"/>
    <x v="0"/>
    <n v="60"/>
    <n v="4.8"/>
    <n v="46228"/>
    <n v="102"/>
    <n v="0.22064549623604743"/>
    <n v="98.73"/>
  </r>
  <r>
    <x v="9"/>
    <x v="3"/>
    <x v="98"/>
    <s v="https://www.youtube.com/watch?v=WIzKwJmYLNs"/>
    <x v="1"/>
    <x v="1"/>
    <x v="1"/>
    <x v="1"/>
    <x v="1"/>
    <x v="1"/>
    <x v="0"/>
    <n v="60"/>
    <n v="4.8"/>
    <n v="1420"/>
    <n v="8"/>
    <n v="0.56338028169014087"/>
    <n v="98.73"/>
  </r>
  <r>
    <x v="9"/>
    <x v="4"/>
    <x v="99"/>
    <s v="https://www.youtube.com/watch?v=Fdz0Q0GiEcc"/>
    <x v="0"/>
    <x v="0"/>
    <x v="0"/>
    <x v="0"/>
    <x v="1"/>
    <x v="1"/>
    <x v="0"/>
    <n v="30"/>
    <n v="2.4"/>
    <n v="22353"/>
    <n v="56"/>
    <n v="0.25052565651143022"/>
    <n v="98.73"/>
  </r>
  <r>
    <x v="9"/>
    <x v="0"/>
    <x v="100"/>
    <s v="https://www.youtube.com/watch?v=PlqWRADszb0"/>
    <x v="0"/>
    <x v="0"/>
    <x v="0"/>
    <x v="0"/>
    <x v="0"/>
    <x v="1"/>
    <x v="0"/>
    <n v="30"/>
    <n v="2.4"/>
    <n v="367349"/>
    <n v="841"/>
    <n v="0.2289376042945537"/>
    <n v="98.73"/>
  </r>
  <r>
    <x v="9"/>
    <x v="8"/>
    <x v="101"/>
    <s v="https://www.youtube.com/watch?v=lzQ2NeqjYS0"/>
    <x v="1"/>
    <x v="0"/>
    <x v="0"/>
    <x v="0"/>
    <x v="0"/>
    <x v="1"/>
    <x v="0"/>
    <n v="30"/>
    <n v="2.4"/>
    <n v="7528"/>
    <n v="7"/>
    <n v="9.2986184909670561E-2"/>
    <n v="98.73"/>
  </r>
  <r>
    <x v="10"/>
    <x v="8"/>
    <x v="102"/>
    <s v="https://www.youtube.com/watch?v=dWQqIeAYfK8"/>
    <x v="1"/>
    <x v="0"/>
    <x v="1"/>
    <x v="0"/>
    <x v="0"/>
    <x v="1"/>
    <x v="0"/>
    <n v="30"/>
    <n v="2.95"/>
    <n v="68652"/>
    <n v="48"/>
    <n v="6.9917846530326858E-2"/>
    <n v="106.48"/>
  </r>
  <r>
    <x v="10"/>
    <x v="2"/>
    <x v="103"/>
    <s v="https://www.youtube.com/watch?v=agISXMN4tng"/>
    <x v="0"/>
    <x v="1"/>
    <x v="0"/>
    <x v="0"/>
    <x v="1"/>
    <x v="1"/>
    <x v="1"/>
    <n v="30"/>
    <n v="2.95"/>
    <n v="3851"/>
    <n v="10"/>
    <n v="0.25967281225655675"/>
    <n v="106.48"/>
  </r>
  <r>
    <x v="10"/>
    <x v="2"/>
    <x v="104"/>
    <s v="https://www.youtube.com/watch?v=zE7wyUmsM0k"/>
    <x v="0"/>
    <x v="1"/>
    <x v="0"/>
    <x v="0"/>
    <x v="0"/>
    <x v="1"/>
    <x v="0"/>
    <n v="45"/>
    <n v="4.42"/>
    <n v="86083"/>
    <n v="125"/>
    <n v="0.14520869393492328"/>
    <n v="106.48"/>
  </r>
  <r>
    <x v="10"/>
    <x v="0"/>
    <x v="105"/>
    <s v="https://www.youtube.com/watch?v=LgiYL1Ry2I8"/>
    <x v="0"/>
    <x v="0"/>
    <x v="0"/>
    <x v="0"/>
    <x v="0"/>
    <x v="1"/>
    <x v="0"/>
    <n v="15"/>
    <n v="1.47"/>
    <n v="14997"/>
    <n v="20"/>
    <n v="0.13336000533440021"/>
    <n v="106.48"/>
  </r>
  <r>
    <x v="10"/>
    <x v="4"/>
    <x v="106"/>
    <s v="https://www.youtube.com/watch?v=1ww1k7w4WQ8"/>
    <x v="0"/>
    <x v="0"/>
    <x v="0"/>
    <x v="0"/>
    <x v="1"/>
    <x v="1"/>
    <x v="0"/>
    <n v="30"/>
    <n v="2.95"/>
    <n v="227092"/>
    <n v="1200"/>
    <n v="0.52842019974283549"/>
    <n v="106.48"/>
  </r>
  <r>
    <x v="10"/>
    <x v="4"/>
    <x v="107"/>
    <s v="https://www.youtube.com/watch?v=2IhJl7mBtls"/>
    <x v="0"/>
    <x v="0"/>
    <x v="0"/>
    <x v="0"/>
    <x v="0"/>
    <x v="1"/>
    <x v="0"/>
    <n v="30"/>
    <n v="2.95"/>
    <n v="11654"/>
    <n v="23"/>
    <n v="0.197357130598936"/>
    <n v="106.48"/>
  </r>
  <r>
    <x v="10"/>
    <x v="5"/>
    <x v="108"/>
    <s v="https://www.youtube.com/watch?v=6cMHr8goUgU"/>
    <x v="1"/>
    <x v="1"/>
    <x v="1"/>
    <x v="0"/>
    <x v="0"/>
    <x v="1"/>
    <x v="0"/>
    <n v="60"/>
    <n v="5.9"/>
    <n v="93263"/>
    <n v="435"/>
    <n v="0.46642291155120469"/>
    <n v="106.48"/>
  </r>
  <r>
    <x v="10"/>
    <x v="4"/>
    <x v="109"/>
    <s v="https://www.youtube.com/watch?v=UBaZDWIs3fs"/>
    <x v="0"/>
    <x v="0"/>
    <x v="0"/>
    <x v="0"/>
    <x v="1"/>
    <x v="0"/>
    <x v="0"/>
    <n v="30"/>
    <n v="2.95"/>
    <n v="132805"/>
    <n v="279"/>
    <n v="0.2100824517149204"/>
    <n v="106.48"/>
  </r>
  <r>
    <x v="10"/>
    <x v="8"/>
    <x v="110"/>
    <s v="https://www.youtube.com/watch?v=KqAWv2wCW8I"/>
    <x v="1"/>
    <x v="1"/>
    <x v="0"/>
    <x v="1"/>
    <x v="0"/>
    <x v="1"/>
    <x v="0"/>
    <n v="30"/>
    <n v="2.95"/>
    <n v="176958"/>
    <n v="307"/>
    <n v="0.1734874942076651"/>
    <n v="106.48"/>
  </r>
  <r>
    <x v="10"/>
    <x v="2"/>
    <x v="111"/>
    <s v="https://www.youtube.com/watch?v=bDhjcP02GQg"/>
    <x v="0"/>
    <x v="0"/>
    <x v="0"/>
    <x v="1"/>
    <x v="0"/>
    <x v="1"/>
    <x v="0"/>
    <n v="30"/>
    <n v="2.95"/>
    <n v="35522"/>
    <n v="113"/>
    <n v="0.31811271887844156"/>
    <n v="106.48"/>
  </r>
  <r>
    <x v="10"/>
    <x v="9"/>
    <x v="112"/>
    <s v="https://www.youtube.com/watch?v=7q2yVq6fDEg"/>
    <x v="0"/>
    <x v="0"/>
    <x v="0"/>
    <x v="0"/>
    <x v="0"/>
    <x v="0"/>
    <x v="1"/>
    <n v="60"/>
    <n v="5.9"/>
    <n v="51291"/>
    <n v="96"/>
    <n v="0.18716733929929227"/>
    <n v="106.48"/>
  </r>
  <r>
    <x v="10"/>
    <x v="0"/>
    <x v="113"/>
    <s v="https://www.youtube.com/watch?v=tbLTl7egwlU"/>
    <x v="0"/>
    <x v="0"/>
    <x v="0"/>
    <x v="0"/>
    <x v="0"/>
    <x v="1"/>
    <x v="1"/>
    <n v="30"/>
    <n v="2.95"/>
    <n v="1048750"/>
    <n v="1200"/>
    <n v="0.11442193087008344"/>
    <n v="106.48"/>
  </r>
  <r>
    <x v="10"/>
    <x v="0"/>
    <x v="114"/>
    <s v="https://www.youtube.com/watch?v=tVrE5-eiSNA"/>
    <x v="0"/>
    <x v="1"/>
    <x v="0"/>
    <x v="0"/>
    <x v="0"/>
    <x v="1"/>
    <x v="0"/>
    <n v="30"/>
    <n v="2.95"/>
    <n v="26366"/>
    <n v="33"/>
    <n v="0.1251611924448153"/>
    <n v="106.48"/>
  </r>
  <r>
    <x v="10"/>
    <x v="1"/>
    <x v="115"/>
    <s v="https://www.youtube.com/watch?v=IQHlA9qKJv4"/>
    <x v="0"/>
    <x v="0"/>
    <x v="1"/>
    <x v="0"/>
    <x v="0"/>
    <x v="0"/>
    <x v="0"/>
    <n v="60"/>
    <n v="5.9"/>
    <n v="51"/>
    <n v="1"/>
    <n v="1.9607843137254901"/>
    <n v="106.48"/>
  </r>
  <r>
    <x v="11"/>
    <x v="9"/>
    <x v="116"/>
    <s v="https://www.youtube.com/watch?v=8FMU5yPZgwM"/>
    <x v="0"/>
    <x v="0"/>
    <x v="0"/>
    <x v="0"/>
    <x v="1"/>
    <x v="1"/>
    <x v="1"/>
    <n v="60"/>
    <n v="5.9"/>
    <n v="37554"/>
    <n v="204"/>
    <n v="0.54321776641636044"/>
    <n v="111.01"/>
  </r>
  <r>
    <x v="11"/>
    <x v="7"/>
    <x v="117"/>
    <s v="https://www.youtube.com/watch?v=Aw6-aXMBseo"/>
    <x v="1"/>
    <x v="1"/>
    <x v="0"/>
    <x v="0"/>
    <x v="0"/>
    <x v="1"/>
    <x v="0"/>
    <n v="60"/>
    <n v="5.9"/>
    <n v="114587"/>
    <n v="263"/>
    <n v="0.22951992808957383"/>
    <n v="111.01"/>
  </r>
  <r>
    <x v="11"/>
    <x v="2"/>
    <x v="118"/>
    <s v="https://www.youtube.com/watch?v=JJn1vM7LB1Y"/>
    <x v="0"/>
    <x v="0"/>
    <x v="0"/>
    <x v="0"/>
    <x v="0"/>
    <x v="0"/>
    <x v="0"/>
    <n v="30"/>
    <n v="2.95"/>
    <n v="484"/>
    <n v="2"/>
    <n v="0.41322314049586778"/>
    <n v="111.01"/>
  </r>
  <r>
    <x v="11"/>
    <x v="7"/>
    <x v="119"/>
    <s v="https://www.youtube.com/watch?v=nAJvHsVoLq0"/>
    <x v="0"/>
    <x v="1"/>
    <x v="0"/>
    <x v="0"/>
    <x v="1"/>
    <x v="0"/>
    <x v="0"/>
    <n v="60"/>
    <n v="5.9"/>
    <n v="88026"/>
    <n v="59"/>
    <n v="6.7025651512053253E-2"/>
    <n v="111.01"/>
  </r>
  <r>
    <x v="11"/>
    <x v="4"/>
    <x v="120"/>
    <s v="https://www.youtube.com/watch?v=1A6frF5zfDE"/>
    <x v="0"/>
    <x v="0"/>
    <x v="0"/>
    <x v="0"/>
    <x v="1"/>
    <x v="0"/>
    <x v="0"/>
    <n v="30"/>
    <n v="2.95"/>
    <n v="137670"/>
    <n v="697"/>
    <n v="0.50628314084404735"/>
    <n v="111.01"/>
  </r>
  <r>
    <x v="11"/>
    <x v="8"/>
    <x v="121"/>
    <s v="https://www.youtube.com/watch?v=32d5c_IW2Xc"/>
    <x v="1"/>
    <x v="1"/>
    <x v="0"/>
    <x v="0"/>
    <x v="0"/>
    <x v="0"/>
    <x v="0"/>
    <n v="60"/>
    <n v="5.9"/>
    <n v="135"/>
    <n v="1"/>
    <n v="0.74074074074074081"/>
    <n v="111.01"/>
  </r>
  <r>
    <x v="11"/>
    <x v="3"/>
    <x v="122"/>
    <s v="https://www.youtube.com/watch?v=r4eyQBvcBUA"/>
    <x v="0"/>
    <x v="0"/>
    <x v="0"/>
    <x v="0"/>
    <x v="1"/>
    <x v="1"/>
    <x v="1"/>
    <n v="30"/>
    <n v="2.95"/>
    <n v="272017"/>
    <n v="635"/>
    <n v="0.23344129227217417"/>
    <n v="111.01"/>
  </r>
  <r>
    <x v="12"/>
    <x v="2"/>
    <x v="123"/>
    <s v="https://www.youtube.com/watch?v=Qr3GJqccGi4"/>
    <x v="0"/>
    <x v="0"/>
    <x v="0"/>
    <x v="0"/>
    <x v="0"/>
    <x v="0"/>
    <x v="1"/>
    <n v="60"/>
    <n v="5.9"/>
    <n v="14758"/>
    <n v="44"/>
    <n v="0.29814337986176986"/>
    <n v="111.35"/>
  </r>
  <r>
    <x v="12"/>
    <x v="8"/>
    <x v="124"/>
    <s v="https://www.youtube.com/watch?v=UxQKSCpOIOI"/>
    <x v="0"/>
    <x v="0"/>
    <x v="0"/>
    <x v="0"/>
    <x v="1"/>
    <x v="1"/>
    <x v="0"/>
    <n v="30"/>
    <n v="2.95"/>
    <n v="1349"/>
    <n v="2"/>
    <n v="0.14825796886582654"/>
    <n v="111.35"/>
  </r>
  <r>
    <x v="12"/>
    <x v="3"/>
    <x v="125"/>
    <s v="https://www.youtube.com/watch?v=3rZs8ZKTsp0"/>
    <x v="1"/>
    <x v="0"/>
    <x v="0"/>
    <x v="1"/>
    <x v="0"/>
    <x v="1"/>
    <x v="0"/>
    <n v="60"/>
    <n v="5.9"/>
    <n v="583919"/>
    <n v="1500"/>
    <n v="0.2568849446584201"/>
    <n v="111.35"/>
  </r>
  <r>
    <x v="12"/>
    <x v="4"/>
    <x v="126"/>
    <s v="https://www.youtube.com/watch?v=kMmd0WaQFGE"/>
    <x v="0"/>
    <x v="1"/>
    <x v="0"/>
    <x v="0"/>
    <x v="1"/>
    <x v="0"/>
    <x v="0"/>
    <n v="30"/>
    <n v="2.95"/>
    <n v="94029"/>
    <n v="160"/>
    <n v="0.17016026970402748"/>
    <n v="111.35"/>
  </r>
  <r>
    <x v="12"/>
    <x v="6"/>
    <x v="127"/>
    <s v="https://www.youtube.com/watch?v=oYdJKey7VpU"/>
    <x v="0"/>
    <x v="0"/>
    <x v="0"/>
    <x v="0"/>
    <x v="1"/>
    <x v="0"/>
    <x v="1"/>
    <n v="60"/>
    <n v="5.9"/>
    <n v="119464"/>
    <n v="1100"/>
    <n v="0.92077948168485901"/>
    <n v="111.35"/>
  </r>
  <r>
    <x v="12"/>
    <x v="7"/>
    <x v="128"/>
    <s v="https://www.youtube.com/watch?v=jhvAXT9R_3U"/>
    <x v="1"/>
    <x v="0"/>
    <x v="0"/>
    <x v="0"/>
    <x v="0"/>
    <x v="0"/>
    <x v="0"/>
    <n v="30"/>
    <n v="2.95"/>
    <n v="18917"/>
    <n v="86"/>
    <n v="0.45461753977903469"/>
    <n v="111.35"/>
  </r>
  <r>
    <x v="12"/>
    <x v="9"/>
    <x v="129"/>
    <s v="https://www.youtube.com/watch?v=9RI6OGXq11Y"/>
    <x v="0"/>
    <x v="1"/>
    <x v="0"/>
    <x v="1"/>
    <x v="0"/>
    <x v="1"/>
    <x v="1"/>
    <n v="90"/>
    <n v="8.85"/>
    <n v="63715"/>
    <n v="502"/>
    <n v="0.78788354390645843"/>
    <n v="111.35"/>
  </r>
  <r>
    <x v="12"/>
    <x v="5"/>
    <x v="130"/>
    <s v="https://www.youtube.com/watch?v=CPr4-P19NtE"/>
    <x v="1"/>
    <x v="0"/>
    <x v="0"/>
    <x v="1"/>
    <x v="0"/>
    <x v="1"/>
    <x v="0"/>
    <n v="60"/>
    <n v="5.9"/>
    <n v="407385"/>
    <n v="2000"/>
    <n v="0.49093609239417257"/>
    <n v="111.35"/>
  </r>
  <r>
    <x v="12"/>
    <x v="7"/>
    <x v="131"/>
    <s v="https://www.youtube.com/watch?v=x1nttVdja9s"/>
    <x v="1"/>
    <x v="0"/>
    <x v="0"/>
    <x v="0"/>
    <x v="0"/>
    <x v="0"/>
    <x v="0"/>
    <n v="30"/>
    <n v="2.95"/>
    <n v="11987"/>
    <n v="76"/>
    <n v="0.63402018853758235"/>
    <n v="111.35"/>
  </r>
  <r>
    <x v="12"/>
    <x v="7"/>
    <x v="132"/>
    <s v="https://www.youtube.com/watch?v=S2nBBMbjS8w"/>
    <x v="1"/>
    <x v="0"/>
    <x v="0"/>
    <x v="0"/>
    <x v="1"/>
    <x v="0"/>
    <x v="0"/>
    <n v="60"/>
    <n v="5.9"/>
    <n v="23976557"/>
    <n v="100000"/>
    <n v="0.41707406113396517"/>
    <n v="111.35"/>
  </r>
  <r>
    <x v="12"/>
    <x v="2"/>
    <x v="133"/>
    <s v="https://www.youtube.com/watch?v=3LPLXuHlOCI"/>
    <x v="1"/>
    <x v="0"/>
    <x v="0"/>
    <x v="0"/>
    <x v="0"/>
    <x v="1"/>
    <x v="0"/>
    <n v="30"/>
    <n v="2.95"/>
    <n v="22628"/>
    <n v="48"/>
    <n v="0.21212656885274883"/>
    <n v="111.35"/>
  </r>
  <r>
    <x v="12"/>
    <x v="4"/>
    <x v="134"/>
    <s v="https://www.youtube.com/watch?v=6SWNLDdnz0A"/>
    <x v="0"/>
    <x v="0"/>
    <x v="0"/>
    <x v="0"/>
    <x v="0"/>
    <x v="1"/>
    <x v="0"/>
    <n v="30"/>
    <n v="2.95"/>
    <n v="181423810"/>
    <n v="295000"/>
    <n v="0.16260269255727791"/>
    <n v="111.35"/>
  </r>
  <r>
    <x v="12"/>
    <x v="1"/>
    <x v="135"/>
    <s v="https://www.youtube.com/watch?v=_GeiOdHsW_8"/>
    <x v="1"/>
    <x v="0"/>
    <x v="1"/>
    <x v="0"/>
    <x v="0"/>
    <x v="0"/>
    <x v="1"/>
    <n v="60"/>
    <n v="5.9"/>
    <n v="222839"/>
    <n v="587"/>
    <n v="0.26341888089607296"/>
    <n v="111.35"/>
  </r>
  <r>
    <x v="13"/>
    <x v="8"/>
    <x v="136"/>
    <s v="https://www.youtube.com/watch?v=WTf0XGpINJI"/>
    <x v="0"/>
    <x v="0"/>
    <x v="0"/>
    <x v="0"/>
    <x v="1"/>
    <x v="0"/>
    <x v="0"/>
    <n v="30"/>
    <n v="2.95"/>
    <n v="4661"/>
    <n v="21"/>
    <n v="0.45054709289851963"/>
    <n v="108.69"/>
  </r>
  <r>
    <x v="13"/>
    <x v="8"/>
    <x v="137"/>
    <s v="https://www.youtube.com/watch?v=YyKVvAZSAug"/>
    <x v="1"/>
    <x v="1"/>
    <x v="0"/>
    <x v="0"/>
    <x v="0"/>
    <x v="0"/>
    <x v="0"/>
    <n v="90"/>
    <n v="8.85"/>
    <n v="3740"/>
    <n v="7"/>
    <n v="0.18716577540106952"/>
    <n v="108.69"/>
  </r>
  <r>
    <x v="13"/>
    <x v="4"/>
    <x v="138"/>
    <s v="https://www.youtube.com/watch?v=DoM6IhfY8No"/>
    <x v="0"/>
    <x v="0"/>
    <x v="0"/>
    <x v="0"/>
    <x v="0"/>
    <x v="0"/>
    <x v="0"/>
    <n v="30"/>
    <n v="2.95"/>
    <n v="617972"/>
    <n v="2800"/>
    <n v="0.45309496223129853"/>
    <n v="108.69"/>
  </r>
  <r>
    <x v="13"/>
    <x v="1"/>
    <x v="139"/>
    <s v="https://www.youtube.com/watch?v=AMP9fgyi41M"/>
    <x v="1"/>
    <x v="0"/>
    <x v="0"/>
    <x v="0"/>
    <x v="0"/>
    <x v="1"/>
    <x v="1"/>
    <n v="30"/>
    <n v="2.95"/>
    <n v="1341"/>
    <n v="5"/>
    <n v="0.37285607755406414"/>
    <n v="108.69"/>
  </r>
  <r>
    <x v="13"/>
    <x v="8"/>
    <x v="140"/>
    <s v="https://www.youtube.com/watch?v=jvm68nEAU7o"/>
    <x v="0"/>
    <x v="0"/>
    <x v="0"/>
    <x v="0"/>
    <x v="1"/>
    <x v="0"/>
    <x v="0"/>
    <n v="45"/>
    <n v="4.4249999999999998"/>
    <n v="117293"/>
    <n v="1000"/>
    <n v="0.85256579676536537"/>
    <n v="108.69"/>
  </r>
  <r>
    <x v="13"/>
    <x v="2"/>
    <x v="141"/>
    <s v="https://www.youtube.com/watch?v=leptS7k6sLE"/>
    <x v="0"/>
    <x v="0"/>
    <x v="0"/>
    <x v="1"/>
    <x v="0"/>
    <x v="1"/>
    <x v="0"/>
    <n v="60"/>
    <n v="5.9"/>
    <n v="405"/>
    <n v="1"/>
    <n v="0.24691358024691357"/>
    <n v="108.69"/>
  </r>
  <r>
    <x v="13"/>
    <x v="0"/>
    <x v="142"/>
    <s v="https://www.youtube.com/watch?v=F0nhq4GO90s"/>
    <x v="0"/>
    <x v="0"/>
    <x v="0"/>
    <x v="0"/>
    <x v="0"/>
    <x v="0"/>
    <x v="0"/>
    <n v="30"/>
    <n v="2.95"/>
    <n v="154"/>
    <n v="1"/>
    <n v="0.64935064935064934"/>
    <n v="108.69"/>
  </r>
  <r>
    <x v="13"/>
    <x v="4"/>
    <x v="143"/>
    <s v="https://www.youtube.com/watch?v=w_2k5LMeduc"/>
    <x v="0"/>
    <x v="0"/>
    <x v="0"/>
    <x v="0"/>
    <x v="0"/>
    <x v="1"/>
    <x v="0"/>
    <n v="30"/>
    <n v="2.95"/>
    <n v="1427496"/>
    <n v="2600"/>
    <n v="0.18213711281852979"/>
    <n v="108.69"/>
  </r>
  <r>
    <x v="13"/>
    <x v="9"/>
    <x v="144"/>
    <s v="https://www.youtube.com/watch?v=k5vbGQb7jR0"/>
    <x v="0"/>
    <x v="1"/>
    <x v="0"/>
    <x v="0"/>
    <x v="0"/>
    <x v="0"/>
    <x v="1"/>
    <n v="60"/>
    <n v="5.9"/>
    <n v="10954"/>
    <n v="42"/>
    <n v="0.38342158115756803"/>
    <n v="108.69"/>
  </r>
  <r>
    <x v="13"/>
    <x v="1"/>
    <x v="145"/>
    <s v="https://www.youtube.com/watch?v=2WNvlXoDs7w"/>
    <x v="1"/>
    <x v="0"/>
    <x v="0"/>
    <x v="0"/>
    <x v="0"/>
    <x v="1"/>
    <x v="1"/>
    <n v="30"/>
    <n v="2.95"/>
    <n v="267"/>
    <n v="1"/>
    <n v="0.37453183520599254"/>
    <n v="108.69"/>
  </r>
  <r>
    <x v="13"/>
    <x v="9"/>
    <x v="146"/>
    <s v="https://www.youtube.com/watch?v=yhPBzlB6VJI"/>
    <x v="0"/>
    <x v="0"/>
    <x v="0"/>
    <x v="0"/>
    <x v="1"/>
    <x v="1"/>
    <x v="1"/>
    <n v="30"/>
    <n v="2.95"/>
    <n v="32374"/>
    <n v="195"/>
    <n v="0.60233520726508927"/>
    <n v="108.69"/>
  </r>
  <r>
    <x v="13"/>
    <x v="1"/>
    <x v="147"/>
    <s v="https://www.youtube.com/watch?v=eJucRz8kYo0"/>
    <x v="1"/>
    <x v="0"/>
    <x v="0"/>
    <x v="0"/>
    <x v="0"/>
    <x v="0"/>
    <x v="0"/>
    <n v="75"/>
    <n v="7.37"/>
    <n v="218480"/>
    <n v="2800"/>
    <n v="1.2815818381545223"/>
    <n v="108.69"/>
  </r>
  <r>
    <x v="13"/>
    <x v="3"/>
    <x v="148"/>
    <s v="https://www.youtube.com/watch?v=WAySopBmbtI"/>
    <x v="0"/>
    <x v="1"/>
    <x v="0"/>
    <x v="0"/>
    <x v="0"/>
    <x v="1"/>
    <x v="1"/>
    <n v="45"/>
    <n v="4.42"/>
    <n v="1025"/>
    <n v="2"/>
    <n v="0.1951219512195122"/>
    <n v="108.69"/>
  </r>
  <r>
    <x v="13"/>
    <x v="8"/>
    <x v="149"/>
    <s v="https://www.youtube.com/watch?v=mOatp4Xi7IU"/>
    <x v="1"/>
    <x v="0"/>
    <x v="0"/>
    <x v="0"/>
    <x v="0"/>
    <x v="1"/>
    <x v="0"/>
    <n v="30"/>
    <n v="2.95"/>
    <n v="1540"/>
    <n v="6"/>
    <n v="0.38961038961038963"/>
    <n v="108.69"/>
  </r>
  <r>
    <x v="14"/>
    <x v="7"/>
    <x v="150"/>
    <s v="https://www.youtube.com/watch?v=nO-8ZY7p95o"/>
    <x v="0"/>
    <x v="1"/>
    <x v="0"/>
    <x v="0"/>
    <x v="0"/>
    <x v="1"/>
    <x v="0"/>
    <n v="60"/>
    <n v="5.9"/>
    <n v="4120"/>
    <n v="16"/>
    <n v="0.38834951456310679"/>
    <n v="112.19"/>
  </r>
  <r>
    <x v="14"/>
    <x v="4"/>
    <x v="151"/>
    <s v="https://www.youtube.com/watch?v=1X_M47SQF6s"/>
    <x v="0"/>
    <x v="0"/>
    <x v="0"/>
    <x v="0"/>
    <x v="1"/>
    <x v="0"/>
    <x v="0"/>
    <n v="30"/>
    <n v="2.95"/>
    <n v="12153"/>
    <n v="40"/>
    <n v="0.32913683864066484"/>
    <n v="112.19"/>
  </r>
  <r>
    <x v="14"/>
    <x v="2"/>
    <x v="152"/>
    <s v="https://www.youtube.com/watch?v=PnOW5qj_R6A"/>
    <x v="1"/>
    <x v="0"/>
    <x v="0"/>
    <x v="1"/>
    <x v="0"/>
    <x v="0"/>
    <x v="1"/>
    <n v="60"/>
    <n v="5.9"/>
    <n v="143981"/>
    <n v="482"/>
    <n v="0.33476639278793729"/>
    <n v="112.19"/>
  </r>
  <r>
    <x v="14"/>
    <x v="6"/>
    <x v="153"/>
    <s v="https://www.youtube.com/watch?v=b01P9PaaoLk"/>
    <x v="0"/>
    <x v="0"/>
    <x v="0"/>
    <x v="1"/>
    <x v="0"/>
    <x v="0"/>
    <x v="0"/>
    <n v="30"/>
    <n v="2.95"/>
    <n v="32466"/>
    <n v="187"/>
    <n v="0.57598718659520731"/>
    <n v="112.19"/>
  </r>
  <r>
    <x v="14"/>
    <x v="9"/>
    <x v="154"/>
    <s v="https://www.youtube.com/watch?v=FTNMYoKHwvU"/>
    <x v="1"/>
    <x v="1"/>
    <x v="0"/>
    <x v="1"/>
    <x v="1"/>
    <x v="1"/>
    <x v="0"/>
    <n v="90"/>
    <n v="8.85"/>
    <n v="32467"/>
    <n v="537"/>
    <n v="1.6539871253888565"/>
    <n v="112.19"/>
  </r>
  <r>
    <x v="14"/>
    <x v="8"/>
    <x v="155"/>
    <s v="https://www.youtube.com/watch?v=2jMWybAKjWw"/>
    <x v="0"/>
    <x v="0"/>
    <x v="0"/>
    <x v="1"/>
    <x v="1"/>
    <x v="1"/>
    <x v="1"/>
    <n v="30"/>
    <n v="2.95"/>
    <n v="2474"/>
    <n v="28"/>
    <n v="1.131770412287793"/>
    <n v="112.19"/>
  </r>
  <r>
    <x v="14"/>
    <x v="4"/>
    <x v="156"/>
    <s v="https://www.youtube.com/watch?v=Y-P0Hs0ADJY"/>
    <x v="0"/>
    <x v="0"/>
    <x v="0"/>
    <x v="0"/>
    <x v="0"/>
    <x v="0"/>
    <x v="0"/>
    <n v="30"/>
    <n v="2.95"/>
    <n v="8087637"/>
    <n v="19000"/>
    <n v="0.23492646863354527"/>
    <n v="112.19"/>
  </r>
  <r>
    <x v="14"/>
    <x v="7"/>
    <x v="157"/>
    <s v="https://www.youtube.com/watch?v=D4BC8zUfNhU"/>
    <x v="1"/>
    <x v="0"/>
    <x v="1"/>
    <x v="0"/>
    <x v="0"/>
    <x v="0"/>
    <x v="0"/>
    <n v="60"/>
    <n v="5.9"/>
    <n v="95865"/>
    <n v="452"/>
    <n v="0.47149637511083292"/>
    <n v="112.19"/>
  </r>
  <r>
    <x v="14"/>
    <x v="8"/>
    <x v="158"/>
    <s v="https://www.youtube.com/watch?v=CyK63f0I1P0"/>
    <x v="0"/>
    <x v="1"/>
    <x v="0"/>
    <x v="0"/>
    <x v="1"/>
    <x v="1"/>
    <x v="1"/>
    <n v="30"/>
    <n v="2.95"/>
    <n v="35566"/>
    <n v="218"/>
    <n v="0.61294494742169492"/>
    <n v="112.19"/>
  </r>
  <r>
    <x v="14"/>
    <x v="2"/>
    <x v="159"/>
    <s v="https://www.youtube.com/watch?v=_l1nWWiut0I"/>
    <x v="1"/>
    <x v="0"/>
    <x v="0"/>
    <x v="0"/>
    <x v="0"/>
    <x v="1"/>
    <x v="0"/>
    <n v="30"/>
    <n v="2.95"/>
    <n v="10150"/>
    <n v="36"/>
    <n v="0.35467980295566504"/>
    <n v="112.19"/>
  </r>
  <r>
    <x v="14"/>
    <x v="1"/>
    <x v="160"/>
    <s v="https://www.youtube.com/watch?v=gUGGepL5gGU"/>
    <x v="1"/>
    <x v="1"/>
    <x v="1"/>
    <x v="0"/>
    <x v="0"/>
    <x v="0"/>
    <x v="0"/>
    <n v="60"/>
    <n v="5.9"/>
    <n v="81650"/>
    <n v="8028.9166670000004"/>
    <n v="9.8333333337415798"/>
    <n v="232"/>
  </r>
  <r>
    <x v="15"/>
    <x v="4"/>
    <x v="161"/>
    <s v="https://www.youtube.com/watch?v=2JqRXLQYF9o"/>
    <x v="0"/>
    <x v="1"/>
    <x v="0"/>
    <x v="0"/>
    <x v="0"/>
    <x v="1"/>
    <x v="1"/>
    <n v="30"/>
    <n v="4.25"/>
    <n v="2335970"/>
    <n v="2800"/>
    <n v="0.1198645530550478"/>
    <n v="114.44"/>
  </r>
  <r>
    <x v="15"/>
    <x v="1"/>
    <x v="162"/>
    <s v="https://www.youtube.com/watch?v=5tso0er4EUI"/>
    <x v="0"/>
    <x v="0"/>
    <x v="0"/>
    <x v="0"/>
    <x v="1"/>
    <x v="0"/>
    <x v="0"/>
    <n v="30"/>
    <n v="4.25"/>
    <n v="8194"/>
    <n v="15"/>
    <n v="0.18306077617769098"/>
    <n v="114.44"/>
  </r>
  <r>
    <x v="15"/>
    <x v="4"/>
    <x v="163"/>
    <s v="https://www.youtube.com/watch?v=YQo0TfuueaY"/>
    <x v="0"/>
    <x v="0"/>
    <x v="1"/>
    <x v="0"/>
    <x v="0"/>
    <x v="0"/>
    <x v="0"/>
    <n v="30"/>
    <n v="4.25"/>
    <n v="1292999"/>
    <n v="2100"/>
    <n v="0.16241311864897034"/>
    <n v="114.44"/>
  </r>
  <r>
    <x v="15"/>
    <x v="9"/>
    <x v="164"/>
    <s v="https://www.youtube.com/watch?v=nayeYTmEdYw"/>
    <x v="0"/>
    <x v="0"/>
    <x v="0"/>
    <x v="1"/>
    <x v="1"/>
    <x v="0"/>
    <x v="1"/>
    <n v="75"/>
    <n v="10.62"/>
    <n v="81479"/>
    <n v="75"/>
    <n v="9.2048257833306751E-2"/>
    <n v="114.44"/>
  </r>
  <r>
    <x v="15"/>
    <x v="3"/>
    <x v="165"/>
    <s v="https://www.youtube.com/watch?v=IUU_ygKs3jA"/>
    <x v="1"/>
    <x v="0"/>
    <x v="0"/>
    <x v="0"/>
    <x v="0"/>
    <x v="0"/>
    <x v="0"/>
    <n v="30"/>
    <n v="4.25"/>
    <n v="1030"/>
    <n v="3"/>
    <n v="0.29126213592233008"/>
    <n v="114.44"/>
  </r>
  <r>
    <x v="15"/>
    <x v="1"/>
    <x v="166"/>
    <s v="https://www.youtube.com/watch?v=otCxSnu_HXA"/>
    <x v="1"/>
    <x v="0"/>
    <x v="1"/>
    <x v="0"/>
    <x v="1"/>
    <x v="0"/>
    <x v="0"/>
    <n v="60"/>
    <n v="8.5"/>
    <n v="502254"/>
    <n v="2400"/>
    <n v="0.4778458708143688"/>
    <n v="114.44"/>
  </r>
  <r>
    <x v="15"/>
    <x v="7"/>
    <x v="167"/>
    <s v="https://www.youtube.com/watch?v=1AeG8tCzTGw"/>
    <x v="1"/>
    <x v="1"/>
    <x v="0"/>
    <x v="0"/>
    <x v="0"/>
    <x v="1"/>
    <x v="0"/>
    <n v="60"/>
    <n v="8.5"/>
    <n v="57345"/>
    <n v="412"/>
    <n v="0.71845845322172819"/>
    <n v="114.44"/>
  </r>
  <r>
    <x v="15"/>
    <x v="6"/>
    <x v="168"/>
    <s v="https://www.youtube.com/watch?v=9u4--TxE2gI"/>
    <x v="1"/>
    <x v="0"/>
    <x v="1"/>
    <x v="0"/>
    <x v="0"/>
    <x v="1"/>
    <x v="0"/>
    <n v="60"/>
    <n v="8.5"/>
    <n v="35407"/>
    <n v="292"/>
    <n v="0.82469568164487239"/>
    <n v="114.44"/>
  </r>
  <r>
    <x v="16"/>
    <x v="8"/>
    <x v="169"/>
    <s v="https://www.youtube.com/watch?v=r_kXSO9Cph0"/>
    <x v="0"/>
    <x v="1"/>
    <x v="0"/>
    <x v="0"/>
    <x v="1"/>
    <x v="0"/>
    <x v="0"/>
    <n v="30"/>
    <n v="4.8"/>
    <n v="5350"/>
    <n v="42"/>
    <n v="0.7850467289719627"/>
    <n v="111.86"/>
  </r>
  <r>
    <x v="16"/>
    <x v="3"/>
    <x v="170"/>
    <s v="https://www.youtube.com/watch?v=B9j4Cw5dkBs"/>
    <x v="1"/>
    <x v="1"/>
    <x v="0"/>
    <x v="1"/>
    <x v="0"/>
    <x v="1"/>
    <x v="0"/>
    <n v="30"/>
    <n v="4.8"/>
    <n v="3310"/>
    <n v="19"/>
    <n v="0.57401812688821752"/>
    <n v="111.86"/>
  </r>
  <r>
    <x v="16"/>
    <x v="8"/>
    <x v="171"/>
    <s v="https://www.youtube.com/watch?v=wBcijELzZi4"/>
    <x v="0"/>
    <x v="0"/>
    <x v="0"/>
    <x v="1"/>
    <x v="0"/>
    <x v="0"/>
    <x v="1"/>
    <n v="45"/>
    <n v="7.2"/>
    <n v="12534"/>
    <n v="112"/>
    <n v="0.8935694909845221"/>
    <n v="111.86"/>
  </r>
  <r>
    <x v="16"/>
    <x v="7"/>
    <x v="172"/>
    <s v="https://www.youtube.com/watch?v=sMkGwCw7iv8"/>
    <x v="0"/>
    <x v="0"/>
    <x v="0"/>
    <x v="1"/>
    <x v="1"/>
    <x v="1"/>
    <x v="0"/>
    <n v="60"/>
    <n v="9.6"/>
    <n v="12683366"/>
    <n v="199000"/>
    <n v="1.5689841324455986"/>
    <n v="111.86"/>
  </r>
  <r>
    <x v="16"/>
    <x v="8"/>
    <x v="173"/>
    <s v="https://www.youtube.com/watch?v=KwUUdl22mkA"/>
    <x v="0"/>
    <x v="1"/>
    <x v="0"/>
    <x v="1"/>
    <x v="0"/>
    <x v="1"/>
    <x v="0"/>
    <n v="60"/>
    <n v="9.6"/>
    <n v="215942"/>
    <n v="1900"/>
    <n v="0.87986588991488446"/>
    <n v="111.86"/>
  </r>
  <r>
    <x v="16"/>
    <x v="9"/>
    <x v="174"/>
    <s v="https://www.youtube.com/watch?v=rBkPXt-OpA4"/>
    <x v="0"/>
    <x v="1"/>
    <x v="0"/>
    <x v="1"/>
    <x v="0"/>
    <x v="1"/>
    <x v="0"/>
    <n v="75"/>
    <n v="12"/>
    <n v="18064"/>
    <n v="115"/>
    <n v="0.63662533215234729"/>
    <n v="111.86"/>
  </r>
  <r>
    <x v="16"/>
    <x v="5"/>
    <x v="175"/>
    <s v="https://www.youtube.com/watch?v=9KqekigARfE"/>
    <x v="1"/>
    <x v="1"/>
    <x v="1"/>
    <x v="1"/>
    <x v="0"/>
    <x v="1"/>
    <x v="0"/>
    <n v="180"/>
    <n v="28.8"/>
    <n v="4936065"/>
    <n v="20000"/>
    <n v="0.40518105008746852"/>
    <n v="111.86"/>
  </r>
  <r>
    <x v="16"/>
    <x v="4"/>
    <x v="176"/>
    <s v="https://www.youtube.com/watch?v=Qh_gOK6xDNA"/>
    <x v="0"/>
    <x v="0"/>
    <x v="0"/>
    <x v="0"/>
    <x v="0"/>
    <x v="1"/>
    <x v="0"/>
    <n v="30"/>
    <n v="4.8"/>
    <n v="1232402"/>
    <n v="8700"/>
    <n v="0.70593848435818829"/>
    <n v="111.86"/>
  </r>
  <r>
    <x v="16"/>
    <x v="6"/>
    <x v="177"/>
    <s v="https://www.youtube.com/watch?v=EluvJby2baA"/>
    <x v="0"/>
    <x v="1"/>
    <x v="0"/>
    <x v="0"/>
    <x v="1"/>
    <x v="1"/>
    <x v="0"/>
    <n v="90"/>
    <n v="14.4"/>
    <n v="238335"/>
    <n v="1500"/>
    <n v="0.62936622820819432"/>
    <n v="111.86"/>
  </r>
  <r>
    <x v="16"/>
    <x v="4"/>
    <x v="178"/>
    <s v="https://www.youtube.com/watch?v=MNRAdrB9TSs"/>
    <x v="0"/>
    <x v="0"/>
    <x v="0"/>
    <x v="0"/>
    <x v="0"/>
    <x v="0"/>
    <x v="0"/>
    <n v="30"/>
    <n v="4.8"/>
    <n v="1537184"/>
    <n v="3500"/>
    <n v="0.2276890730062244"/>
    <n v="111.86"/>
  </r>
  <r>
    <x v="17"/>
    <x v="5"/>
    <x v="179"/>
    <s v="https://www.youtube.com/watch?v=sryly7XTqLY"/>
    <x v="1"/>
    <x v="0"/>
    <x v="0"/>
    <x v="0"/>
    <x v="0"/>
    <x v="1"/>
    <x v="0"/>
    <n v="30"/>
    <n v="5.4"/>
    <n v="30469"/>
    <n v="98"/>
    <n v="0.32163838655682825"/>
    <n v="111.32"/>
  </r>
  <r>
    <x v="17"/>
    <x v="5"/>
    <x v="180"/>
    <s v="https://www.youtube.com/watch?v=pvKBdrx4quA"/>
    <x v="1"/>
    <x v="0"/>
    <x v="1"/>
    <x v="1"/>
    <x v="0"/>
    <x v="1"/>
    <x v="0"/>
    <n v="60"/>
    <n v="10.8"/>
    <n v="314261"/>
    <n v="2200"/>
    <n v="0.70005504978346023"/>
    <n v="111.32"/>
  </r>
  <r>
    <x v="17"/>
    <x v="9"/>
    <x v="181"/>
    <s v="https://www.youtube.com/watch?v=pVxmT2x3Od4"/>
    <x v="0"/>
    <x v="1"/>
    <x v="0"/>
    <x v="1"/>
    <x v="1"/>
    <x v="0"/>
    <x v="0"/>
    <n v="75"/>
    <n v="13.5"/>
    <n v="145269"/>
    <n v="1400"/>
    <n v="0.96372935726135656"/>
    <n v="111.32"/>
  </r>
  <r>
    <x v="17"/>
    <x v="1"/>
    <x v="182"/>
    <s v="https://www.youtube.com/watch?v=HtBZvl7dIu4"/>
    <x v="1"/>
    <x v="1"/>
    <x v="1"/>
    <x v="0"/>
    <x v="1"/>
    <x v="1"/>
    <x v="0"/>
    <n v="60"/>
    <n v="10.8"/>
    <n v="28795017"/>
    <n v="48000"/>
    <n v="0.16669550846245376"/>
    <n v="111.32"/>
  </r>
  <r>
    <x v="17"/>
    <x v="8"/>
    <x v="183"/>
    <s v="https://www.youtube.com/watch?v=C0TTKmW3PTY"/>
    <x v="1"/>
    <x v="1"/>
    <x v="1"/>
    <x v="0"/>
    <x v="0"/>
    <x v="1"/>
    <x v="0"/>
    <n v="90"/>
    <n v="16.2"/>
    <n v="19349"/>
    <n v="176"/>
    <n v="0.90960773166571907"/>
    <n v="111.32"/>
  </r>
  <r>
    <x v="18"/>
    <x v="6"/>
    <x v="184"/>
    <s v="https://www.youtube.com/watch?v=zeBZvwYQ-hA"/>
    <x v="1"/>
    <x v="1"/>
    <x v="0"/>
    <x v="0"/>
    <x v="0"/>
    <x v="1"/>
    <x v="0"/>
    <n v="60"/>
    <n v="10.48"/>
    <n v="184299"/>
    <n v="1300"/>
    <n v="0.70537550393653792"/>
    <n v="103.39"/>
  </r>
  <r>
    <x v="18"/>
    <x v="8"/>
    <x v="185"/>
    <s v="https://www.youtube.com/watch?v=lNPccrGk77A"/>
    <x v="1"/>
    <x v="0"/>
    <x v="0"/>
    <x v="0"/>
    <x v="0"/>
    <x v="1"/>
    <x v="0"/>
    <n v="60"/>
    <n v="10.48"/>
    <n v="222"/>
    <n v="2"/>
    <n v="0.90090090090090091"/>
    <n v="103.39"/>
  </r>
  <r>
    <x v="18"/>
    <x v="4"/>
    <x v="186"/>
    <s v="https://www.youtube.com/watch?v=rZh_CbcVe7M"/>
    <x v="0"/>
    <x v="0"/>
    <x v="0"/>
    <x v="1"/>
    <x v="0"/>
    <x v="1"/>
    <x v="0"/>
    <n v="60"/>
    <n v="10.48"/>
    <n v="33684"/>
    <n v="527"/>
    <n v="1.5645410283814272"/>
    <n v="103.39"/>
  </r>
  <r>
    <x v="18"/>
    <x v="7"/>
    <x v="187"/>
    <s v="https://www.youtube.com/watch?v=be5DH6jQs38"/>
    <x v="1"/>
    <x v="0"/>
    <x v="0"/>
    <x v="1"/>
    <x v="0"/>
    <x v="1"/>
    <x v="0"/>
    <n v="30"/>
    <n v="5.24"/>
    <n v="353"/>
    <n v="2"/>
    <n v="0.56657223796033995"/>
    <n v="103.39"/>
  </r>
  <r>
    <x v="18"/>
    <x v="9"/>
    <x v="188"/>
    <s v="https://www.youtube.com/watch?v=9_dE6Z2HK8I"/>
    <x v="1"/>
    <x v="1"/>
    <x v="0"/>
    <x v="1"/>
    <x v="0"/>
    <x v="1"/>
    <x v="0"/>
    <n v="60"/>
    <n v="10.48"/>
    <n v="30408"/>
    <n v="353"/>
    <n v="1.1608787161273348"/>
    <n v="103.39"/>
  </r>
  <r>
    <x v="18"/>
    <x v="3"/>
    <x v="189"/>
    <s v="https://www.youtube.com/watch?v=0gHYd67OumQ"/>
    <x v="1"/>
    <x v="0"/>
    <x v="1"/>
    <x v="1"/>
    <x v="0"/>
    <x v="1"/>
    <x v="0"/>
    <n v="60"/>
    <n v="10.48"/>
    <n v="736511"/>
    <n v="3200"/>
    <n v="0.43448095140466331"/>
    <n v="103.39"/>
  </r>
  <r>
    <x v="18"/>
    <x v="7"/>
    <x v="190"/>
    <s v="https://www.youtube.com/watch?v=-R-EEdvDrUU"/>
    <x v="1"/>
    <x v="0"/>
    <x v="1"/>
    <x v="0"/>
    <x v="0"/>
    <x v="1"/>
    <x v="0"/>
    <n v="60"/>
    <n v="10.48"/>
    <n v="213433"/>
    <n v="805"/>
    <n v="0.3771675420389537"/>
    <n v="103.39"/>
  </r>
  <r>
    <x v="18"/>
    <x v="1"/>
    <x v="191"/>
    <s v="https://www.youtube.com/watch?v=GNVw5f16GEM"/>
    <x v="1"/>
    <x v="1"/>
    <x v="1"/>
    <x v="0"/>
    <x v="0"/>
    <x v="1"/>
    <x v="0"/>
    <n v="60"/>
    <n v="10.48"/>
    <n v="43500"/>
    <n v="162"/>
    <n v="0.3724137931034483"/>
    <n v="103.39"/>
  </r>
  <r>
    <x v="18"/>
    <x v="2"/>
    <x v="192"/>
    <s v="https://www.youtube.com/watch?v=q-QTDm1kdwo"/>
    <x v="0"/>
    <x v="0"/>
    <x v="0"/>
    <x v="0"/>
    <x v="1"/>
    <x v="0"/>
    <x v="0"/>
    <n v="60"/>
    <n v="10.48"/>
    <n v="39955"/>
    <n v="590"/>
    <n v="1.4766612438993867"/>
    <n v="103.39"/>
  </r>
  <r>
    <x v="18"/>
    <x v="2"/>
    <x v="193"/>
    <s v="https://www.youtube.com/watch?v=xza7T89Lda4"/>
    <x v="0"/>
    <x v="0"/>
    <x v="0"/>
    <x v="0"/>
    <x v="1"/>
    <x v="0"/>
    <x v="0"/>
    <n v="45"/>
    <n v="7.86"/>
    <n v="3346"/>
    <n v="17"/>
    <n v="0.50806933652121933"/>
    <n v="103.39"/>
  </r>
  <r>
    <x v="18"/>
    <x v="7"/>
    <x v="194"/>
    <s v="https://www.youtube.com/watch?v=nkGd47iB-wU"/>
    <x v="1"/>
    <x v="0"/>
    <x v="0"/>
    <x v="0"/>
    <x v="0"/>
    <x v="1"/>
    <x v="1"/>
    <n v="30"/>
    <n v="5.24"/>
    <n v="523"/>
    <n v="4"/>
    <n v="0.76481835564053535"/>
    <n v="103.39"/>
  </r>
  <r>
    <x v="18"/>
    <x v="0"/>
    <x v="195"/>
    <s v="https://www.youtube.com/watch?v=Qx5-AZlfjp4"/>
    <x v="0"/>
    <x v="1"/>
    <x v="1"/>
    <x v="0"/>
    <x v="0"/>
    <x v="1"/>
    <x v="1"/>
    <n v="30"/>
    <n v="5.24"/>
    <n v="35776"/>
    <n v="185"/>
    <n v="0.51710644007155637"/>
    <n v="103.39"/>
  </r>
  <r>
    <x v="18"/>
    <x v="6"/>
    <x v="196"/>
    <s v="https://www.youtube.com/watch?v=QwF3ipuNyfc"/>
    <x v="0"/>
    <x v="0"/>
    <x v="1"/>
    <x v="0"/>
    <x v="0"/>
    <x v="1"/>
    <x v="0"/>
    <n v="60"/>
    <n v="10.48"/>
    <n v="360490"/>
    <n v="1400"/>
    <n v="0.38836028738661266"/>
    <n v="103.39"/>
  </r>
  <r>
    <x v="19"/>
    <x v="8"/>
    <x v="197"/>
    <s v="https://www.youtube.com/watch?v=6mfJ0EsqLWs"/>
    <x v="0"/>
    <x v="1"/>
    <x v="1"/>
    <x v="1"/>
    <x v="0"/>
    <x v="1"/>
    <x v="0"/>
    <n v="60"/>
    <n v="10.4"/>
    <n v="47309"/>
    <n v="289"/>
    <n v="0.61087742290050517"/>
    <n v="98.19"/>
  </r>
  <r>
    <x v="19"/>
    <x v="4"/>
    <x v="198"/>
    <s v="https://www.youtube.com/watch?v=NvIcPAxZ39o"/>
    <x v="1"/>
    <x v="0"/>
    <x v="0"/>
    <x v="1"/>
    <x v="0"/>
    <x v="1"/>
    <x v="0"/>
    <n v="60"/>
    <n v="10.4"/>
    <n v="64914"/>
    <n v="1000"/>
    <n v="1.5404997381150445"/>
    <n v="98.19"/>
  </r>
  <r>
    <x v="19"/>
    <x v="3"/>
    <x v="199"/>
    <s v="https://www.youtube.com/watch?v=64UH1_D95gQ"/>
    <x v="0"/>
    <x v="0"/>
    <x v="0"/>
    <x v="1"/>
    <x v="0"/>
    <x v="1"/>
    <x v="1"/>
    <n v="60"/>
    <n v="10.4"/>
    <n v="99902"/>
    <n v="1000"/>
    <n v="1.0009809613421152"/>
    <n v="98.19"/>
  </r>
  <r>
    <x v="19"/>
    <x v="5"/>
    <x v="200"/>
    <s v="https://www.youtube.com/watch?v=sl8ooTIMk2w"/>
    <x v="0"/>
    <x v="0"/>
    <x v="0"/>
    <x v="1"/>
    <x v="0"/>
    <x v="1"/>
    <x v="0"/>
    <n v="120"/>
    <n v="20.8"/>
    <n v="82052"/>
    <n v="712"/>
    <n v="0.86774240725393648"/>
    <n v="98.19"/>
  </r>
  <r>
    <x v="19"/>
    <x v="3"/>
    <x v="201"/>
    <s v="https://www.youtube.com/watch?v=I-_Uh-vZXgo"/>
    <x v="0"/>
    <x v="0"/>
    <x v="0"/>
    <x v="1"/>
    <x v="0"/>
    <x v="1"/>
    <x v="0"/>
    <n v="30"/>
    <n v="5.2"/>
    <n v="176868"/>
    <n v="1400"/>
    <n v="0.79155076101951738"/>
    <n v="98.19"/>
  </r>
  <r>
    <x v="19"/>
    <x v="2"/>
    <x v="202"/>
    <s v="https://www.youtube.com/watch?v=hkSQ2Vr41bM"/>
    <x v="0"/>
    <x v="0"/>
    <x v="0"/>
    <x v="0"/>
    <x v="0"/>
    <x v="1"/>
    <x v="0"/>
    <n v="15"/>
    <n v="2.6"/>
    <n v="37292"/>
    <n v="67"/>
    <n v="0.17966319854124208"/>
    <n v="98.19"/>
  </r>
  <r>
    <x v="19"/>
    <x v="6"/>
    <x v="203"/>
    <s v="https://www.youtube.com/watch?v=wegrVsP3gK4"/>
    <x v="1"/>
    <x v="0"/>
    <x v="0"/>
    <x v="0"/>
    <x v="0"/>
    <x v="1"/>
    <x v="0"/>
    <n v="60"/>
    <n v="10.4"/>
    <n v="6057"/>
    <n v="39"/>
    <n v="0.64388311045071811"/>
    <n v="98.19"/>
  </r>
  <r>
    <x v="19"/>
    <x v="7"/>
    <x v="204"/>
    <s v="https://www.youtube.com/watch?v=WTqL_giKNHQ"/>
    <x v="1"/>
    <x v="0"/>
    <x v="1"/>
    <x v="0"/>
    <x v="0"/>
    <x v="0"/>
    <x v="0"/>
    <n v="60"/>
    <n v="10.4"/>
    <n v="85240"/>
    <n v="437"/>
    <n v="0.51267010793054901"/>
    <n v="98.19"/>
  </r>
  <r>
    <x v="19"/>
    <x v="2"/>
    <x v="205"/>
    <s v="https://www.youtube.com/watch?v=2HqHA0MFlkY"/>
    <x v="0"/>
    <x v="0"/>
    <x v="0"/>
    <x v="0"/>
    <x v="1"/>
    <x v="1"/>
    <x v="0"/>
    <n v="60"/>
    <n v="10.4"/>
    <n v="38590"/>
    <n v="89"/>
    <n v="0.23062969681264578"/>
    <n v="98.19"/>
  </r>
  <r>
    <x v="19"/>
    <x v="9"/>
    <x v="206"/>
    <s v="https://www.youtube.com/watch?v=nONhop0Kq-E"/>
    <x v="1"/>
    <x v="1"/>
    <x v="1"/>
    <x v="0"/>
    <x v="0"/>
    <x v="1"/>
    <x v="0"/>
    <n v="30"/>
    <n v="5.2"/>
    <n v="605"/>
    <n v="2"/>
    <n v="0.33057851239669422"/>
    <n v="98.19"/>
  </r>
  <r>
    <x v="19"/>
    <x v="2"/>
    <x v="207"/>
    <s v="https://www.youtube.com/watch?v=nScg3KmA_6k"/>
    <x v="0"/>
    <x v="0"/>
    <x v="0"/>
    <x v="0"/>
    <x v="0"/>
    <x v="1"/>
    <x v="0"/>
    <n v="15"/>
    <n v="2.6"/>
    <n v="222"/>
    <n v="3"/>
    <n v="1.3513513513513513"/>
    <n v="98.19"/>
  </r>
  <r>
    <x v="19"/>
    <x v="2"/>
    <x v="208"/>
    <s v="https://www.youtube.com/watch?v=8fhOItB0zUM"/>
    <x v="0"/>
    <x v="0"/>
    <x v="0"/>
    <x v="0"/>
    <x v="1"/>
    <x v="0"/>
    <x v="0"/>
    <n v="60"/>
    <n v="10.4"/>
    <n v="7678655"/>
    <n v="94000"/>
    <n v="1.2241727229573407"/>
    <n v="98.19"/>
  </r>
  <r>
    <x v="20"/>
    <x v="2"/>
    <x v="209"/>
    <s v="https://www.youtube.com/watch?v=nbbp0VW7z8w"/>
    <x v="0"/>
    <x v="0"/>
    <x v="0"/>
    <x v="1"/>
    <x v="1"/>
    <x v="1"/>
    <x v="0"/>
    <n v="60"/>
    <n v="11.2"/>
    <n v="76790"/>
    <n v="998"/>
    <n v="1.2996483917176715"/>
    <n v="100.45"/>
  </r>
  <r>
    <x v="20"/>
    <x v="6"/>
    <x v="210"/>
    <s v="https://www.youtube.com/watch?v=f34Ji70u3nk"/>
    <x v="0"/>
    <x v="0"/>
    <x v="0"/>
    <x v="1"/>
    <x v="1"/>
    <x v="0"/>
    <x v="0"/>
    <n v="60"/>
    <n v="11.2"/>
    <n v="27694"/>
    <n v="138"/>
    <n v="0.49830288149057561"/>
    <n v="100.45"/>
  </r>
  <r>
    <x v="20"/>
    <x v="7"/>
    <x v="211"/>
    <s v="https://www.youtube.com/watch?v=-gAZRN3SCBw"/>
    <x v="0"/>
    <x v="1"/>
    <x v="0"/>
    <x v="1"/>
    <x v="0"/>
    <x v="0"/>
    <x v="0"/>
    <n v="60"/>
    <n v="11.2"/>
    <n v="309037"/>
    <n v="1400"/>
    <n v="0.45302018852111564"/>
    <n v="100.45"/>
  </r>
  <r>
    <x v="20"/>
    <x v="9"/>
    <x v="212"/>
    <s v="https://www.youtube.com/watch?v=lMs79UXam9A"/>
    <x v="1"/>
    <x v="1"/>
    <x v="0"/>
    <x v="1"/>
    <x v="0"/>
    <x v="1"/>
    <x v="0"/>
    <n v="60"/>
    <n v="11.2"/>
    <n v="25604"/>
    <n v="111"/>
    <n v="0.43352601156069359"/>
    <n v="100.45"/>
  </r>
  <r>
    <x v="20"/>
    <x v="8"/>
    <x v="213"/>
    <s v="https://www.youtube.com/watch?v=WBvkmWDjsYc"/>
    <x v="0"/>
    <x v="0"/>
    <x v="0"/>
    <x v="1"/>
    <x v="0"/>
    <x v="0"/>
    <x v="0"/>
    <n v="60"/>
    <n v="11.2"/>
    <n v="198025"/>
    <n v="2000"/>
    <n v="1.0099734881959348"/>
    <n v="100.45"/>
  </r>
  <r>
    <x v="20"/>
    <x v="1"/>
    <x v="214"/>
    <s v="https://www.youtube.com/watch?v=J0xugdotpp8"/>
    <x v="1"/>
    <x v="0"/>
    <x v="1"/>
    <x v="1"/>
    <x v="1"/>
    <x v="1"/>
    <x v="0"/>
    <n v="60"/>
    <n v="11.2"/>
    <n v="1760"/>
    <n v="12"/>
    <n v="0.68181818181818177"/>
    <n v="100.45"/>
  </r>
  <r>
    <x v="20"/>
    <x v="5"/>
    <x v="215"/>
    <s v="https://www.youtube.com/watch?v=lbkafMhmvMo"/>
    <x v="1"/>
    <x v="1"/>
    <x v="1"/>
    <x v="1"/>
    <x v="0"/>
    <x v="1"/>
    <x v="0"/>
    <n v="170"/>
    <n v="31.73"/>
    <n v="33318675"/>
    <n v="202000"/>
    <n v="0.60626660573987412"/>
    <n v="100.45"/>
  </r>
  <r>
    <x v="20"/>
    <x v="4"/>
    <x v="216"/>
    <s v="https://www.youtube.com/watch?v=6xVnq31Vk8Y"/>
    <x v="0"/>
    <x v="0"/>
    <x v="0"/>
    <x v="1"/>
    <x v="1"/>
    <x v="0"/>
    <x v="0"/>
    <n v="60"/>
    <n v="11.2"/>
    <n v="2137823"/>
    <n v="11000"/>
    <n v="0.51454213000795668"/>
    <n v="100.45"/>
  </r>
  <r>
    <x v="20"/>
    <x v="3"/>
    <x v="217"/>
    <s v="https://www.youtube.com/watch?v=Ozb_fJB_z6o"/>
    <x v="1"/>
    <x v="0"/>
    <x v="0"/>
    <x v="1"/>
    <x v="0"/>
    <x v="1"/>
    <x v="0"/>
    <n v="30"/>
    <n v="5.6"/>
    <n v="34221"/>
    <n v="155"/>
    <n v="0.45293825428830253"/>
    <n v="100.45"/>
  </r>
  <r>
    <x v="21"/>
    <x v="0"/>
    <x v="218"/>
    <s v="https://www.youtube.com/watch?v=QagQxo4IZx8"/>
    <x v="0"/>
    <x v="1"/>
    <x v="0"/>
    <x v="1"/>
    <x v="0"/>
    <x v="1"/>
    <x v="0"/>
    <n v="30"/>
    <n v="5.5"/>
    <n v="177"/>
    <n v="6"/>
    <n v="3.3898305084745761"/>
    <n v="91.63"/>
  </r>
  <r>
    <x v="21"/>
    <x v="6"/>
    <x v="219"/>
    <s v="https://www.youtube.com/watch?v=fqWG5_7nwyk&amp;t=1s"/>
    <x v="1"/>
    <x v="1"/>
    <x v="1"/>
    <x v="0"/>
    <x v="0"/>
    <x v="1"/>
    <x v="0"/>
    <n v="60"/>
    <n v="11"/>
    <n v="1399700"/>
    <n v="12000"/>
    <n v="0.85732656997928125"/>
    <n v="91.63"/>
  </r>
  <r>
    <x v="21"/>
    <x v="2"/>
    <x v="220"/>
    <s v="https://www.youtube.com/watch?v=IOjsm02SVF4"/>
    <x v="0"/>
    <x v="0"/>
    <x v="0"/>
    <x v="1"/>
    <x v="1"/>
    <x v="1"/>
    <x v="0"/>
    <n v="60"/>
    <n v="11"/>
    <n v="4250"/>
    <n v="33"/>
    <n v="0.77647058823529413"/>
    <n v="91.63"/>
  </r>
  <r>
    <x v="21"/>
    <x v="4"/>
    <x v="221"/>
    <s v="https://www.youtube.com/watch?v=BLuqtTn4610&amp;t=9s"/>
    <x v="0"/>
    <x v="1"/>
    <x v="0"/>
    <x v="1"/>
    <x v="1"/>
    <x v="0"/>
    <x v="0"/>
    <n v="60"/>
    <n v="11"/>
    <n v="21546933"/>
    <n v="20000"/>
    <n v="9.2820634843947397E-2"/>
    <n v="91.63"/>
  </r>
  <r>
    <x v="21"/>
    <x v="2"/>
    <x v="222"/>
    <s v="https://www.youtube.com/watch?v=g6CVKs77X74"/>
    <x v="0"/>
    <x v="0"/>
    <x v="0"/>
    <x v="0"/>
    <x v="1"/>
    <x v="1"/>
    <x v="0"/>
    <n v="60"/>
    <n v="11"/>
    <n v="5140823"/>
    <n v="2900"/>
    <n v="5.6411201085896173E-2"/>
    <n v="9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1C86F-7E54-4063-B3B0-D448FD1AEE28}" name="PivotTable21" cacheId="2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Patriotic">
  <location ref="P2:R14" firstHeaderRow="1" firstDataRow="2"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11">
        <item x="2"/>
        <item x="1"/>
        <item x="7"/>
        <item x="4"/>
        <item x="0"/>
        <item x="8"/>
        <item x="9"/>
        <item x="5"/>
        <item x="3"/>
        <item x="6"/>
        <item t="default"/>
      </items>
    </pivotField>
    <pivotField showAll="0"/>
    <pivotField showAll="0"/>
    <pivotField axis="axisCol" showAll="0">
      <items count="3">
        <item x="1"/>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dataField="1"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8"/>
    </i>
    <i>
      <x v="9"/>
    </i>
    <i t="grand">
      <x/>
    </i>
  </rowItems>
  <colFields count="1">
    <field x="4"/>
  </colFields>
  <colItems count="2">
    <i>
      <x/>
    </i>
    <i>
      <x v="1"/>
    </i>
  </colItems>
  <dataFields count="1">
    <dataField name="Sum of Estimated Cost" fld="12" baseField="0" baseItem="0" numFmtId="164"/>
  </dataFields>
  <chartFormats count="3">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39AF0C-CEE9-477E-B460-F0D8898EAD91}"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H17"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11">
        <item x="2"/>
        <item x="1"/>
        <item x="7"/>
        <item x="4"/>
        <item x="0"/>
        <item x="8"/>
        <item x="9"/>
        <item x="5"/>
        <item x="3"/>
        <item x="6"/>
        <item t="default"/>
      </items>
    </pivotField>
    <pivotField showAll="0"/>
    <pivotField showAll="0"/>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numFmtId="164" showAll="0"/>
    <pivotField numFmtId="165" showAll="0"/>
    <pivotField dataField="1" numFmtId="165" showAll="0"/>
    <pivotField numFmtId="9" showAll="0"/>
    <pivotField numFmtId="1" showAl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8"/>
    </i>
    <i>
      <x v="9"/>
    </i>
    <i t="grand">
      <x/>
    </i>
  </rowItems>
  <colItems count="1">
    <i/>
  </colItems>
  <dataFields count="1">
    <dataField name="Sum of Youtube Likes"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954FAA-FE3C-4E68-8E7D-EDC17A517754}" name="Youtube views"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8"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sortType="descending">
      <items count="11">
        <item x="2"/>
        <item x="1"/>
        <item x="7"/>
        <item x="4"/>
        <item x="0"/>
        <item x="8"/>
        <item x="9"/>
        <item x="5"/>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164" showAll="0"/>
    <pivotField dataField="1"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1"/>
  </rowFields>
  <rowItems count="11">
    <i>
      <x v="3"/>
    </i>
    <i>
      <x v="2"/>
    </i>
    <i>
      <x v="7"/>
    </i>
    <i>
      <x v="1"/>
    </i>
    <i>
      <x/>
    </i>
    <i>
      <x v="8"/>
    </i>
    <i>
      <x v="9"/>
    </i>
    <i>
      <x v="4"/>
    </i>
    <i>
      <x v="5"/>
    </i>
    <i>
      <x v="6"/>
    </i>
    <i t="grand">
      <x/>
    </i>
  </rowItems>
  <colItems count="1">
    <i/>
  </colItems>
  <dataFields count="1">
    <dataField name="Sum of Youtube Views" fld="13" baseField="0" baseItem="0" numFmtId="165"/>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6FAF75-5D18-4233-B894-CF74557C594B}"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dataField="1" numFmtId="1" showAll="0"/>
    <pivotField dragToRow="0" dragToCol="0" dragToPage="0" showAll="0" defaultSubtotal="0"/>
    <pivotField dragToRow="0" dragToCol="0" dragToPage="0" showAll="0" defaultSubtotal="0"/>
  </pivotFields>
  <rowItems count="1">
    <i/>
  </rowItems>
  <colItems count="1">
    <i/>
  </colItems>
  <dataFields count="1">
    <dataField name="Total TV Viewers" fld="1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B3B46DA-D5F1-4654-9A47-B972919CBF5A}" name="Count of brands"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dataField="1" showAll="0" sortType="descending">
      <items count="11">
        <item x="2"/>
        <item x="1"/>
        <item x="7"/>
        <item x="4"/>
        <item x="0"/>
        <item x="8"/>
        <item x="9"/>
        <item x="5"/>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1"/>
  </rowFields>
  <rowItems count="11">
    <i>
      <x/>
    </i>
    <i>
      <x v="1"/>
    </i>
    <i>
      <x v="3"/>
    </i>
    <i>
      <x v="8"/>
    </i>
    <i>
      <x v="2"/>
    </i>
    <i>
      <x v="5"/>
    </i>
    <i>
      <x v="4"/>
    </i>
    <i>
      <x v="6"/>
    </i>
    <i>
      <x v="9"/>
    </i>
    <i>
      <x v="7"/>
    </i>
    <i t="grand">
      <x/>
    </i>
  </rowItems>
  <colItems count="1">
    <i/>
  </colItems>
  <dataFields count="1">
    <dataField name="Count of Brand" fld="1" subtotal="count"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9EA333-3878-488B-B9A2-D568139B0C42}"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dataField="1" numFmtId="1" showAll="0"/>
    <pivotField dragToRow="0" dragToCol="0" dragToPage="0" showAll="0" defaultSubtotal="0"/>
    <pivotField dragToRow="0" dragToCol="0" dragToPage="0" showAll="0" defaultSubtotal="0"/>
  </pivotFields>
  <rowItems count="1">
    <i/>
  </rowItems>
  <colItems count="1">
    <i/>
  </colItems>
  <dataFields count="1">
    <dataField name="Sum of TV Viewers" fld="1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F46534B-DC61-4524-8FA6-2342067D35E4}" name="Total Cost"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dataField="1"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Items count="1">
    <i/>
  </rowItems>
  <colItems count="1">
    <i/>
  </colItems>
  <dataFields count="1">
    <dataField name="Sum of Estimated Cost"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9F53C5-C589-460B-BF2C-0BDC336513B0}" name="Youtube Likes"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dataField="1" numFmtId="165" showAll="0"/>
    <pivotField numFmtId="9" showAll="0"/>
    <pivotField numFmtId="1" showAll="0"/>
    <pivotField dragToRow="0" dragToCol="0" dragToPage="0" showAll="0" defaultSubtotal="0"/>
    <pivotField dragToRow="0" dragToCol="0" dragToPage="0" showAll="0" defaultSubtotal="0"/>
  </pivotFields>
  <rowItems count="1">
    <i/>
  </rowItems>
  <colItems count="1">
    <i/>
  </colItems>
  <dataFields count="1">
    <dataField name="Total Youtube Likes"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DD5678F-09A5-45B0-8F50-13AD00E100DF}" name="Total Brand"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Items count="1">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96FEF0-BE9B-4B45-AE0E-1CCBB4D2DEA0}" name="PivotTable1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9:H30"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sortType="descending">
      <items count="11">
        <item x="2"/>
        <item x="1"/>
        <item x="7"/>
        <item x="4"/>
        <item x="0"/>
        <item x="8"/>
        <item x="9"/>
        <item x="5"/>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1"/>
  </rowFields>
  <rowItems count="11">
    <i>
      <x/>
    </i>
    <i>
      <x v="1"/>
    </i>
    <i>
      <x v="2"/>
    </i>
    <i>
      <x v="5"/>
    </i>
    <i>
      <x v="7"/>
    </i>
    <i>
      <x v="8"/>
    </i>
    <i>
      <x v="3"/>
    </i>
    <i>
      <x v="6"/>
    </i>
    <i>
      <x v="9"/>
    </i>
    <i>
      <x v="4"/>
    </i>
    <i t="grand">
      <x/>
    </i>
  </rowItems>
  <colItems count="1">
    <i/>
  </colItems>
  <dataFields count="1">
    <dataField name="Sum of Estimated Cost" fld="12"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764D22-584B-44F7-ACF8-0FE687D11950}"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0:E31"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sortType="ascending">
      <items count="11">
        <item x="2"/>
        <item x="1"/>
        <item x="7"/>
        <item x="4"/>
        <item x="0"/>
        <item x="8"/>
        <item x="9"/>
        <item x="5"/>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dataField="1" numFmtId="1" showAll="0"/>
    <pivotField dragToRow="0" dragToCol="0" dragToPage="0" showAll="0" defaultSubtotal="0"/>
    <pivotField dragToRow="0" dragToCol="0" dragToPage="0" showAll="0" defaultSubtotal="0"/>
  </pivotFields>
  <rowFields count="1">
    <field x="1"/>
  </rowFields>
  <rowItems count="11">
    <i>
      <x v="7"/>
    </i>
    <i>
      <x v="9"/>
    </i>
    <i>
      <x v="4"/>
    </i>
    <i>
      <x v="6"/>
    </i>
    <i>
      <x v="5"/>
    </i>
    <i>
      <x v="2"/>
    </i>
    <i>
      <x v="8"/>
    </i>
    <i>
      <x v="3"/>
    </i>
    <i>
      <x v="1"/>
    </i>
    <i>
      <x/>
    </i>
    <i t="grand">
      <x/>
    </i>
  </rowItems>
  <colItems count="1">
    <i/>
  </colItems>
  <dataFields count="1">
    <dataField name="Sum of TV Viewers" fld="16" baseField="0" baseItem="0" numFmtId="1"/>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9CD2D-A5BF-4A45-A04B-CF138174ADB8}" name="PivotTable2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s sex">
  <location ref="M25:N28"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pivotField axis="axisRow" showAll="0">
      <items count="3">
        <item x="0"/>
        <item x="1"/>
        <item t="default"/>
      </items>
    </pivotField>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0F768-C427-4F31-BA12-B1B433946025}" name="PivotTable1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nimals">
  <location ref="M19:N22"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3">
        <item x="1"/>
        <item x="0"/>
        <item t="default"/>
      </items>
    </pivotField>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9"/>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8C43C7-4F8A-4CDF-90CF-3F0F5E8B15AB}" name="PivotTable1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nger">
  <location ref="M13:N16"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items count="3">
        <item x="1"/>
        <item x="0"/>
        <item t="default"/>
      </items>
    </pivotField>
    <pivotField showAll="0">
      <items count="3">
        <item x="1"/>
        <item x="0"/>
        <item t="default"/>
      </items>
    </pivotField>
    <pivotField showAll="0"/>
    <pivotField showAll="0"/>
    <pivotField axis="axisRow" showAll="0">
      <items count="3">
        <item x="0"/>
        <item x="1"/>
        <item t="default"/>
      </items>
    </pivotField>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8"/>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C84BDF-E435-4E92-A288-AA564BDD764F}" name="PivotTable1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elebrity">
  <location ref="M7:N10"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items count="3">
        <item x="1"/>
        <item x="0"/>
        <item t="default"/>
      </items>
    </pivotField>
    <pivotField showAll="0">
      <items count="3">
        <item x="1"/>
        <item x="0"/>
        <item t="default"/>
      </items>
    </pivotField>
    <pivotField showAll="0"/>
    <pivotField axis="axisRow" showAll="0">
      <items count="3">
        <item x="0"/>
        <item x="1"/>
        <item t="default"/>
      </items>
    </pivotField>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7"/>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2D05EB-D940-4825-9F16-D4CEE1061820}" name="PivotTable1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triotic">
  <location ref="J7:K10"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items count="3">
        <item x="1"/>
        <item x="0"/>
        <item t="default"/>
      </items>
    </pivotField>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6"/>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383A97-838D-46B7-AC01-2B42B3ABE4B6}" name="PivotTable1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unny">
  <location ref="J2:K5"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axis="axisRow"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Count of Bran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66E36F-168A-4289-928D-6814151CE036}" name="PivotTable1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hows product">
  <location ref="M2:N5" firstHeaderRow="1" firstDataRow="1" firstDataCol="1"/>
  <pivotFields count="19">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5"/>
  </rowFields>
  <rowItems count="3">
    <i>
      <x/>
    </i>
    <i>
      <x v="1"/>
    </i>
    <i t="grand">
      <x/>
    </i>
  </rowItems>
  <colItems count="1">
    <i/>
  </colItems>
  <dataFields count="1">
    <dataField name="Count of Bra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A2E3F1-94C9-4902-955C-92D0574049F3}"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18:K41" firstHeaderRow="1" firstDataRow="1" firstDataCol="1"/>
  <pivotFields count="19">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5" showAll="0"/>
    <pivotField numFmtId="165" showAll="0"/>
    <pivotField numFmtId="9" showAll="0"/>
    <pivotField numFmtId="1" showAll="0"/>
    <pivotField dragToRow="0" dragToCol="0" dragToPage="0" showAll="0" defaultSubtotal="0"/>
    <pivotField dragToRow="0" dragToCol="0" dragToPage="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Brand" fld="1"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5E1A16-BBF8-4D76-80BF-9332FD3D2A7A}" sourceName="Year">
  <pivotTables>
    <pivotTable tabId="3" name="PivotTable12"/>
    <pivotTable tabId="3" name="Count of brands"/>
    <pivotTable tabId="3" name="PivotTable10"/>
    <pivotTable tabId="3" name="PivotTable11"/>
    <pivotTable tabId="3" name="PivotTable13"/>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 tabId="3" name="PivotTable6"/>
    <pivotTable tabId="3" name="PivotTable7"/>
    <pivotTable tabId="3" name="Total Brand"/>
    <pivotTable tabId="3" name="Total Cost"/>
    <pivotTable tabId="3" name="Youtube Likes"/>
    <pivotTable tabId="3" name="Youtube views"/>
  </pivotTables>
  <data>
    <tabular pivotCacheId="1714724535">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6043A98-C882-4C93-B4A1-F5AF1CF1D453}" sourceName="Brand">
  <pivotTables>
    <pivotTable tabId="3" name="PivotTable12"/>
  </pivotTables>
  <data>
    <tabular pivotCacheId="1714724535">
      <items count="10">
        <i x="2" s="1"/>
        <i x="1" s="1"/>
        <i x="7" s="1"/>
        <i x="4" s="1"/>
        <i x="0" s="1"/>
        <i x="8" s="1"/>
        <i x="9" s="1"/>
        <i x="5"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riotic" xr10:uid="{D984F127-C223-455E-8A79-DEE01DC80E0E}" sourceName="Patriotic">
  <pivotTables>
    <pivotTable tabId="3" name="PivotTable12"/>
  </pivotTables>
  <data>
    <tabular pivotCacheId="171472453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lebrity" xr10:uid="{D205FC1D-3CB3-4E2C-A1D2-11787B583A8E}" sourceName="Celebrity">
  <pivotTables>
    <pivotTable tabId="3" name="PivotTable12"/>
  </pivotTables>
  <data>
    <tabular pivotCacheId="17147245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095EB9C-5BD7-4A34-BABD-57EC702A44CC}" cache="Slicer_Year" caption="Year" startItem="1" style="SlicerStyleLight1 2" rowHeight="241300"/>
  <slicer name="Brand" xr10:uid="{67281BDD-5503-43AD-BAF7-59B08F0E927D}" cache="Slicer_Brand" caption="Brand" startItem="6" style="SlicerStyleLight1 2" rowHeight="241300"/>
  <slicer name="Patriotic" xr10:uid="{8F37AD0B-7C88-4DA5-AC79-6970D08099D6}" cache="Slicer_Patriotic" caption="Patriotic" style="SlicerStyleLight1 2" rowHeight="241300"/>
  <slicer name="Celebrity" xr10:uid="{B9200CE5-A817-4E34-B26F-0BA3E2CACCC3}" cache="Slicer_Celebrity" caption="Celebrity"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ECF3F-4F5B-42C8-9A8F-39EE2C0CF605}" name="Table1" displayName="Table1" ref="A1:Q224" totalsRowShown="0">
  <autoFilter ref="A1:Q224" xr:uid="{636ECF3F-4F5B-42C8-9A8F-39EE2C0CF605}"/>
  <tableColumns count="17">
    <tableColumn id="1" xr3:uid="{F0D6F5B8-9502-4118-A9CB-A28309F51901}" name="Year"/>
    <tableColumn id="2" xr3:uid="{3034E4DB-B2C7-4C7A-AE03-F56918A3C1F2}" name="Brand"/>
    <tableColumn id="3" xr3:uid="{846E6699-8519-4454-951F-EFD94FEC21DA}" name="Superbowl Ads Link"/>
    <tableColumn id="4" xr3:uid="{61A66593-21A2-46F7-BFBE-A2D03B3E29CD}" name="Youtube Link"/>
    <tableColumn id="5" xr3:uid="{09861A0A-30D2-41C0-BE1A-2AC171D667BD}" name="Funny"/>
    <tableColumn id="6" xr3:uid="{FBFFA1A4-A253-4C83-8F97-6576D15EAB38}" name="Shows Product Quickly"/>
    <tableColumn id="7" xr3:uid="{C4EEE4A0-8DA6-4BB3-BF16-9E42BD65974F}" name="Patriotic"/>
    <tableColumn id="8" xr3:uid="{F842808D-143C-4DDC-918B-3FB29BAB7ABB}" name="Celebrity"/>
    <tableColumn id="9" xr3:uid="{3F772381-E7A1-4A86-A489-E79DB115C659}" name="Danger"/>
    <tableColumn id="10" xr3:uid="{B83A3844-6126-45F9-84BC-A85B585CE53E}" name="Animals"/>
    <tableColumn id="11" xr3:uid="{CB98D216-51F1-4DD6-83EE-2C02B6BB79D6}" name="Uses Sex"/>
    <tableColumn id="12" xr3:uid="{09F97DBA-740C-4B19-BDDC-722E15F6053F}" name="Length"/>
    <tableColumn id="13" xr3:uid="{663A246D-FB3F-412C-8A07-80756F8D4EC3}" name="Estimated Cost" dataDxfId="6" dataCellStyle="Currency"/>
    <tableColumn id="14" xr3:uid="{3DCC2B3E-7CBC-406C-8081-4A5755DA7714}" name="Youtube Views" dataDxfId="5" dataCellStyle="Comma"/>
    <tableColumn id="15" xr3:uid="{838A92D3-F394-457C-A5D2-426C302F7728}" name="Youtube Likes" dataDxfId="4" dataCellStyle="Comma"/>
    <tableColumn id="17" xr3:uid="{8CE568DD-E086-4679-B9A3-66747625A399}" name="Engagement Rate" dataDxfId="3" dataCellStyle="Percent">
      <calculatedColumnFormula>Table1[[#This Row],[Youtube Likes]]/Table1[[#This Row],[Youtube Views]]*100</calculatedColumnFormula>
    </tableColumn>
    <tableColumn id="16" xr3:uid="{994AC721-3906-471C-A732-8DF4314E9EA7}" name="TV Viewers" dataDxfId="2" dataCellStyle="Perce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0009A-9B27-43C4-BE5F-E9912C65B683}">
  <sheetPr>
    <tabColor rgb="FFFFC000"/>
  </sheetPr>
  <dimension ref="A2:R41"/>
  <sheetViews>
    <sheetView topLeftCell="F1" workbookViewId="0">
      <selection activeCell="V7" sqref="V7"/>
    </sheetView>
  </sheetViews>
  <sheetFormatPr defaultRowHeight="14.25" x14ac:dyDescent="0.45"/>
  <cols>
    <col min="1" max="1" width="12.06640625" bestFit="1" customWidth="1"/>
    <col min="2" max="3" width="19.33203125" bestFit="1" customWidth="1"/>
    <col min="4" max="4" width="16.73046875" bestFit="1" customWidth="1"/>
    <col min="5" max="6" width="16.06640625" bestFit="1" customWidth="1"/>
    <col min="7" max="7" width="12.06640625" bestFit="1" customWidth="1"/>
    <col min="8" max="9" width="19.19921875" bestFit="1" customWidth="1"/>
    <col min="10" max="10" width="12.06640625" bestFit="1" customWidth="1"/>
    <col min="11" max="11" width="13.06640625" bestFit="1" customWidth="1"/>
    <col min="12" max="12" width="8.3984375" bestFit="1" customWidth="1"/>
    <col min="13" max="13" width="10.19921875" bestFit="1" customWidth="1"/>
    <col min="14" max="14" width="13.06640625" bestFit="1" customWidth="1"/>
    <col min="15" max="15" width="6.86328125" bestFit="1" customWidth="1"/>
    <col min="16" max="16" width="19.19921875" bestFit="1" customWidth="1"/>
    <col min="17" max="17" width="14.73046875" bestFit="1" customWidth="1"/>
    <col min="18" max="18" width="7.265625" bestFit="1" customWidth="1"/>
    <col min="19" max="19" width="10.19921875" bestFit="1" customWidth="1"/>
    <col min="20" max="20" width="6.33203125" bestFit="1" customWidth="1"/>
    <col min="21" max="21" width="10.19921875" bestFit="1" customWidth="1"/>
  </cols>
  <sheetData>
    <row r="2" spans="1:18" x14ac:dyDescent="0.45">
      <c r="J2" s="10" t="s">
        <v>4</v>
      </c>
      <c r="K2" t="s">
        <v>479</v>
      </c>
      <c r="M2" s="10" t="s">
        <v>488</v>
      </c>
      <c r="N2" t="s">
        <v>479</v>
      </c>
      <c r="P2" s="10" t="s">
        <v>478</v>
      </c>
      <c r="Q2" s="10" t="s">
        <v>487</v>
      </c>
    </row>
    <row r="3" spans="1:18" x14ac:dyDescent="0.45">
      <c r="A3" s="10" t="s">
        <v>476</v>
      </c>
      <c r="B3" t="s">
        <v>479</v>
      </c>
      <c r="D3" t="s">
        <v>479</v>
      </c>
      <c r="F3" t="s">
        <v>482</v>
      </c>
      <c r="J3" s="11" t="s">
        <v>485</v>
      </c>
      <c r="K3" s="15">
        <v>65</v>
      </c>
      <c r="M3" s="11" t="s">
        <v>485</v>
      </c>
      <c r="N3" s="15">
        <v>70</v>
      </c>
      <c r="P3" s="10" t="s">
        <v>6</v>
      </c>
      <c r="Q3" t="s">
        <v>485</v>
      </c>
      <c r="R3" t="s">
        <v>486</v>
      </c>
    </row>
    <row r="4" spans="1:18" x14ac:dyDescent="0.45">
      <c r="A4" s="11" t="s">
        <v>24</v>
      </c>
      <c r="B4" s="15">
        <v>55</v>
      </c>
      <c r="D4" s="15">
        <v>223</v>
      </c>
      <c r="F4" s="14">
        <v>22372.969999999998</v>
      </c>
      <c r="J4" s="11" t="s">
        <v>486</v>
      </c>
      <c r="K4" s="15">
        <v>158</v>
      </c>
      <c r="M4" s="11" t="s">
        <v>486</v>
      </c>
      <c r="N4" s="15">
        <v>153</v>
      </c>
      <c r="P4" s="11" t="s">
        <v>24</v>
      </c>
      <c r="Q4" s="12">
        <v>11.8</v>
      </c>
      <c r="R4" s="12">
        <v>185.41000000000005</v>
      </c>
    </row>
    <row r="5" spans="1:18" x14ac:dyDescent="0.45">
      <c r="A5" s="11" t="s">
        <v>21</v>
      </c>
      <c r="B5" s="15">
        <v>34</v>
      </c>
      <c r="J5" s="11" t="s">
        <v>477</v>
      </c>
      <c r="K5" s="15">
        <v>223</v>
      </c>
      <c r="M5" s="11" t="s">
        <v>477</v>
      </c>
      <c r="N5" s="15">
        <v>223</v>
      </c>
      <c r="P5" s="11" t="s">
        <v>21</v>
      </c>
      <c r="Q5" s="12">
        <v>90.950000000000017</v>
      </c>
      <c r="R5" s="12">
        <v>51.550000000000004</v>
      </c>
    </row>
    <row r="6" spans="1:18" x14ac:dyDescent="0.45">
      <c r="A6" s="11" t="s">
        <v>50</v>
      </c>
      <c r="B6" s="15">
        <v>25</v>
      </c>
      <c r="D6" t="s">
        <v>483</v>
      </c>
      <c r="G6" s="10" t="s">
        <v>476</v>
      </c>
      <c r="H6" t="s">
        <v>481</v>
      </c>
      <c r="P6" s="11" t="s">
        <v>157</v>
      </c>
      <c r="Q6" s="12">
        <v>77.86</v>
      </c>
      <c r="R6" s="12">
        <v>51.8</v>
      </c>
    </row>
    <row r="7" spans="1:18" x14ac:dyDescent="0.45">
      <c r="A7" s="11" t="s">
        <v>41</v>
      </c>
      <c r="B7" s="15">
        <v>24</v>
      </c>
      <c r="D7" s="13">
        <v>1175002.9166669999</v>
      </c>
      <c r="G7" s="11" t="s">
        <v>24</v>
      </c>
      <c r="H7" s="13">
        <v>107769</v>
      </c>
      <c r="J7" s="10" t="s">
        <v>6</v>
      </c>
      <c r="K7" t="s">
        <v>479</v>
      </c>
      <c r="M7" s="10" t="s">
        <v>7</v>
      </c>
      <c r="N7" t="s">
        <v>479</v>
      </c>
      <c r="P7" s="11" t="s">
        <v>50</v>
      </c>
      <c r="Q7" s="12">
        <v>10.4</v>
      </c>
      <c r="R7" s="12">
        <v>96.780000000000015</v>
      </c>
    </row>
    <row r="8" spans="1:18" x14ac:dyDescent="0.45">
      <c r="A8" s="11" t="s">
        <v>157</v>
      </c>
      <c r="B8" s="15">
        <v>21</v>
      </c>
      <c r="G8" s="11" t="s">
        <v>21</v>
      </c>
      <c r="H8" s="13">
        <v>103740.916667</v>
      </c>
      <c r="J8" s="11" t="s">
        <v>485</v>
      </c>
      <c r="K8" s="15">
        <v>188</v>
      </c>
      <c r="M8" s="11" t="s">
        <v>485</v>
      </c>
      <c r="N8" s="15">
        <v>160</v>
      </c>
      <c r="P8" s="11" t="s">
        <v>16</v>
      </c>
      <c r="Q8" s="12">
        <v>2.1</v>
      </c>
      <c r="R8" s="12">
        <v>34.26</v>
      </c>
    </row>
    <row r="9" spans="1:18" x14ac:dyDescent="0.45">
      <c r="A9" s="11" t="s">
        <v>174</v>
      </c>
      <c r="B9" s="15">
        <v>20</v>
      </c>
      <c r="D9" t="s">
        <v>484</v>
      </c>
      <c r="G9" s="11" t="s">
        <v>157</v>
      </c>
      <c r="H9" s="13">
        <v>309093</v>
      </c>
      <c r="J9" s="11" t="s">
        <v>486</v>
      </c>
      <c r="K9" s="15">
        <v>35</v>
      </c>
      <c r="M9" s="11" t="s">
        <v>486</v>
      </c>
      <c r="N9" s="15">
        <v>63</v>
      </c>
      <c r="P9" s="11" t="s">
        <v>174</v>
      </c>
      <c r="Q9" s="12">
        <v>55.08</v>
      </c>
      <c r="R9" s="12">
        <v>61.825000000000003</v>
      </c>
    </row>
    <row r="10" spans="1:18" x14ac:dyDescent="0.45">
      <c r="A10" s="11" t="s">
        <v>16</v>
      </c>
      <c r="B10" s="15">
        <v>13</v>
      </c>
      <c r="D10" s="14">
        <v>22372.969999999998</v>
      </c>
      <c r="G10" s="11" t="s">
        <v>50</v>
      </c>
      <c r="H10" s="13">
        <v>377364</v>
      </c>
      <c r="J10" s="11" t="s">
        <v>477</v>
      </c>
      <c r="K10" s="15">
        <v>223</v>
      </c>
      <c r="M10" s="11" t="s">
        <v>477</v>
      </c>
      <c r="N10" s="15">
        <v>223</v>
      </c>
      <c r="P10" s="11" t="s">
        <v>249</v>
      </c>
      <c r="Q10" s="12">
        <v>35.729999999999997</v>
      </c>
      <c r="R10" s="12">
        <v>65.62</v>
      </c>
    </row>
    <row r="11" spans="1:18" x14ac:dyDescent="0.45">
      <c r="A11" s="11" t="s">
        <v>249</v>
      </c>
      <c r="B11" s="15">
        <v>12</v>
      </c>
      <c r="G11" s="11" t="s">
        <v>16</v>
      </c>
      <c r="H11" s="13">
        <v>2826</v>
      </c>
      <c r="P11" s="11" t="s">
        <v>53</v>
      </c>
      <c r="Q11" s="12">
        <v>92.73</v>
      </c>
      <c r="R11" s="12">
        <v>20.8</v>
      </c>
    </row>
    <row r="12" spans="1:18" x14ac:dyDescent="0.45">
      <c r="A12" s="11" t="s">
        <v>108</v>
      </c>
      <c r="B12" s="15">
        <v>11</v>
      </c>
      <c r="D12" t="s">
        <v>478</v>
      </c>
      <c r="G12" s="11" t="s">
        <v>174</v>
      </c>
      <c r="H12" s="13">
        <v>6767</v>
      </c>
      <c r="P12" s="11" t="s">
        <v>41</v>
      </c>
      <c r="Q12" s="12">
        <v>42.13</v>
      </c>
      <c r="R12" s="12">
        <v>67.36999999999999</v>
      </c>
    </row>
    <row r="13" spans="1:18" x14ac:dyDescent="0.45">
      <c r="A13" s="11" t="s">
        <v>53</v>
      </c>
      <c r="B13" s="15">
        <v>8</v>
      </c>
      <c r="D13" s="12">
        <v>1144.0049999999997</v>
      </c>
      <c r="G13" s="11" t="s">
        <v>249</v>
      </c>
      <c r="H13" s="13">
        <v>3632</v>
      </c>
      <c r="M13" s="10" t="s">
        <v>8</v>
      </c>
      <c r="N13" t="s">
        <v>479</v>
      </c>
      <c r="P13" s="11" t="s">
        <v>108</v>
      </c>
      <c r="Q13" s="12">
        <v>42.78</v>
      </c>
      <c r="R13" s="12">
        <v>47.03</v>
      </c>
    </row>
    <row r="14" spans="1:18" x14ac:dyDescent="0.45">
      <c r="A14" s="11" t="s">
        <v>477</v>
      </c>
      <c r="B14" s="15">
        <v>223</v>
      </c>
      <c r="G14" s="11" t="s">
        <v>53</v>
      </c>
      <c r="H14" s="13">
        <v>227488</v>
      </c>
      <c r="M14" s="11" t="s">
        <v>485</v>
      </c>
      <c r="N14" s="15">
        <v>147</v>
      </c>
      <c r="P14" s="11" t="s">
        <v>477</v>
      </c>
      <c r="Q14" s="12">
        <v>461.56000000000006</v>
      </c>
      <c r="R14" s="12">
        <v>682.44500000000005</v>
      </c>
    </row>
    <row r="15" spans="1:18" x14ac:dyDescent="0.45">
      <c r="G15" s="11" t="s">
        <v>41</v>
      </c>
      <c r="H15" s="13">
        <v>17275</v>
      </c>
      <c r="M15" s="11" t="s">
        <v>486</v>
      </c>
      <c r="N15" s="15">
        <v>76</v>
      </c>
    </row>
    <row r="16" spans="1:18" x14ac:dyDescent="0.45">
      <c r="G16" s="11" t="s">
        <v>108</v>
      </c>
      <c r="H16" s="13">
        <v>19048</v>
      </c>
      <c r="M16" s="11" t="s">
        <v>477</v>
      </c>
      <c r="N16" s="15">
        <v>223</v>
      </c>
    </row>
    <row r="17" spans="1:14" x14ac:dyDescent="0.45">
      <c r="A17" s="10" t="s">
        <v>476</v>
      </c>
      <c r="B17" t="s">
        <v>480</v>
      </c>
      <c r="G17" s="11" t="s">
        <v>477</v>
      </c>
      <c r="H17" s="13">
        <v>1175002.9166669999</v>
      </c>
    </row>
    <row r="18" spans="1:14" x14ac:dyDescent="0.45">
      <c r="A18" s="11" t="s">
        <v>50</v>
      </c>
      <c r="B18" s="13">
        <v>225291936</v>
      </c>
      <c r="J18" s="10" t="s">
        <v>476</v>
      </c>
      <c r="K18" t="s">
        <v>479</v>
      </c>
    </row>
    <row r="19" spans="1:14" x14ac:dyDescent="0.45">
      <c r="A19" s="11" t="s">
        <v>157</v>
      </c>
      <c r="B19" s="13">
        <v>40033252</v>
      </c>
      <c r="G19" s="10" t="s">
        <v>476</v>
      </c>
      <c r="H19" t="s">
        <v>478</v>
      </c>
      <c r="J19" s="11">
        <v>2000</v>
      </c>
      <c r="K19" s="15">
        <v>8</v>
      </c>
      <c r="M19" s="10" t="s">
        <v>9</v>
      </c>
      <c r="N19" t="s">
        <v>479</v>
      </c>
    </row>
    <row r="20" spans="1:14" x14ac:dyDescent="0.45">
      <c r="A20" s="11" t="s">
        <v>53</v>
      </c>
      <c r="B20" s="13">
        <v>39200950</v>
      </c>
      <c r="D20" s="10" t="s">
        <v>476</v>
      </c>
      <c r="E20" t="s">
        <v>482</v>
      </c>
      <c r="G20" s="11" t="s">
        <v>24</v>
      </c>
      <c r="H20" s="12">
        <v>197.21000000000006</v>
      </c>
      <c r="J20" s="11">
        <v>2001</v>
      </c>
      <c r="K20" s="15">
        <v>12</v>
      </c>
      <c r="M20" s="11" t="s">
        <v>485</v>
      </c>
      <c r="N20" s="15">
        <v>143</v>
      </c>
    </row>
    <row r="21" spans="1:14" x14ac:dyDescent="0.45">
      <c r="A21" s="11" t="s">
        <v>21</v>
      </c>
      <c r="B21" s="13">
        <v>38577444</v>
      </c>
      <c r="D21" s="11" t="s">
        <v>53</v>
      </c>
      <c r="E21" s="14">
        <v>839.61000000000013</v>
      </c>
      <c r="G21" s="11" t="s">
        <v>21</v>
      </c>
      <c r="H21" s="12">
        <v>142.5</v>
      </c>
      <c r="J21" s="11">
        <v>2002</v>
      </c>
      <c r="K21" s="15">
        <v>9</v>
      </c>
      <c r="M21" s="11" t="s">
        <v>486</v>
      </c>
      <c r="N21" s="15">
        <v>80</v>
      </c>
    </row>
    <row r="22" spans="1:14" x14ac:dyDescent="0.45">
      <c r="A22" s="11" t="s">
        <v>24</v>
      </c>
      <c r="B22" s="13">
        <v>19196627</v>
      </c>
      <c r="D22" s="11" t="s">
        <v>108</v>
      </c>
      <c r="E22" s="14">
        <v>1129.8699999999999</v>
      </c>
      <c r="G22" s="11" t="s">
        <v>157</v>
      </c>
      <c r="H22" s="12">
        <v>129.66</v>
      </c>
      <c r="J22" s="11">
        <v>2003</v>
      </c>
      <c r="K22" s="15">
        <v>10</v>
      </c>
      <c r="M22" s="11" t="s">
        <v>477</v>
      </c>
      <c r="N22" s="15">
        <v>223</v>
      </c>
    </row>
    <row r="23" spans="1:14" x14ac:dyDescent="0.45">
      <c r="A23" s="11" t="s">
        <v>41</v>
      </c>
      <c r="B23" s="13">
        <v>3207752</v>
      </c>
      <c r="D23" s="11" t="s">
        <v>16</v>
      </c>
      <c r="E23" s="14">
        <v>1247.48</v>
      </c>
      <c r="G23" s="11" t="s">
        <v>174</v>
      </c>
      <c r="H23" s="12">
        <v>116.90500000000002</v>
      </c>
      <c r="J23" s="11">
        <v>2004</v>
      </c>
      <c r="K23" s="15">
        <v>11</v>
      </c>
    </row>
    <row r="24" spans="1:14" x14ac:dyDescent="0.45">
      <c r="A24" s="11" t="s">
        <v>108</v>
      </c>
      <c r="B24" s="13">
        <v>2815129</v>
      </c>
      <c r="D24" s="11" t="s">
        <v>249</v>
      </c>
      <c r="E24" s="14">
        <v>1298.0600000000004</v>
      </c>
      <c r="G24" s="11" t="s">
        <v>53</v>
      </c>
      <c r="H24" s="12">
        <v>113.53</v>
      </c>
      <c r="J24" s="11">
        <v>2005</v>
      </c>
      <c r="K24" s="15">
        <v>5</v>
      </c>
    </row>
    <row r="25" spans="1:14" x14ac:dyDescent="0.45">
      <c r="A25" s="11" t="s">
        <v>16</v>
      </c>
      <c r="B25" s="13">
        <v>1790918</v>
      </c>
      <c r="D25" s="11" t="s">
        <v>174</v>
      </c>
      <c r="E25" s="14">
        <v>2138.3000000000002</v>
      </c>
      <c r="G25" s="11" t="s">
        <v>41</v>
      </c>
      <c r="H25" s="12">
        <v>109.5</v>
      </c>
      <c r="J25" s="11">
        <v>2006</v>
      </c>
      <c r="K25" s="15">
        <v>7</v>
      </c>
      <c r="M25" s="10" t="s">
        <v>489</v>
      </c>
      <c r="N25" t="s">
        <v>479</v>
      </c>
    </row>
    <row r="26" spans="1:14" x14ac:dyDescent="0.45">
      <c r="A26" s="11" t="s">
        <v>174</v>
      </c>
      <c r="B26" s="13">
        <v>1301212</v>
      </c>
      <c r="D26" s="11" t="s">
        <v>157</v>
      </c>
      <c r="E26" s="14">
        <v>2193.0100000000002</v>
      </c>
      <c r="G26" s="11" t="s">
        <v>50</v>
      </c>
      <c r="H26" s="12">
        <v>107.18000000000002</v>
      </c>
      <c r="J26" s="11">
        <v>2007</v>
      </c>
      <c r="K26" s="15">
        <v>12</v>
      </c>
      <c r="M26" s="11" t="s">
        <v>485</v>
      </c>
      <c r="N26" s="15">
        <v>166</v>
      </c>
    </row>
    <row r="27" spans="1:14" x14ac:dyDescent="0.45">
      <c r="A27" s="11" t="s">
        <v>249</v>
      </c>
      <c r="B27" s="13">
        <v>529784</v>
      </c>
      <c r="D27" s="11" t="s">
        <v>41</v>
      </c>
      <c r="E27" s="14">
        <v>2295.9499999999998</v>
      </c>
      <c r="G27" s="11" t="s">
        <v>249</v>
      </c>
      <c r="H27" s="12">
        <v>101.35000000000001</v>
      </c>
      <c r="J27" s="11">
        <v>2008</v>
      </c>
      <c r="K27" s="15">
        <v>13</v>
      </c>
      <c r="M27" s="11" t="s">
        <v>486</v>
      </c>
      <c r="N27" s="15">
        <v>57</v>
      </c>
    </row>
    <row r="28" spans="1:14" x14ac:dyDescent="0.45">
      <c r="A28" s="11" t="s">
        <v>477</v>
      </c>
      <c r="B28" s="13">
        <v>371945004</v>
      </c>
      <c r="D28" s="11" t="s">
        <v>50</v>
      </c>
      <c r="E28" s="14">
        <v>2605.5100000000002</v>
      </c>
      <c r="G28" s="11" t="s">
        <v>108</v>
      </c>
      <c r="H28" s="12">
        <v>89.810000000000016</v>
      </c>
      <c r="J28" s="11">
        <v>2009</v>
      </c>
      <c r="K28" s="15">
        <v>15</v>
      </c>
      <c r="M28" s="11" t="s">
        <v>477</v>
      </c>
      <c r="N28" s="15">
        <v>223</v>
      </c>
    </row>
    <row r="29" spans="1:14" x14ac:dyDescent="0.45">
      <c r="D29" s="11" t="s">
        <v>21</v>
      </c>
      <c r="E29" s="14">
        <v>3391.74</v>
      </c>
      <c r="G29" s="11" t="s">
        <v>16</v>
      </c>
      <c r="H29" s="12">
        <v>36.36</v>
      </c>
      <c r="J29" s="11">
        <v>2010</v>
      </c>
      <c r="K29" s="15">
        <v>14</v>
      </c>
    </row>
    <row r="30" spans="1:14" x14ac:dyDescent="0.45">
      <c r="D30" s="11" t="s">
        <v>24</v>
      </c>
      <c r="E30" s="14">
        <v>5233.439999999996</v>
      </c>
      <c r="G30" s="11" t="s">
        <v>477</v>
      </c>
      <c r="H30" s="12">
        <v>1144.0050000000001</v>
      </c>
      <c r="J30" s="11">
        <v>2011</v>
      </c>
      <c r="K30" s="15">
        <v>7</v>
      </c>
    </row>
    <row r="31" spans="1:14" x14ac:dyDescent="0.45">
      <c r="D31" s="11" t="s">
        <v>477</v>
      </c>
      <c r="E31" s="14">
        <v>22372.969999999998</v>
      </c>
      <c r="J31" s="11">
        <v>2012</v>
      </c>
      <c r="K31" s="15">
        <v>13</v>
      </c>
    </row>
    <row r="32" spans="1:14" x14ac:dyDescent="0.45">
      <c r="J32" s="11">
        <v>2013</v>
      </c>
      <c r="K32" s="15">
        <v>14</v>
      </c>
    </row>
    <row r="33" spans="10:11" x14ac:dyDescent="0.45">
      <c r="J33" s="11">
        <v>2014</v>
      </c>
      <c r="K33" s="15">
        <v>11</v>
      </c>
    </row>
    <row r="34" spans="10:11" x14ac:dyDescent="0.45">
      <c r="J34" s="11">
        <v>2015</v>
      </c>
      <c r="K34" s="15">
        <v>8</v>
      </c>
    </row>
    <row r="35" spans="10:11" x14ac:dyDescent="0.45">
      <c r="J35" s="11">
        <v>2016</v>
      </c>
      <c r="K35" s="15">
        <v>10</v>
      </c>
    </row>
    <row r="36" spans="10:11" x14ac:dyDescent="0.45">
      <c r="J36" s="11">
        <v>2017</v>
      </c>
      <c r="K36" s="15">
        <v>5</v>
      </c>
    </row>
    <row r="37" spans="10:11" x14ac:dyDescent="0.45">
      <c r="J37" s="11">
        <v>2018</v>
      </c>
      <c r="K37" s="15">
        <v>13</v>
      </c>
    </row>
    <row r="38" spans="10:11" x14ac:dyDescent="0.45">
      <c r="J38" s="11">
        <v>2019</v>
      </c>
      <c r="K38" s="15">
        <v>12</v>
      </c>
    </row>
    <row r="39" spans="10:11" x14ac:dyDescent="0.45">
      <c r="J39" s="11">
        <v>2020</v>
      </c>
      <c r="K39" s="15">
        <v>9</v>
      </c>
    </row>
    <row r="40" spans="10:11" x14ac:dyDescent="0.45">
      <c r="J40" s="11">
        <v>2021</v>
      </c>
      <c r="K40" s="15">
        <v>5</v>
      </c>
    </row>
    <row r="41" spans="10:11" x14ac:dyDescent="0.45">
      <c r="J41" s="11" t="s">
        <v>477</v>
      </c>
      <c r="K41" s="15">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4366-E052-46AC-8E6E-47860B7D1A3E}">
  <sheetPr>
    <tabColor theme="7" tint="0.59999389629810485"/>
  </sheetPr>
  <dimension ref="A1"/>
  <sheetViews>
    <sheetView showGridLines="0" tabSelected="1" zoomScaleNormal="100" workbookViewId="0">
      <selection activeCell="T11" sqref="T11"/>
    </sheetView>
  </sheetViews>
  <sheetFormatPr defaultRowHeight="14.25"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EDF5-29C1-4C1D-9FE4-FFC83B1ED59D}">
  <sheetPr>
    <tabColor rgb="FFFFFF00"/>
  </sheetPr>
  <dimension ref="A1:T224"/>
  <sheetViews>
    <sheetView zoomScale="90" zoomScaleNormal="90" workbookViewId="0">
      <selection activeCell="T9" sqref="T9"/>
    </sheetView>
  </sheetViews>
  <sheetFormatPr defaultRowHeight="14.25" x14ac:dyDescent="0.45"/>
  <cols>
    <col min="3" max="3" width="17.86328125" customWidth="1"/>
    <col min="4" max="4" width="12.73046875" customWidth="1"/>
    <col min="6" max="6" width="20.46484375" customWidth="1"/>
    <col min="7" max="7" width="9.265625" customWidth="1"/>
    <col min="8" max="8" width="9.59765625" customWidth="1"/>
    <col min="11" max="11" width="9.3984375" customWidth="1"/>
    <col min="13" max="13" width="14.33203125" style="1" customWidth="1"/>
    <col min="14" max="14" width="14.19921875" customWidth="1"/>
    <col min="15" max="16" width="13.3984375" customWidth="1"/>
    <col min="17" max="17" width="11.265625" customWidth="1"/>
    <col min="19" max="19" width="12.53125" bestFit="1" customWidth="1"/>
    <col min="20" max="20" width="11.86328125" bestFit="1" customWidth="1"/>
  </cols>
  <sheetData>
    <row r="1" spans="1:20" x14ac:dyDescent="0.45">
      <c r="A1" t="s">
        <v>0</v>
      </c>
      <c r="B1" t="s">
        <v>1</v>
      </c>
      <c r="C1" t="s">
        <v>2</v>
      </c>
      <c r="D1" t="s">
        <v>3</v>
      </c>
      <c r="E1" t="s">
        <v>4</v>
      </c>
      <c r="F1" t="s">
        <v>5</v>
      </c>
      <c r="G1" t="s">
        <v>6</v>
      </c>
      <c r="H1" t="s">
        <v>7</v>
      </c>
      <c r="I1" t="s">
        <v>8</v>
      </c>
      <c r="J1" t="s">
        <v>9</v>
      </c>
      <c r="K1" t="s">
        <v>10</v>
      </c>
      <c r="L1" t="s">
        <v>11</v>
      </c>
      <c r="M1" s="1" t="s">
        <v>12</v>
      </c>
      <c r="N1" t="s">
        <v>13</v>
      </c>
      <c r="O1" t="s">
        <v>14</v>
      </c>
      <c r="P1" t="s">
        <v>475</v>
      </c>
      <c r="Q1" t="s">
        <v>15</v>
      </c>
    </row>
    <row r="2" spans="1:20" x14ac:dyDescent="0.45">
      <c r="A2">
        <v>2000</v>
      </c>
      <c r="B2" t="s">
        <v>16</v>
      </c>
      <c r="C2" t="s">
        <v>17</v>
      </c>
      <c r="D2" t="s">
        <v>18</v>
      </c>
      <c r="E2" t="b">
        <v>1</v>
      </c>
      <c r="F2" t="b">
        <v>1</v>
      </c>
      <c r="G2" t="b">
        <v>0</v>
      </c>
      <c r="H2" t="b">
        <v>0</v>
      </c>
      <c r="I2" t="b">
        <v>0</v>
      </c>
      <c r="J2" t="b">
        <v>1</v>
      </c>
      <c r="K2" t="b">
        <v>0</v>
      </c>
      <c r="L2">
        <v>30</v>
      </c>
      <c r="M2" s="4">
        <v>2.1</v>
      </c>
      <c r="N2" s="5">
        <v>13615</v>
      </c>
      <c r="O2" s="5">
        <v>84</v>
      </c>
      <c r="P2" s="8">
        <f>Table1[[#This Row],[Youtube Likes]]/Table1[[#This Row],[Youtube Views]]*100</f>
        <v>0.61696658097686374</v>
      </c>
      <c r="Q2" s="9">
        <v>88.47</v>
      </c>
    </row>
    <row r="3" spans="1:20" x14ac:dyDescent="0.45">
      <c r="A3">
        <v>2000</v>
      </c>
      <c r="B3" t="s">
        <v>16</v>
      </c>
      <c r="C3" t="s">
        <v>19</v>
      </c>
      <c r="D3" t="s">
        <v>20</v>
      </c>
      <c r="E3" t="b">
        <v>1</v>
      </c>
      <c r="F3" t="b">
        <v>1</v>
      </c>
      <c r="G3" t="b">
        <v>0</v>
      </c>
      <c r="H3" t="b">
        <v>0</v>
      </c>
      <c r="I3" t="b">
        <v>1</v>
      </c>
      <c r="J3" t="b">
        <v>0</v>
      </c>
      <c r="K3" t="b">
        <v>0</v>
      </c>
      <c r="L3">
        <v>30</v>
      </c>
      <c r="M3" s="4">
        <v>2.1</v>
      </c>
      <c r="N3" s="5">
        <v>72772</v>
      </c>
      <c r="O3" s="5">
        <v>146</v>
      </c>
      <c r="P3" s="8">
        <f>Table1[[#This Row],[Youtube Likes]]/Table1[[#This Row],[Youtube Views]]*100</f>
        <v>0.20062661463200129</v>
      </c>
      <c r="Q3" s="9">
        <v>88.47</v>
      </c>
    </row>
    <row r="4" spans="1:20" x14ac:dyDescent="0.45">
      <c r="A4">
        <v>2000</v>
      </c>
      <c r="B4" t="s">
        <v>21</v>
      </c>
      <c r="C4" t="s">
        <v>22</v>
      </c>
      <c r="D4" t="s">
        <v>23</v>
      </c>
      <c r="E4" t="b">
        <v>1</v>
      </c>
      <c r="F4" t="b">
        <v>1</v>
      </c>
      <c r="G4" t="b">
        <v>0</v>
      </c>
      <c r="H4" t="b">
        <v>0</v>
      </c>
      <c r="I4" t="b">
        <v>0</v>
      </c>
      <c r="J4" t="b">
        <v>0</v>
      </c>
      <c r="K4" t="b">
        <v>0</v>
      </c>
      <c r="L4">
        <v>30</v>
      </c>
      <c r="M4" s="4">
        <v>2.1</v>
      </c>
      <c r="N4" s="5">
        <v>5399</v>
      </c>
      <c r="O4" s="5">
        <v>11</v>
      </c>
      <c r="P4" s="8">
        <f>Table1[[#This Row],[Youtube Likes]]/Table1[[#This Row],[Youtube Views]]*100</f>
        <v>0.20374143359881461</v>
      </c>
      <c r="Q4" s="9">
        <v>88.47</v>
      </c>
      <c r="S4" s="2" t="s">
        <v>472</v>
      </c>
      <c r="T4" s="6">
        <f>SUM(Table1[TV Viewers])</f>
        <v>22372.969999999998</v>
      </c>
    </row>
    <row r="5" spans="1:20" x14ac:dyDescent="0.45">
      <c r="A5">
        <v>2000</v>
      </c>
      <c r="B5" t="s">
        <v>24</v>
      </c>
      <c r="C5" t="s">
        <v>25</v>
      </c>
      <c r="D5" t="s">
        <v>26</v>
      </c>
      <c r="E5" t="b">
        <v>1</v>
      </c>
      <c r="F5" t="b">
        <v>1</v>
      </c>
      <c r="G5" t="b">
        <v>0</v>
      </c>
      <c r="H5" t="b">
        <v>0</v>
      </c>
      <c r="I5" t="b">
        <v>1</v>
      </c>
      <c r="J5" t="b">
        <v>0</v>
      </c>
      <c r="K5" t="b">
        <v>0</v>
      </c>
      <c r="L5">
        <v>30</v>
      </c>
      <c r="M5" s="4">
        <v>2.1</v>
      </c>
      <c r="N5" s="5">
        <v>6699</v>
      </c>
      <c r="O5" s="5">
        <v>8</v>
      </c>
      <c r="P5" s="8">
        <f>Table1[[#This Row],[Youtube Likes]]/Table1[[#This Row],[Youtube Views]]*100</f>
        <v>0.11942080907598147</v>
      </c>
      <c r="Q5" s="9">
        <v>88.47</v>
      </c>
      <c r="S5" s="2" t="s">
        <v>473</v>
      </c>
      <c r="T5" s="3">
        <f>SUM(Table1[Estimated Cost])</f>
        <v>1144.0049999999997</v>
      </c>
    </row>
    <row r="6" spans="1:20" x14ac:dyDescent="0.45">
      <c r="A6">
        <v>2000</v>
      </c>
      <c r="B6" t="s">
        <v>21</v>
      </c>
      <c r="C6" t="s">
        <v>27</v>
      </c>
      <c r="D6" t="s">
        <v>28</v>
      </c>
      <c r="E6" t="b">
        <v>1</v>
      </c>
      <c r="F6" t="b">
        <v>0</v>
      </c>
      <c r="G6" t="b">
        <v>0</v>
      </c>
      <c r="H6" t="b">
        <v>0</v>
      </c>
      <c r="I6" t="b">
        <v>0</v>
      </c>
      <c r="J6" t="b">
        <v>1</v>
      </c>
      <c r="K6" t="b">
        <v>0</v>
      </c>
      <c r="L6">
        <v>30</v>
      </c>
      <c r="M6" s="4">
        <v>2.1</v>
      </c>
      <c r="N6" s="5">
        <v>18972</v>
      </c>
      <c r="O6" s="5">
        <v>6</v>
      </c>
      <c r="P6" s="8">
        <f>Table1[[#This Row],[Youtube Likes]]/Table1[[#This Row],[Youtube Views]]*100</f>
        <v>3.1625553447185324E-2</v>
      </c>
      <c r="Q6" s="9">
        <v>88.47</v>
      </c>
      <c r="S6" s="2" t="s">
        <v>474</v>
      </c>
      <c r="T6" s="7">
        <f>Table1[TV Viewers]*0.02/Table1[Estimated Cost]</f>
        <v>0.84257142857142853</v>
      </c>
    </row>
    <row r="7" spans="1:20" x14ac:dyDescent="0.45">
      <c r="A7">
        <v>2000</v>
      </c>
      <c r="B7" t="s">
        <v>24</v>
      </c>
      <c r="C7" t="s">
        <v>29</v>
      </c>
      <c r="D7" t="s">
        <v>30</v>
      </c>
      <c r="E7" t="b">
        <v>1</v>
      </c>
      <c r="F7" t="b">
        <v>0</v>
      </c>
      <c r="G7" t="b">
        <v>0</v>
      </c>
      <c r="H7" t="b">
        <v>0</v>
      </c>
      <c r="I7" t="b">
        <v>1</v>
      </c>
      <c r="J7" t="b">
        <v>1</v>
      </c>
      <c r="K7" t="b">
        <v>1</v>
      </c>
      <c r="L7">
        <v>30</v>
      </c>
      <c r="M7" s="4">
        <v>2.1</v>
      </c>
      <c r="N7" s="5">
        <v>146</v>
      </c>
      <c r="O7" s="5">
        <v>3</v>
      </c>
      <c r="P7" s="8">
        <f>Table1[[#This Row],[Youtube Likes]]/Table1[[#This Row],[Youtube Views]]*100</f>
        <v>2.054794520547945</v>
      </c>
      <c r="Q7" s="9">
        <v>88.47</v>
      </c>
    </row>
    <row r="8" spans="1:20" x14ac:dyDescent="0.45">
      <c r="A8">
        <v>2000</v>
      </c>
      <c r="B8" t="s">
        <v>21</v>
      </c>
      <c r="C8" t="s">
        <v>31</v>
      </c>
      <c r="D8" t="s">
        <v>32</v>
      </c>
      <c r="E8" t="b">
        <v>1</v>
      </c>
      <c r="F8" t="b">
        <v>1</v>
      </c>
      <c r="G8" t="b">
        <v>0</v>
      </c>
      <c r="H8" t="b">
        <v>0</v>
      </c>
      <c r="I8" t="b">
        <v>0</v>
      </c>
      <c r="J8" t="b">
        <v>0</v>
      </c>
      <c r="K8" t="b">
        <v>0</v>
      </c>
      <c r="L8">
        <v>60</v>
      </c>
      <c r="M8" s="4">
        <v>4.2</v>
      </c>
      <c r="N8" s="5">
        <v>4047977</v>
      </c>
      <c r="O8" s="5">
        <v>31000</v>
      </c>
      <c r="P8" s="8">
        <f>Table1[[#This Row],[Youtube Likes]]/Table1[[#This Row],[Youtube Views]]*100</f>
        <v>0.76581462789931853</v>
      </c>
      <c r="Q8" s="9">
        <v>88.47</v>
      </c>
      <c r="T8" s="13">
        <f>SUM(Table1[Youtube Views])</f>
        <v>371945004</v>
      </c>
    </row>
    <row r="9" spans="1:20" x14ac:dyDescent="0.45">
      <c r="A9">
        <v>2000</v>
      </c>
      <c r="B9" t="s">
        <v>21</v>
      </c>
      <c r="C9" t="s">
        <v>33</v>
      </c>
      <c r="D9" t="s">
        <v>34</v>
      </c>
      <c r="E9" t="b">
        <v>1</v>
      </c>
      <c r="F9" t="b">
        <v>0</v>
      </c>
      <c r="G9" t="b">
        <v>0</v>
      </c>
      <c r="H9" t="b">
        <v>0</v>
      </c>
      <c r="I9" t="b">
        <v>1</v>
      </c>
      <c r="J9" t="b">
        <v>1</v>
      </c>
      <c r="K9" t="b">
        <v>0</v>
      </c>
      <c r="L9">
        <v>60</v>
      </c>
      <c r="M9" s="4">
        <v>4.2</v>
      </c>
      <c r="N9" s="5">
        <v>112246</v>
      </c>
      <c r="O9" s="5">
        <v>163</v>
      </c>
      <c r="P9" s="8">
        <f>Table1[[#This Row],[Youtube Likes]]/Table1[[#This Row],[Youtube Views]]*100</f>
        <v>0.14521675605366782</v>
      </c>
      <c r="Q9" s="9">
        <v>88.47</v>
      </c>
    </row>
    <row r="10" spans="1:20" x14ac:dyDescent="0.45">
      <c r="A10">
        <v>2001</v>
      </c>
      <c r="B10" t="s">
        <v>24</v>
      </c>
      <c r="C10" t="s">
        <v>35</v>
      </c>
      <c r="D10" t="s">
        <v>36</v>
      </c>
      <c r="E10" t="b">
        <v>1</v>
      </c>
      <c r="F10" t="b">
        <v>1</v>
      </c>
      <c r="G10" t="b">
        <v>0</v>
      </c>
      <c r="H10" t="b">
        <v>0</v>
      </c>
      <c r="I10" t="b">
        <v>0</v>
      </c>
      <c r="J10" t="b">
        <v>1</v>
      </c>
      <c r="K10" t="b">
        <v>0</v>
      </c>
      <c r="L10">
        <v>30</v>
      </c>
      <c r="M10" s="4">
        <v>2.1</v>
      </c>
      <c r="N10" s="5">
        <v>3613</v>
      </c>
      <c r="O10" s="5">
        <v>10</v>
      </c>
      <c r="P10" s="8">
        <f>Table1[[#This Row],[Youtube Likes]]/Table1[[#This Row],[Youtube Views]]*100</f>
        <v>0.27677830058123443</v>
      </c>
      <c r="Q10" s="9">
        <v>84.34</v>
      </c>
    </row>
    <row r="11" spans="1:20" x14ac:dyDescent="0.45">
      <c r="A11">
        <v>2001</v>
      </c>
      <c r="B11" t="s">
        <v>21</v>
      </c>
      <c r="C11" t="s">
        <v>37</v>
      </c>
      <c r="D11" t="s">
        <v>38</v>
      </c>
      <c r="E11" t="b">
        <v>1</v>
      </c>
      <c r="F11" t="b">
        <v>1</v>
      </c>
      <c r="G11" t="b">
        <v>0</v>
      </c>
      <c r="H11" t="b">
        <v>0</v>
      </c>
      <c r="I11" t="b">
        <v>0</v>
      </c>
      <c r="J11" t="b">
        <v>0</v>
      </c>
      <c r="K11" t="b">
        <v>0</v>
      </c>
      <c r="L11">
        <v>30</v>
      </c>
      <c r="M11" s="4">
        <v>2.1</v>
      </c>
      <c r="N11" s="5">
        <v>58606</v>
      </c>
      <c r="O11" s="5">
        <v>212</v>
      </c>
      <c r="P11" s="8">
        <f>Table1[[#This Row],[Youtube Likes]]/Table1[[#This Row],[Youtube Views]]*100</f>
        <v>0.36173770603692451</v>
      </c>
      <c r="Q11" s="9">
        <v>84.34</v>
      </c>
    </row>
    <row r="12" spans="1:20" x14ac:dyDescent="0.45">
      <c r="A12">
        <v>2001</v>
      </c>
      <c r="B12" t="s">
        <v>24</v>
      </c>
      <c r="C12" t="s">
        <v>39</v>
      </c>
      <c r="D12" t="s">
        <v>40</v>
      </c>
      <c r="E12" t="b">
        <v>1</v>
      </c>
      <c r="F12" t="b">
        <v>0</v>
      </c>
      <c r="G12" t="b">
        <v>0</v>
      </c>
      <c r="H12" t="b">
        <v>0</v>
      </c>
      <c r="I12" t="b">
        <v>1</v>
      </c>
      <c r="J12" t="b">
        <v>0</v>
      </c>
      <c r="K12" t="b">
        <v>1</v>
      </c>
      <c r="L12">
        <v>30</v>
      </c>
      <c r="M12" s="4">
        <v>2.1</v>
      </c>
      <c r="N12" s="5">
        <v>73526</v>
      </c>
      <c r="O12" s="5">
        <v>353</v>
      </c>
      <c r="P12" s="8">
        <f>Table1[[#This Row],[Youtube Likes]]/Table1[[#This Row],[Youtube Views]]*100</f>
        <v>0.48010227674564104</v>
      </c>
      <c r="Q12" s="9">
        <v>84.34</v>
      </c>
    </row>
    <row r="13" spans="1:20" x14ac:dyDescent="0.45">
      <c r="A13">
        <v>2001</v>
      </c>
      <c r="B13" t="s">
        <v>41</v>
      </c>
      <c r="C13" t="s">
        <v>42</v>
      </c>
      <c r="D13" t="s">
        <v>43</v>
      </c>
      <c r="E13" t="b">
        <v>1</v>
      </c>
      <c r="F13" t="b">
        <v>0</v>
      </c>
      <c r="G13" t="b">
        <v>0</v>
      </c>
      <c r="H13" t="b">
        <v>0</v>
      </c>
      <c r="I13" t="b">
        <v>0</v>
      </c>
      <c r="J13" t="b">
        <v>0</v>
      </c>
      <c r="K13" t="b">
        <v>1</v>
      </c>
      <c r="L13">
        <v>30</v>
      </c>
      <c r="M13" s="4">
        <v>2.1</v>
      </c>
      <c r="N13" s="5">
        <v>1202</v>
      </c>
      <c r="O13" s="5">
        <v>5</v>
      </c>
      <c r="P13" s="8">
        <f>Table1[[#This Row],[Youtube Likes]]/Table1[[#This Row],[Youtube Views]]*100</f>
        <v>0.41597337770382692</v>
      </c>
      <c r="Q13" s="9">
        <v>84.34</v>
      </c>
    </row>
    <row r="14" spans="1:20" x14ac:dyDescent="0.45">
      <c r="A14">
        <v>2001</v>
      </c>
      <c r="B14" t="s">
        <v>16</v>
      </c>
      <c r="C14" t="s">
        <v>44</v>
      </c>
      <c r="D14" t="s">
        <v>45</v>
      </c>
      <c r="E14" t="b">
        <v>0</v>
      </c>
      <c r="F14" t="b">
        <v>0</v>
      </c>
      <c r="G14" t="b">
        <v>0</v>
      </c>
      <c r="H14" t="b">
        <v>0</v>
      </c>
      <c r="I14" t="b">
        <v>1</v>
      </c>
      <c r="J14" t="b">
        <v>1</v>
      </c>
      <c r="K14" t="b">
        <v>0</v>
      </c>
      <c r="L14">
        <v>30</v>
      </c>
      <c r="M14" s="4">
        <v>2.1</v>
      </c>
      <c r="N14" s="5">
        <v>105126</v>
      </c>
      <c r="O14" s="5">
        <v>191</v>
      </c>
      <c r="P14" s="8">
        <f>Table1[[#This Row],[Youtube Likes]]/Table1[[#This Row],[Youtube Views]]*100</f>
        <v>0.18168673781937864</v>
      </c>
      <c r="Q14" s="9">
        <v>84.34</v>
      </c>
    </row>
    <row r="15" spans="1:20" x14ac:dyDescent="0.45">
      <c r="A15">
        <v>2001</v>
      </c>
      <c r="B15" t="s">
        <v>41</v>
      </c>
      <c r="C15" t="s">
        <v>46</v>
      </c>
      <c r="D15" t="s">
        <v>47</v>
      </c>
      <c r="E15" t="b">
        <v>1</v>
      </c>
      <c r="F15" t="b">
        <v>1</v>
      </c>
      <c r="G15" t="b">
        <v>0</v>
      </c>
      <c r="H15" t="b">
        <v>0</v>
      </c>
      <c r="I15" t="b">
        <v>0</v>
      </c>
      <c r="J15" t="b">
        <v>0</v>
      </c>
      <c r="K15" t="b">
        <v>1</v>
      </c>
      <c r="L15">
        <v>30</v>
      </c>
      <c r="M15" s="4">
        <v>2.1</v>
      </c>
      <c r="N15" s="5">
        <v>65284</v>
      </c>
      <c r="O15" s="5">
        <v>110</v>
      </c>
      <c r="P15" s="8">
        <f>Table1[[#This Row],[Youtube Likes]]/Table1[[#This Row],[Youtube Views]]*100</f>
        <v>0.16849457753814107</v>
      </c>
      <c r="Q15" s="9">
        <v>84.34</v>
      </c>
    </row>
    <row r="16" spans="1:20" x14ac:dyDescent="0.45">
      <c r="A16">
        <v>2001</v>
      </c>
      <c r="B16" t="s">
        <v>24</v>
      </c>
      <c r="C16" t="s">
        <v>48</v>
      </c>
      <c r="D16" t="s">
        <v>49</v>
      </c>
      <c r="E16" t="b">
        <v>1</v>
      </c>
      <c r="F16" t="b">
        <v>0</v>
      </c>
      <c r="G16" t="b">
        <v>0</v>
      </c>
      <c r="H16" t="b">
        <v>1</v>
      </c>
      <c r="I16" t="b">
        <v>0</v>
      </c>
      <c r="J16" t="b">
        <v>0</v>
      </c>
      <c r="K16" t="b">
        <v>1</v>
      </c>
      <c r="L16">
        <v>30</v>
      </c>
      <c r="M16" s="4">
        <v>2.1</v>
      </c>
      <c r="N16" s="5">
        <v>1047</v>
      </c>
      <c r="O16" s="5">
        <v>3</v>
      </c>
      <c r="P16" s="8">
        <f>Table1[[#This Row],[Youtube Likes]]/Table1[[#This Row],[Youtube Views]]*100</f>
        <v>0.28653295128939826</v>
      </c>
      <c r="Q16" s="9">
        <v>84.34</v>
      </c>
    </row>
    <row r="17" spans="1:17" x14ac:dyDescent="0.45">
      <c r="A17">
        <v>2001</v>
      </c>
      <c r="B17" t="s">
        <v>50</v>
      </c>
      <c r="C17" t="s">
        <v>51</v>
      </c>
      <c r="D17" t="s">
        <v>52</v>
      </c>
      <c r="E17" t="b">
        <v>1</v>
      </c>
      <c r="F17" t="b">
        <v>1</v>
      </c>
      <c r="G17" t="b">
        <v>0</v>
      </c>
      <c r="H17" t="b">
        <v>1</v>
      </c>
      <c r="I17" t="b">
        <v>0</v>
      </c>
      <c r="J17" t="b">
        <v>0</v>
      </c>
      <c r="K17" t="b">
        <v>1</v>
      </c>
      <c r="L17">
        <v>30</v>
      </c>
      <c r="M17" s="4">
        <v>2.1</v>
      </c>
      <c r="N17" s="5">
        <v>4183</v>
      </c>
      <c r="O17" s="5">
        <v>15</v>
      </c>
      <c r="P17" s="8">
        <f>Table1[[#This Row],[Youtube Likes]]/Table1[[#This Row],[Youtube Views]]*100</f>
        <v>0.35859431030360989</v>
      </c>
      <c r="Q17" s="9">
        <v>84.34</v>
      </c>
    </row>
    <row r="18" spans="1:17" x14ac:dyDescent="0.45">
      <c r="A18">
        <v>2001</v>
      </c>
      <c r="B18" t="s">
        <v>41</v>
      </c>
      <c r="C18" t="s">
        <v>54</v>
      </c>
      <c r="D18" t="s">
        <v>55</v>
      </c>
      <c r="E18" t="b">
        <v>1</v>
      </c>
      <c r="F18" t="b">
        <v>0</v>
      </c>
      <c r="G18" t="b">
        <v>1</v>
      </c>
      <c r="H18" t="b">
        <v>1</v>
      </c>
      <c r="I18" t="b">
        <v>0</v>
      </c>
      <c r="J18" t="b">
        <v>1</v>
      </c>
      <c r="K18" t="b">
        <v>1</v>
      </c>
      <c r="L18">
        <v>45</v>
      </c>
      <c r="M18" s="4">
        <v>3.15</v>
      </c>
      <c r="N18" s="5">
        <v>12595</v>
      </c>
      <c r="O18" s="5">
        <v>13</v>
      </c>
      <c r="P18" s="8">
        <f>Table1[[#This Row],[Youtube Likes]]/Table1[[#This Row],[Youtube Views]]*100</f>
        <v>0.10321556173084558</v>
      </c>
      <c r="Q18" s="9">
        <v>84.34</v>
      </c>
    </row>
    <row r="19" spans="1:17" x14ac:dyDescent="0.45">
      <c r="A19">
        <v>2001</v>
      </c>
      <c r="B19" t="s">
        <v>41</v>
      </c>
      <c r="C19" t="s">
        <v>56</v>
      </c>
      <c r="D19" t="s">
        <v>57</v>
      </c>
      <c r="E19" t="b">
        <v>1</v>
      </c>
      <c r="F19" t="b">
        <v>0</v>
      </c>
      <c r="G19" t="b">
        <v>0</v>
      </c>
      <c r="H19" t="b">
        <v>1</v>
      </c>
      <c r="I19" t="b">
        <v>1</v>
      </c>
      <c r="J19" t="b">
        <v>0</v>
      </c>
      <c r="K19" t="b">
        <v>0</v>
      </c>
      <c r="L19">
        <v>60</v>
      </c>
      <c r="M19" s="4">
        <v>4.2</v>
      </c>
      <c r="N19" s="5">
        <v>1632</v>
      </c>
      <c r="O19" s="5">
        <v>15</v>
      </c>
      <c r="P19" s="8">
        <f>Table1[[#This Row],[Youtube Likes]]/Table1[[#This Row],[Youtube Views]]*100</f>
        <v>0.91911764705882359</v>
      </c>
      <c r="Q19" s="9">
        <v>84.34</v>
      </c>
    </row>
    <row r="20" spans="1:17" x14ac:dyDescent="0.45">
      <c r="A20">
        <v>2001</v>
      </c>
      <c r="B20" t="s">
        <v>16</v>
      </c>
      <c r="C20" t="s">
        <v>58</v>
      </c>
      <c r="D20" t="s">
        <v>59</v>
      </c>
      <c r="E20" t="b">
        <v>1</v>
      </c>
      <c r="F20" t="b">
        <v>0</v>
      </c>
      <c r="G20" t="b">
        <v>0</v>
      </c>
      <c r="H20" t="b">
        <v>0</v>
      </c>
      <c r="I20" t="b">
        <v>1</v>
      </c>
      <c r="J20" t="b">
        <v>0</v>
      </c>
      <c r="K20" t="b">
        <v>0</v>
      </c>
      <c r="L20">
        <v>30</v>
      </c>
      <c r="M20" s="4">
        <v>2.1</v>
      </c>
      <c r="N20" s="5">
        <v>6602</v>
      </c>
      <c r="O20" s="5">
        <v>12</v>
      </c>
      <c r="P20" s="8">
        <f>Table1[[#This Row],[Youtube Likes]]/Table1[[#This Row],[Youtube Views]]*100</f>
        <v>0.18176310209027569</v>
      </c>
      <c r="Q20" s="9">
        <v>84.34</v>
      </c>
    </row>
    <row r="21" spans="1:17" x14ac:dyDescent="0.45">
      <c r="A21">
        <v>2001</v>
      </c>
      <c r="B21" t="s">
        <v>21</v>
      </c>
      <c r="C21" t="s">
        <v>60</v>
      </c>
      <c r="D21" t="s">
        <v>61</v>
      </c>
      <c r="E21" t="b">
        <v>0</v>
      </c>
      <c r="F21" t="b">
        <v>0</v>
      </c>
      <c r="G21" t="b">
        <v>0</v>
      </c>
      <c r="H21" t="b">
        <v>1</v>
      </c>
      <c r="I21" t="b">
        <v>0</v>
      </c>
      <c r="J21" t="b">
        <v>0</v>
      </c>
      <c r="K21" t="b">
        <v>0</v>
      </c>
      <c r="L21">
        <v>30</v>
      </c>
      <c r="M21" s="4">
        <v>2.1</v>
      </c>
      <c r="N21" s="5">
        <v>78098</v>
      </c>
      <c r="O21" s="5">
        <v>350</v>
      </c>
      <c r="P21" s="8">
        <f>Table1[[#This Row],[Youtube Likes]]/Table1[[#This Row],[Youtube Views]]*100</f>
        <v>0.4481548823273323</v>
      </c>
      <c r="Q21" s="9">
        <v>84.34</v>
      </c>
    </row>
    <row r="22" spans="1:17" x14ac:dyDescent="0.45">
      <c r="A22">
        <v>2002</v>
      </c>
      <c r="B22" t="s">
        <v>21</v>
      </c>
      <c r="C22" t="s">
        <v>62</v>
      </c>
      <c r="D22" t="s">
        <v>63</v>
      </c>
      <c r="E22" t="b">
        <v>0</v>
      </c>
      <c r="F22" t="b">
        <v>1</v>
      </c>
      <c r="G22" t="b">
        <v>1</v>
      </c>
      <c r="H22" t="b">
        <v>0</v>
      </c>
      <c r="I22" t="b">
        <v>0</v>
      </c>
      <c r="J22" t="b">
        <v>1</v>
      </c>
      <c r="K22" t="b">
        <v>0</v>
      </c>
      <c r="L22">
        <v>60</v>
      </c>
      <c r="M22" s="4">
        <v>4.2</v>
      </c>
      <c r="N22" s="5">
        <v>147441</v>
      </c>
      <c r="O22" s="5">
        <v>845</v>
      </c>
      <c r="P22" s="8">
        <f>Table1[[#This Row],[Youtube Likes]]/Table1[[#This Row],[Youtube Views]]*100</f>
        <v>0.57311060017227233</v>
      </c>
      <c r="Q22" s="9">
        <v>86.8</v>
      </c>
    </row>
    <row r="23" spans="1:17" x14ac:dyDescent="0.45">
      <c r="A23">
        <v>2002</v>
      </c>
      <c r="B23" t="s">
        <v>21</v>
      </c>
      <c r="C23" t="s">
        <v>64</v>
      </c>
      <c r="D23" t="s">
        <v>65</v>
      </c>
      <c r="E23" t="b">
        <v>1</v>
      </c>
      <c r="F23" t="b">
        <v>1</v>
      </c>
      <c r="G23" t="b">
        <v>0</v>
      </c>
      <c r="H23" t="b">
        <v>0</v>
      </c>
      <c r="I23" t="b">
        <v>0</v>
      </c>
      <c r="J23" t="b">
        <v>0</v>
      </c>
      <c r="K23" t="b">
        <v>0</v>
      </c>
      <c r="L23">
        <v>30</v>
      </c>
      <c r="M23" s="4">
        <v>2.1</v>
      </c>
      <c r="N23" s="5">
        <v>49992</v>
      </c>
      <c r="O23" s="5">
        <v>329</v>
      </c>
      <c r="P23" s="8">
        <f>Table1[[#This Row],[Youtube Likes]]/Table1[[#This Row],[Youtube Views]]*100</f>
        <v>0.65810529684749564</v>
      </c>
      <c r="Q23" s="9">
        <v>86.8</v>
      </c>
    </row>
    <row r="24" spans="1:17" x14ac:dyDescent="0.45">
      <c r="A24">
        <v>2002</v>
      </c>
      <c r="B24" t="s">
        <v>21</v>
      </c>
      <c r="C24" t="s">
        <v>66</v>
      </c>
      <c r="D24" t="s">
        <v>67</v>
      </c>
      <c r="E24" t="b">
        <v>1</v>
      </c>
      <c r="F24" t="b">
        <v>0</v>
      </c>
      <c r="G24" t="b">
        <v>0</v>
      </c>
      <c r="H24" t="b">
        <v>0</v>
      </c>
      <c r="I24" t="b">
        <v>0</v>
      </c>
      <c r="J24" t="b">
        <v>0</v>
      </c>
      <c r="K24" t="b">
        <v>0</v>
      </c>
      <c r="L24">
        <v>30</v>
      </c>
      <c r="M24" s="4">
        <v>2.1</v>
      </c>
      <c r="N24" s="5">
        <v>14401</v>
      </c>
      <c r="O24" s="5">
        <v>54</v>
      </c>
      <c r="P24" s="8">
        <f>Table1[[#This Row],[Youtube Likes]]/Table1[[#This Row],[Youtube Views]]*100</f>
        <v>0.37497396014165685</v>
      </c>
      <c r="Q24" s="9">
        <v>86.8</v>
      </c>
    </row>
    <row r="25" spans="1:17" x14ac:dyDescent="0.45">
      <c r="A25">
        <v>2002</v>
      </c>
      <c r="B25" t="s">
        <v>24</v>
      </c>
      <c r="C25" t="s">
        <v>68</v>
      </c>
      <c r="D25" t="s">
        <v>69</v>
      </c>
      <c r="E25" t="b">
        <v>1</v>
      </c>
      <c r="F25" t="b">
        <v>1</v>
      </c>
      <c r="G25" t="b">
        <v>0</v>
      </c>
      <c r="H25" t="b">
        <v>0</v>
      </c>
      <c r="I25" t="b">
        <v>1</v>
      </c>
      <c r="J25" t="b">
        <v>1</v>
      </c>
      <c r="K25" t="b">
        <v>1</v>
      </c>
      <c r="L25">
        <v>30</v>
      </c>
      <c r="M25" s="4">
        <v>2.1</v>
      </c>
      <c r="N25" s="5">
        <v>3991</v>
      </c>
      <c r="O25" s="5">
        <v>17</v>
      </c>
      <c r="P25" s="8">
        <f>Table1[[#This Row],[Youtube Likes]]/Table1[[#This Row],[Youtube Views]]*100</f>
        <v>0.42595840641443244</v>
      </c>
      <c r="Q25" s="9">
        <v>86.8</v>
      </c>
    </row>
    <row r="26" spans="1:17" x14ac:dyDescent="0.45">
      <c r="A26">
        <v>2002</v>
      </c>
      <c r="B26" t="s">
        <v>24</v>
      </c>
      <c r="C26" t="s">
        <v>70</v>
      </c>
      <c r="D26" t="s">
        <v>71</v>
      </c>
      <c r="E26" t="b">
        <v>1</v>
      </c>
      <c r="F26" t="b">
        <v>0</v>
      </c>
      <c r="G26" t="b">
        <v>0</v>
      </c>
      <c r="H26" t="b">
        <v>0</v>
      </c>
      <c r="I26" t="b">
        <v>1</v>
      </c>
      <c r="J26" t="b">
        <v>0</v>
      </c>
      <c r="K26" t="b">
        <v>0</v>
      </c>
      <c r="L26">
        <v>30</v>
      </c>
      <c r="M26" s="4">
        <v>2.1</v>
      </c>
      <c r="N26" s="5">
        <v>64696</v>
      </c>
      <c r="O26" s="5">
        <v>189</v>
      </c>
      <c r="P26" s="8">
        <f>Table1[[#This Row],[Youtube Likes]]/Table1[[#This Row],[Youtube Views]]*100</f>
        <v>0.29213552615308519</v>
      </c>
      <c r="Q26" s="9">
        <v>86.8</v>
      </c>
    </row>
    <row r="27" spans="1:17" x14ac:dyDescent="0.45">
      <c r="A27">
        <v>2002</v>
      </c>
      <c r="B27" t="s">
        <v>24</v>
      </c>
      <c r="C27" t="s">
        <v>72</v>
      </c>
      <c r="D27" t="s">
        <v>73</v>
      </c>
      <c r="E27" t="b">
        <v>1</v>
      </c>
      <c r="F27" t="b">
        <v>0</v>
      </c>
      <c r="G27" t="b">
        <v>0</v>
      </c>
      <c r="H27" t="b">
        <v>0</v>
      </c>
      <c r="I27" t="b">
        <v>1</v>
      </c>
      <c r="J27" t="b">
        <v>0</v>
      </c>
      <c r="K27" t="b">
        <v>1</v>
      </c>
      <c r="L27">
        <v>30</v>
      </c>
      <c r="M27" s="4">
        <v>2.1</v>
      </c>
      <c r="N27" s="5">
        <v>84183</v>
      </c>
      <c r="O27" s="5">
        <v>342</v>
      </c>
      <c r="P27" s="8">
        <f>Table1[[#This Row],[Youtube Likes]]/Table1[[#This Row],[Youtube Views]]*100</f>
        <v>0.4062577955169096</v>
      </c>
      <c r="Q27" s="9">
        <v>86.8</v>
      </c>
    </row>
    <row r="28" spans="1:17" x14ac:dyDescent="0.45">
      <c r="A28">
        <v>2002</v>
      </c>
      <c r="B28" t="s">
        <v>16</v>
      </c>
      <c r="C28" t="s">
        <v>74</v>
      </c>
      <c r="D28" t="s">
        <v>75</v>
      </c>
      <c r="E28" t="b">
        <v>1</v>
      </c>
      <c r="F28" t="b">
        <v>1</v>
      </c>
      <c r="G28" t="b">
        <v>0</v>
      </c>
      <c r="H28" t="b">
        <v>0</v>
      </c>
      <c r="I28" t="b">
        <v>0</v>
      </c>
      <c r="J28" t="b">
        <v>1</v>
      </c>
      <c r="K28" t="b">
        <v>1</v>
      </c>
      <c r="L28">
        <v>30</v>
      </c>
      <c r="M28" s="4">
        <v>2.1</v>
      </c>
      <c r="N28" s="5">
        <v>1753</v>
      </c>
      <c r="O28" s="5">
        <v>9</v>
      </c>
      <c r="P28" s="8">
        <f>Table1[[#This Row],[Youtube Likes]]/Table1[[#This Row],[Youtube Views]]*100</f>
        <v>0.51340559041642897</v>
      </c>
      <c r="Q28" s="9">
        <v>86.8</v>
      </c>
    </row>
    <row r="29" spans="1:17" x14ac:dyDescent="0.45">
      <c r="A29">
        <v>2002</v>
      </c>
      <c r="B29" t="s">
        <v>41</v>
      </c>
      <c r="C29" t="s">
        <v>76</v>
      </c>
      <c r="D29" t="s">
        <v>77</v>
      </c>
      <c r="E29" t="b">
        <v>0</v>
      </c>
      <c r="F29" t="b">
        <v>1</v>
      </c>
      <c r="G29" t="b">
        <v>0</v>
      </c>
      <c r="H29" t="b">
        <v>1</v>
      </c>
      <c r="I29" t="b">
        <v>0</v>
      </c>
      <c r="J29" t="b">
        <v>0</v>
      </c>
      <c r="K29" t="b">
        <v>1</v>
      </c>
      <c r="L29">
        <v>90</v>
      </c>
      <c r="M29" s="4">
        <v>6.3</v>
      </c>
      <c r="N29" s="5">
        <v>481645</v>
      </c>
      <c r="O29" s="5">
        <v>7400</v>
      </c>
      <c r="P29" s="8">
        <f>Table1[[#This Row],[Youtube Likes]]/Table1[[#This Row],[Youtube Views]]*100</f>
        <v>1.536401291407572</v>
      </c>
      <c r="Q29" s="9">
        <v>86.8</v>
      </c>
    </row>
    <row r="30" spans="1:17" x14ac:dyDescent="0.45">
      <c r="A30">
        <v>2002</v>
      </c>
      <c r="B30" t="s">
        <v>24</v>
      </c>
      <c r="C30" t="s">
        <v>78</v>
      </c>
      <c r="D30" t="s">
        <v>79</v>
      </c>
      <c r="E30" t="b">
        <v>1</v>
      </c>
      <c r="F30" t="b">
        <v>1</v>
      </c>
      <c r="G30" t="b">
        <v>0</v>
      </c>
      <c r="H30" t="b">
        <v>1</v>
      </c>
      <c r="I30" t="b">
        <v>1</v>
      </c>
      <c r="J30" t="b">
        <v>0</v>
      </c>
      <c r="K30" t="b">
        <v>1</v>
      </c>
      <c r="L30">
        <v>30</v>
      </c>
      <c r="M30" s="4">
        <v>2.1</v>
      </c>
      <c r="N30" s="5">
        <v>5312</v>
      </c>
      <c r="O30" s="5">
        <v>24</v>
      </c>
      <c r="P30" s="8">
        <f>Table1[[#This Row],[Youtube Likes]]/Table1[[#This Row],[Youtube Views]]*100</f>
        <v>0.45180722891566261</v>
      </c>
      <c r="Q30" s="9">
        <v>86.8</v>
      </c>
    </row>
    <row r="31" spans="1:17" x14ac:dyDescent="0.45">
      <c r="A31">
        <v>2003</v>
      </c>
      <c r="B31" t="s">
        <v>24</v>
      </c>
      <c r="C31" t="s">
        <v>80</v>
      </c>
      <c r="D31" t="s">
        <v>81</v>
      </c>
      <c r="E31" t="b">
        <v>1</v>
      </c>
      <c r="F31" t="b">
        <v>1</v>
      </c>
      <c r="G31" t="b">
        <v>0</v>
      </c>
      <c r="H31" t="b">
        <v>0</v>
      </c>
      <c r="I31" t="b">
        <v>1</v>
      </c>
      <c r="J31" t="b">
        <v>1</v>
      </c>
      <c r="K31" t="b">
        <v>1</v>
      </c>
      <c r="L31">
        <v>30</v>
      </c>
      <c r="M31" s="4">
        <v>2.1</v>
      </c>
      <c r="N31" s="5">
        <v>13838</v>
      </c>
      <c r="O31" s="5">
        <v>20</v>
      </c>
      <c r="P31" s="8">
        <f>Table1[[#This Row],[Youtube Likes]]/Table1[[#This Row],[Youtube Views]]*100</f>
        <v>0.14452955629426217</v>
      </c>
      <c r="Q31" s="9">
        <v>88.64</v>
      </c>
    </row>
    <row r="32" spans="1:17" x14ac:dyDescent="0.45">
      <c r="A32">
        <v>2003</v>
      </c>
      <c r="B32" t="s">
        <v>24</v>
      </c>
      <c r="C32" t="s">
        <v>82</v>
      </c>
      <c r="D32" t="s">
        <v>83</v>
      </c>
      <c r="E32" t="b">
        <v>1</v>
      </c>
      <c r="F32" t="b">
        <v>1</v>
      </c>
      <c r="G32" t="b">
        <v>0</v>
      </c>
      <c r="H32" t="b">
        <v>0</v>
      </c>
      <c r="I32" t="b">
        <v>1</v>
      </c>
      <c r="J32" t="b">
        <v>0</v>
      </c>
      <c r="K32" t="b">
        <v>0</v>
      </c>
      <c r="L32">
        <v>30</v>
      </c>
      <c r="M32" s="4">
        <v>2.1</v>
      </c>
      <c r="N32" s="5">
        <v>8062</v>
      </c>
      <c r="O32" s="5">
        <v>55</v>
      </c>
      <c r="P32" s="8">
        <f>Table1[[#This Row],[Youtube Likes]]/Table1[[#This Row],[Youtube Views]]*100</f>
        <v>0.68221285040932766</v>
      </c>
      <c r="Q32" s="9">
        <v>88.64</v>
      </c>
    </row>
    <row r="33" spans="1:17" x14ac:dyDescent="0.45">
      <c r="A33">
        <v>2003</v>
      </c>
      <c r="B33" t="s">
        <v>24</v>
      </c>
      <c r="C33" t="s">
        <v>84</v>
      </c>
      <c r="D33" t="s">
        <v>85</v>
      </c>
      <c r="E33" t="b">
        <v>1</v>
      </c>
      <c r="F33" t="b">
        <v>1</v>
      </c>
      <c r="G33" t="b">
        <v>0</v>
      </c>
      <c r="H33" t="b">
        <v>0</v>
      </c>
      <c r="I33" t="b">
        <v>0</v>
      </c>
      <c r="J33" t="b">
        <v>0</v>
      </c>
      <c r="K33" t="b">
        <v>1</v>
      </c>
      <c r="L33">
        <v>30</v>
      </c>
      <c r="M33" s="4">
        <v>2.1</v>
      </c>
      <c r="N33" s="5">
        <v>148322</v>
      </c>
      <c r="O33" s="5">
        <v>57</v>
      </c>
      <c r="P33" s="8">
        <f>Table1[[#This Row],[Youtube Likes]]/Table1[[#This Row],[Youtube Views]]*100</f>
        <v>3.8429902509405214E-2</v>
      </c>
      <c r="Q33" s="9">
        <v>88.64</v>
      </c>
    </row>
    <row r="34" spans="1:17" x14ac:dyDescent="0.45">
      <c r="A34">
        <v>2003</v>
      </c>
      <c r="B34" t="s">
        <v>21</v>
      </c>
      <c r="C34" t="s">
        <v>86</v>
      </c>
      <c r="D34" t="s">
        <v>87</v>
      </c>
      <c r="E34" t="b">
        <v>1</v>
      </c>
      <c r="F34" t="b">
        <v>1</v>
      </c>
      <c r="G34" t="b">
        <v>0</v>
      </c>
      <c r="H34" t="b">
        <v>0</v>
      </c>
      <c r="I34" t="b">
        <v>0</v>
      </c>
      <c r="J34" t="b">
        <v>0</v>
      </c>
      <c r="K34" t="b">
        <v>0</v>
      </c>
      <c r="L34">
        <v>30</v>
      </c>
      <c r="M34" s="4">
        <v>2.1</v>
      </c>
      <c r="N34" s="5">
        <v>27782</v>
      </c>
      <c r="O34" s="5">
        <v>18</v>
      </c>
      <c r="P34" s="8">
        <f>Table1[[#This Row],[Youtube Likes]]/Table1[[#This Row],[Youtube Views]]*100</f>
        <v>6.4790151896911674E-2</v>
      </c>
      <c r="Q34" s="9">
        <v>88.64</v>
      </c>
    </row>
    <row r="35" spans="1:17" x14ac:dyDescent="0.45">
      <c r="A35">
        <v>2003</v>
      </c>
      <c r="B35" t="s">
        <v>24</v>
      </c>
      <c r="C35" t="s">
        <v>88</v>
      </c>
      <c r="D35" t="s">
        <v>89</v>
      </c>
      <c r="E35" t="b">
        <v>1</v>
      </c>
      <c r="F35" t="b">
        <v>1</v>
      </c>
      <c r="G35" t="b">
        <v>0</v>
      </c>
      <c r="H35" t="b">
        <v>0</v>
      </c>
      <c r="I35" t="b">
        <v>0</v>
      </c>
      <c r="J35" t="b">
        <v>0</v>
      </c>
      <c r="K35" t="b">
        <v>0</v>
      </c>
      <c r="L35">
        <v>30</v>
      </c>
      <c r="M35" s="4">
        <v>2.1</v>
      </c>
      <c r="N35" s="5">
        <v>179645</v>
      </c>
      <c r="O35" s="5">
        <v>237</v>
      </c>
      <c r="P35" s="8">
        <f>Table1[[#This Row],[Youtube Likes]]/Table1[[#This Row],[Youtube Views]]*100</f>
        <v>0.13192685574327145</v>
      </c>
      <c r="Q35" s="9">
        <v>88.64</v>
      </c>
    </row>
    <row r="36" spans="1:17" x14ac:dyDescent="0.45">
      <c r="A36">
        <v>2003</v>
      </c>
      <c r="B36" t="s">
        <v>24</v>
      </c>
      <c r="C36" t="s">
        <v>90</v>
      </c>
      <c r="D36" t="s">
        <v>91</v>
      </c>
      <c r="E36" t="b">
        <v>1</v>
      </c>
      <c r="F36" t="b">
        <v>1</v>
      </c>
      <c r="G36" t="b">
        <v>0</v>
      </c>
      <c r="H36" t="b">
        <v>0</v>
      </c>
      <c r="I36" t="b">
        <v>0</v>
      </c>
      <c r="J36" t="b">
        <v>0</v>
      </c>
      <c r="K36" t="b">
        <v>0</v>
      </c>
      <c r="L36">
        <v>30</v>
      </c>
      <c r="M36" s="4">
        <v>2.1</v>
      </c>
      <c r="N36" s="5">
        <v>179999</v>
      </c>
      <c r="O36" s="5">
        <v>300</v>
      </c>
      <c r="P36" s="8">
        <f>Table1[[#This Row],[Youtube Likes]]/Table1[[#This Row],[Youtube Views]]*100</f>
        <v>0.16666759259773664</v>
      </c>
      <c r="Q36" s="9">
        <v>88.64</v>
      </c>
    </row>
    <row r="37" spans="1:17" x14ac:dyDescent="0.45">
      <c r="A37">
        <v>2003</v>
      </c>
      <c r="B37" t="s">
        <v>21</v>
      </c>
      <c r="C37" t="s">
        <v>92</v>
      </c>
      <c r="D37" t="s">
        <v>93</v>
      </c>
      <c r="E37" t="b">
        <v>1</v>
      </c>
      <c r="F37" t="b">
        <v>1</v>
      </c>
      <c r="G37" t="b">
        <v>0</v>
      </c>
      <c r="H37" t="b">
        <v>0</v>
      </c>
      <c r="I37" t="b">
        <v>0</v>
      </c>
      <c r="J37" t="b">
        <v>1</v>
      </c>
      <c r="K37" t="b">
        <v>0</v>
      </c>
      <c r="L37">
        <v>30</v>
      </c>
      <c r="M37" s="4">
        <v>2.1</v>
      </c>
      <c r="N37" s="5">
        <v>2948</v>
      </c>
      <c r="O37" s="5">
        <v>10</v>
      </c>
      <c r="P37" s="8">
        <f>Table1[[#This Row],[Youtube Likes]]/Table1[[#This Row],[Youtube Views]]*100</f>
        <v>0.33921302578018997</v>
      </c>
      <c r="Q37" s="9">
        <v>88.64</v>
      </c>
    </row>
    <row r="38" spans="1:17" x14ac:dyDescent="0.45">
      <c r="A38">
        <v>2003</v>
      </c>
      <c r="B38" t="s">
        <v>24</v>
      </c>
      <c r="C38" t="s">
        <v>94</v>
      </c>
      <c r="D38" t="s">
        <v>95</v>
      </c>
      <c r="E38" t="b">
        <v>1</v>
      </c>
      <c r="F38" t="b">
        <v>1</v>
      </c>
      <c r="G38" t="b">
        <v>0</v>
      </c>
      <c r="H38" t="b">
        <v>0</v>
      </c>
      <c r="I38" t="b">
        <v>0</v>
      </c>
      <c r="J38" t="b">
        <v>1</v>
      </c>
      <c r="K38" t="b">
        <v>0</v>
      </c>
      <c r="L38">
        <v>30</v>
      </c>
      <c r="M38" s="4">
        <v>2.1</v>
      </c>
      <c r="N38" s="5">
        <v>17456</v>
      </c>
      <c r="O38" s="5">
        <v>70</v>
      </c>
      <c r="P38" s="8">
        <f>Table1[[#This Row],[Youtube Likes]]/Table1[[#This Row],[Youtube Views]]*100</f>
        <v>0.4010082493125573</v>
      </c>
      <c r="Q38" s="9">
        <v>88.64</v>
      </c>
    </row>
    <row r="39" spans="1:17" x14ac:dyDescent="0.45">
      <c r="A39">
        <v>2003</v>
      </c>
      <c r="B39" t="s">
        <v>21</v>
      </c>
      <c r="C39" t="s">
        <v>96</v>
      </c>
      <c r="D39" t="s">
        <v>97</v>
      </c>
      <c r="E39" t="b">
        <v>1</v>
      </c>
      <c r="F39" t="b">
        <v>0</v>
      </c>
      <c r="G39" t="b">
        <v>0</v>
      </c>
      <c r="H39" t="b">
        <v>0</v>
      </c>
      <c r="I39" t="b">
        <v>0</v>
      </c>
      <c r="J39" t="b">
        <v>0</v>
      </c>
      <c r="K39" t="b">
        <v>1</v>
      </c>
      <c r="L39">
        <v>30</v>
      </c>
      <c r="M39" s="4">
        <v>2.1</v>
      </c>
      <c r="N39" s="5">
        <v>21838</v>
      </c>
      <c r="O39" s="5">
        <v>10</v>
      </c>
      <c r="P39" s="8">
        <f>Table1[[#This Row],[Youtube Likes]]/Table1[[#This Row],[Youtube Views]]*100</f>
        <v>4.5791739170253684E-2</v>
      </c>
      <c r="Q39" s="9">
        <v>88.64</v>
      </c>
    </row>
    <row r="40" spans="1:17" x14ac:dyDescent="0.45">
      <c r="A40">
        <v>2003</v>
      </c>
      <c r="B40" t="s">
        <v>53</v>
      </c>
      <c r="C40" t="s">
        <v>98</v>
      </c>
      <c r="D40" t="s">
        <v>99</v>
      </c>
      <c r="E40" t="b">
        <v>0</v>
      </c>
      <c r="F40" t="b">
        <v>0</v>
      </c>
      <c r="G40" t="b">
        <v>0</v>
      </c>
      <c r="H40" t="b">
        <v>1</v>
      </c>
      <c r="I40" t="b">
        <v>0</v>
      </c>
      <c r="J40" t="b">
        <v>0</v>
      </c>
      <c r="K40" t="b">
        <v>0</v>
      </c>
      <c r="L40">
        <v>60</v>
      </c>
      <c r="M40" s="4">
        <v>4.2</v>
      </c>
      <c r="N40" s="5">
        <v>18780</v>
      </c>
      <c r="O40" s="5">
        <v>43</v>
      </c>
      <c r="P40" s="8">
        <f>Table1[[#This Row],[Youtube Likes]]/Table1[[#This Row],[Youtube Views]]*100</f>
        <v>0.22896698615548455</v>
      </c>
      <c r="Q40" s="9">
        <v>88.64</v>
      </c>
    </row>
    <row r="41" spans="1:17" x14ac:dyDescent="0.45">
      <c r="A41">
        <v>2004</v>
      </c>
      <c r="B41" t="s">
        <v>24</v>
      </c>
      <c r="C41" t="s">
        <v>100</v>
      </c>
      <c r="D41" t="s">
        <v>101</v>
      </c>
      <c r="E41" t="b">
        <v>1</v>
      </c>
      <c r="F41" t="b">
        <v>1</v>
      </c>
      <c r="G41" t="b">
        <v>0</v>
      </c>
      <c r="H41" t="b">
        <v>0</v>
      </c>
      <c r="I41" t="b">
        <v>0</v>
      </c>
      <c r="J41" t="b">
        <v>1</v>
      </c>
      <c r="K41" t="b">
        <v>1</v>
      </c>
      <c r="L41">
        <v>30</v>
      </c>
      <c r="M41" s="4">
        <v>2.1</v>
      </c>
      <c r="N41" s="5">
        <v>4068</v>
      </c>
      <c r="O41" s="5">
        <v>127</v>
      </c>
      <c r="P41" s="8">
        <f>Table1[[#This Row],[Youtube Likes]]/Table1[[#This Row],[Youtube Views]]*100</f>
        <v>3.121927236971485</v>
      </c>
      <c r="Q41" s="9">
        <v>89.8</v>
      </c>
    </row>
    <row r="42" spans="1:17" x14ac:dyDescent="0.45">
      <c r="A42">
        <v>2004</v>
      </c>
      <c r="B42" t="s">
        <v>41</v>
      </c>
      <c r="C42" t="s">
        <v>102</v>
      </c>
      <c r="D42" t="s">
        <v>103</v>
      </c>
      <c r="E42" t="b">
        <v>1</v>
      </c>
      <c r="F42" t="b">
        <v>0</v>
      </c>
      <c r="G42" t="b">
        <v>0</v>
      </c>
      <c r="H42" t="b">
        <v>0</v>
      </c>
      <c r="I42" t="b">
        <v>0</v>
      </c>
      <c r="J42" t="b">
        <v>1</v>
      </c>
      <c r="K42" t="b">
        <v>0</v>
      </c>
      <c r="L42">
        <v>45</v>
      </c>
      <c r="M42" s="4">
        <v>3.15</v>
      </c>
      <c r="N42" s="5">
        <v>181362</v>
      </c>
      <c r="O42" s="5">
        <v>313</v>
      </c>
      <c r="P42" s="8">
        <f>Table1[[#This Row],[Youtube Likes]]/Table1[[#This Row],[Youtube Views]]*100</f>
        <v>0.17258301077403204</v>
      </c>
      <c r="Q42" s="9">
        <v>89.8</v>
      </c>
    </row>
    <row r="43" spans="1:17" x14ac:dyDescent="0.45">
      <c r="A43">
        <v>2004</v>
      </c>
      <c r="B43" t="s">
        <v>21</v>
      </c>
      <c r="C43" t="s">
        <v>104</v>
      </c>
      <c r="D43" t="s">
        <v>105</v>
      </c>
      <c r="E43" t="b">
        <v>1</v>
      </c>
      <c r="F43" t="b">
        <v>0</v>
      </c>
      <c r="G43" t="b">
        <v>0</v>
      </c>
      <c r="H43" t="b">
        <v>0</v>
      </c>
      <c r="I43" t="b">
        <v>0</v>
      </c>
      <c r="J43" t="b">
        <v>0</v>
      </c>
      <c r="K43" t="b">
        <v>0</v>
      </c>
      <c r="L43">
        <v>30</v>
      </c>
      <c r="M43" s="4">
        <v>2.1</v>
      </c>
      <c r="N43" s="5">
        <v>341959</v>
      </c>
      <c r="O43" s="5">
        <v>912</v>
      </c>
      <c r="P43" s="8">
        <f>Table1[[#This Row],[Youtube Likes]]/Table1[[#This Row],[Youtube Views]]*100</f>
        <v>0.26669863931056065</v>
      </c>
      <c r="Q43" s="9">
        <v>89.8</v>
      </c>
    </row>
    <row r="44" spans="1:17" x14ac:dyDescent="0.45">
      <c r="A44">
        <v>2004</v>
      </c>
      <c r="B44" t="s">
        <v>21</v>
      </c>
      <c r="C44" t="s">
        <v>106</v>
      </c>
      <c r="D44" t="s">
        <v>107</v>
      </c>
      <c r="E44" t="b">
        <v>0</v>
      </c>
      <c r="F44" t="b">
        <v>1</v>
      </c>
      <c r="G44" t="b">
        <v>1</v>
      </c>
      <c r="H44" t="b">
        <v>0</v>
      </c>
      <c r="I44" t="b">
        <v>0</v>
      </c>
      <c r="J44" t="b">
        <v>1</v>
      </c>
      <c r="K44" t="b">
        <v>0</v>
      </c>
      <c r="L44">
        <v>60</v>
      </c>
      <c r="M44" s="4">
        <v>4.2</v>
      </c>
      <c r="N44" s="5">
        <v>1953836</v>
      </c>
      <c r="O44" s="5">
        <v>3700</v>
      </c>
      <c r="P44" s="8">
        <f>Table1[[#This Row],[Youtube Likes]]/Table1[[#This Row],[Youtube Views]]*100</f>
        <v>0.18937106287324013</v>
      </c>
      <c r="Q44" s="9">
        <v>89.8</v>
      </c>
    </row>
    <row r="45" spans="1:17" x14ac:dyDescent="0.45">
      <c r="A45">
        <v>2004</v>
      </c>
      <c r="B45" t="s">
        <v>108</v>
      </c>
      <c r="C45" t="s">
        <v>109</v>
      </c>
      <c r="D45" t="s">
        <v>110</v>
      </c>
      <c r="E45" t="b">
        <v>1</v>
      </c>
      <c r="F45" t="b">
        <v>1</v>
      </c>
      <c r="G45" t="b">
        <v>0</v>
      </c>
      <c r="H45" t="b">
        <v>0</v>
      </c>
      <c r="I45" t="b">
        <v>1</v>
      </c>
      <c r="J45" t="b">
        <v>0</v>
      </c>
      <c r="K45" t="b">
        <v>0</v>
      </c>
      <c r="L45">
        <v>30</v>
      </c>
      <c r="M45" s="4">
        <v>2.1</v>
      </c>
      <c r="N45" s="5">
        <v>125064</v>
      </c>
      <c r="O45" s="5">
        <v>871</v>
      </c>
      <c r="P45" s="8">
        <f>Table1[[#This Row],[Youtube Likes]]/Table1[[#This Row],[Youtube Views]]*100</f>
        <v>0.69644342096846412</v>
      </c>
      <c r="Q45" s="9">
        <v>89.8</v>
      </c>
    </row>
    <row r="46" spans="1:17" x14ac:dyDescent="0.45">
      <c r="A46">
        <v>2004</v>
      </c>
      <c r="B46" t="s">
        <v>24</v>
      </c>
      <c r="C46" t="s">
        <v>111</v>
      </c>
      <c r="D46" t="s">
        <v>112</v>
      </c>
      <c r="E46" t="b">
        <v>1</v>
      </c>
      <c r="F46" t="b">
        <v>0</v>
      </c>
      <c r="G46" t="b">
        <v>0</v>
      </c>
      <c r="H46" t="b">
        <v>0</v>
      </c>
      <c r="I46" t="b">
        <v>1</v>
      </c>
      <c r="J46" t="b">
        <v>1</v>
      </c>
      <c r="K46" t="b">
        <v>1</v>
      </c>
      <c r="L46">
        <v>30</v>
      </c>
      <c r="M46" s="4">
        <v>2.1</v>
      </c>
      <c r="N46" s="5">
        <v>88612</v>
      </c>
      <c r="O46" s="5">
        <v>118</v>
      </c>
      <c r="P46" s="8">
        <f>Table1[[#This Row],[Youtube Likes]]/Table1[[#This Row],[Youtube Views]]*100</f>
        <v>0.13316480837809777</v>
      </c>
      <c r="Q46" s="9">
        <v>89.8</v>
      </c>
    </row>
    <row r="47" spans="1:17" x14ac:dyDescent="0.45">
      <c r="A47">
        <v>2004</v>
      </c>
      <c r="B47" t="s">
        <v>41</v>
      </c>
      <c r="C47" t="s">
        <v>113</v>
      </c>
      <c r="D47" t="s">
        <v>114</v>
      </c>
      <c r="E47" t="b">
        <v>1</v>
      </c>
      <c r="F47" t="b">
        <v>1</v>
      </c>
      <c r="G47" t="b">
        <v>0</v>
      </c>
      <c r="H47" t="b">
        <v>0</v>
      </c>
      <c r="I47" t="b">
        <v>0</v>
      </c>
      <c r="J47" t="b">
        <v>0</v>
      </c>
      <c r="K47" t="b">
        <v>0</v>
      </c>
      <c r="L47">
        <v>30</v>
      </c>
      <c r="M47" s="4">
        <v>2.1</v>
      </c>
      <c r="N47" s="5">
        <v>62845</v>
      </c>
      <c r="O47" s="5">
        <v>294</v>
      </c>
      <c r="P47" s="8">
        <f>Table1[[#This Row],[Youtube Likes]]/Table1[[#This Row],[Youtube Views]]*100</f>
        <v>0.4678176465908187</v>
      </c>
      <c r="Q47" s="9">
        <v>89.8</v>
      </c>
    </row>
    <row r="48" spans="1:17" x14ac:dyDescent="0.45">
      <c r="A48">
        <v>2004</v>
      </c>
      <c r="B48" t="s">
        <v>24</v>
      </c>
      <c r="C48" t="s">
        <v>115</v>
      </c>
      <c r="D48" t="s">
        <v>116</v>
      </c>
      <c r="E48" t="b">
        <v>1</v>
      </c>
      <c r="F48" t="b">
        <v>1</v>
      </c>
      <c r="G48" t="b">
        <v>0</v>
      </c>
      <c r="H48" t="b">
        <v>0</v>
      </c>
      <c r="I48" t="b">
        <v>1</v>
      </c>
      <c r="J48" t="b">
        <v>0</v>
      </c>
      <c r="K48" t="b">
        <v>0</v>
      </c>
      <c r="L48">
        <v>30</v>
      </c>
      <c r="M48" s="4">
        <v>2.1</v>
      </c>
      <c r="N48" s="5">
        <v>618</v>
      </c>
      <c r="O48" s="5">
        <v>8</v>
      </c>
      <c r="P48" s="8">
        <f>Table1[[#This Row],[Youtube Likes]]/Table1[[#This Row],[Youtube Views]]*100</f>
        <v>1.2944983818770228</v>
      </c>
      <c r="Q48" s="9">
        <v>89.8</v>
      </c>
    </row>
    <row r="49" spans="1:17" x14ac:dyDescent="0.45">
      <c r="A49">
        <v>2004</v>
      </c>
      <c r="B49" t="s">
        <v>24</v>
      </c>
      <c r="C49" t="s">
        <v>117</v>
      </c>
      <c r="D49" t="s">
        <v>118</v>
      </c>
      <c r="E49" t="b">
        <v>1</v>
      </c>
      <c r="F49" t="b">
        <v>1</v>
      </c>
      <c r="G49" t="b">
        <v>0</v>
      </c>
      <c r="H49" t="b">
        <v>0</v>
      </c>
      <c r="I49" t="b">
        <v>1</v>
      </c>
      <c r="J49" t="b">
        <v>1</v>
      </c>
      <c r="K49" t="b">
        <v>0</v>
      </c>
      <c r="L49">
        <v>30</v>
      </c>
      <c r="M49" s="4">
        <v>2.1</v>
      </c>
      <c r="N49" s="5">
        <v>7557</v>
      </c>
      <c r="O49" s="5">
        <v>41</v>
      </c>
      <c r="P49" s="8">
        <f>Table1[[#This Row],[Youtube Likes]]/Table1[[#This Row],[Youtube Views]]*100</f>
        <v>0.54254333730316262</v>
      </c>
      <c r="Q49" s="9">
        <v>89.8</v>
      </c>
    </row>
    <row r="50" spans="1:17" x14ac:dyDescent="0.45">
      <c r="A50">
        <v>2004</v>
      </c>
      <c r="B50" t="s">
        <v>24</v>
      </c>
      <c r="C50" t="s">
        <v>119</v>
      </c>
      <c r="D50" t="s">
        <v>120</v>
      </c>
      <c r="E50" t="b">
        <v>1</v>
      </c>
      <c r="F50" t="b">
        <v>1</v>
      </c>
      <c r="G50" t="b">
        <v>0</v>
      </c>
      <c r="H50" t="b">
        <v>1</v>
      </c>
      <c r="I50" t="b">
        <v>0</v>
      </c>
      <c r="J50" t="b">
        <v>0</v>
      </c>
      <c r="K50" t="b">
        <v>1</v>
      </c>
      <c r="L50">
        <v>30</v>
      </c>
      <c r="M50" s="4">
        <v>2.1</v>
      </c>
      <c r="N50" s="5">
        <v>41044</v>
      </c>
      <c r="O50" s="5">
        <v>43</v>
      </c>
      <c r="P50" s="8">
        <f>Table1[[#This Row],[Youtube Likes]]/Table1[[#This Row],[Youtube Views]]*100</f>
        <v>0.10476561738621967</v>
      </c>
      <c r="Q50" s="9">
        <v>89.8</v>
      </c>
    </row>
    <row r="51" spans="1:17" x14ac:dyDescent="0.45">
      <c r="A51">
        <v>2004</v>
      </c>
      <c r="B51" t="s">
        <v>21</v>
      </c>
      <c r="C51" t="s">
        <v>121</v>
      </c>
      <c r="D51" t="s">
        <v>122</v>
      </c>
      <c r="E51" t="b">
        <v>1</v>
      </c>
      <c r="F51" t="b">
        <v>0</v>
      </c>
      <c r="G51" t="b">
        <v>0</v>
      </c>
      <c r="H51" t="b">
        <v>1</v>
      </c>
      <c r="I51" t="b">
        <v>0</v>
      </c>
      <c r="J51" t="b">
        <v>1</v>
      </c>
      <c r="K51" t="b">
        <v>1</v>
      </c>
      <c r="L51">
        <v>30</v>
      </c>
      <c r="M51" s="4">
        <v>2.1</v>
      </c>
      <c r="N51" s="5">
        <v>102403</v>
      </c>
      <c r="O51" s="5">
        <v>448</v>
      </c>
      <c r="P51" s="8">
        <f>Table1[[#This Row],[Youtube Likes]]/Table1[[#This Row],[Youtube Views]]*100</f>
        <v>0.4374871829926858</v>
      </c>
      <c r="Q51" s="9">
        <v>89.8</v>
      </c>
    </row>
    <row r="52" spans="1:17" x14ac:dyDescent="0.45">
      <c r="A52">
        <v>2005</v>
      </c>
      <c r="B52" t="s">
        <v>24</v>
      </c>
      <c r="C52" t="s">
        <v>123</v>
      </c>
      <c r="D52" t="s">
        <v>124</v>
      </c>
      <c r="E52" t="b">
        <v>1</v>
      </c>
      <c r="F52" t="b">
        <v>1</v>
      </c>
      <c r="G52" t="b">
        <v>0</v>
      </c>
      <c r="H52" t="b">
        <v>0</v>
      </c>
      <c r="I52" t="b">
        <v>1</v>
      </c>
      <c r="J52" t="b">
        <v>1</v>
      </c>
      <c r="K52" t="b">
        <v>1</v>
      </c>
      <c r="L52">
        <v>30</v>
      </c>
      <c r="M52" s="4">
        <v>2.4</v>
      </c>
      <c r="N52" s="5">
        <v>9065</v>
      </c>
      <c r="O52" s="5">
        <v>30</v>
      </c>
      <c r="P52" s="8">
        <f>Table1[[#This Row],[Youtube Likes]]/Table1[[#This Row],[Youtube Views]]*100</f>
        <v>0.33094318808604523</v>
      </c>
      <c r="Q52" s="9">
        <v>86.07</v>
      </c>
    </row>
    <row r="53" spans="1:17" x14ac:dyDescent="0.45">
      <c r="A53">
        <v>2005</v>
      </c>
      <c r="B53" t="s">
        <v>41</v>
      </c>
      <c r="C53" t="s">
        <v>125</v>
      </c>
      <c r="D53" t="s">
        <v>126</v>
      </c>
      <c r="E53" t="b">
        <v>1</v>
      </c>
      <c r="F53" t="b">
        <v>1</v>
      </c>
      <c r="G53" t="b">
        <v>0</v>
      </c>
      <c r="H53" t="b">
        <v>0</v>
      </c>
      <c r="I53" t="b">
        <v>0</v>
      </c>
      <c r="J53" t="b">
        <v>0</v>
      </c>
      <c r="K53" t="b">
        <v>0</v>
      </c>
      <c r="L53">
        <v>45</v>
      </c>
      <c r="M53" s="4">
        <v>3.6</v>
      </c>
      <c r="N53" s="5">
        <v>219</v>
      </c>
      <c r="O53" s="5">
        <v>1</v>
      </c>
      <c r="P53" s="8">
        <f>Table1[[#This Row],[Youtube Likes]]/Table1[[#This Row],[Youtube Views]]*100</f>
        <v>0.45662100456621002</v>
      </c>
      <c r="Q53" s="9">
        <v>86.07</v>
      </c>
    </row>
    <row r="54" spans="1:17" x14ac:dyDescent="0.45">
      <c r="A54">
        <v>2005</v>
      </c>
      <c r="B54" t="s">
        <v>41</v>
      </c>
      <c r="C54" t="s">
        <v>127</v>
      </c>
      <c r="D54" t="s">
        <v>128</v>
      </c>
      <c r="E54" t="b">
        <v>1</v>
      </c>
      <c r="F54" t="b">
        <v>1</v>
      </c>
      <c r="G54" t="b">
        <v>0</v>
      </c>
      <c r="H54" t="b">
        <v>1</v>
      </c>
      <c r="I54" t="b">
        <v>0</v>
      </c>
      <c r="J54" t="b">
        <v>0</v>
      </c>
      <c r="K54" t="b">
        <v>1</v>
      </c>
      <c r="L54">
        <v>90</v>
      </c>
      <c r="M54" s="4">
        <v>7.2</v>
      </c>
      <c r="N54" s="5">
        <v>44172</v>
      </c>
      <c r="O54" s="5">
        <v>97</v>
      </c>
      <c r="P54" s="8">
        <f>Table1[[#This Row],[Youtube Likes]]/Table1[[#This Row],[Youtube Views]]*100</f>
        <v>0.21959612424160102</v>
      </c>
      <c r="Q54" s="9">
        <v>86.07</v>
      </c>
    </row>
    <row r="55" spans="1:17" x14ac:dyDescent="0.45">
      <c r="A55">
        <v>2005</v>
      </c>
      <c r="B55" t="s">
        <v>24</v>
      </c>
      <c r="C55" t="s">
        <v>129</v>
      </c>
      <c r="D55" t="s">
        <v>130</v>
      </c>
      <c r="E55" t="b">
        <v>1</v>
      </c>
      <c r="F55" t="b">
        <v>1</v>
      </c>
      <c r="G55" t="b">
        <v>0</v>
      </c>
      <c r="H55" t="b">
        <v>1</v>
      </c>
      <c r="I55" t="b">
        <v>0</v>
      </c>
      <c r="J55" t="b">
        <v>1</v>
      </c>
      <c r="K55" t="b">
        <v>1</v>
      </c>
      <c r="L55">
        <v>30</v>
      </c>
      <c r="M55" s="4">
        <v>2.4</v>
      </c>
      <c r="N55" s="5">
        <v>3515</v>
      </c>
      <c r="O55" s="5">
        <v>7</v>
      </c>
      <c r="P55" s="8">
        <f>Table1[[#This Row],[Youtube Likes]]/Table1[[#This Row],[Youtube Views]]*100</f>
        <v>0.19914651493598859</v>
      </c>
      <c r="Q55" s="9">
        <v>86.07</v>
      </c>
    </row>
    <row r="56" spans="1:17" x14ac:dyDescent="0.45">
      <c r="A56">
        <v>2005</v>
      </c>
      <c r="B56" t="s">
        <v>41</v>
      </c>
      <c r="C56" t="s">
        <v>131</v>
      </c>
      <c r="D56" t="s">
        <v>132</v>
      </c>
      <c r="E56" t="b">
        <v>1</v>
      </c>
      <c r="F56" t="b">
        <v>0</v>
      </c>
      <c r="G56" t="b">
        <v>0</v>
      </c>
      <c r="H56" t="b">
        <v>1</v>
      </c>
      <c r="I56" t="b">
        <v>0</v>
      </c>
      <c r="J56" t="b">
        <v>0</v>
      </c>
      <c r="K56" t="b">
        <v>1</v>
      </c>
      <c r="L56">
        <v>30</v>
      </c>
      <c r="M56" s="4">
        <v>2.4</v>
      </c>
      <c r="N56" s="5">
        <v>433</v>
      </c>
      <c r="O56" s="5">
        <v>3</v>
      </c>
      <c r="P56" s="8">
        <f>Table1[[#This Row],[Youtube Likes]]/Table1[[#This Row],[Youtube Views]]*100</f>
        <v>0.69284064665127021</v>
      </c>
      <c r="Q56" s="9">
        <v>86.07</v>
      </c>
    </row>
    <row r="57" spans="1:17" x14ac:dyDescent="0.45">
      <c r="A57">
        <v>2006</v>
      </c>
      <c r="B57" t="s">
        <v>24</v>
      </c>
      <c r="C57" t="s">
        <v>133</v>
      </c>
      <c r="D57" t="s">
        <v>134</v>
      </c>
      <c r="E57" t="b">
        <v>1</v>
      </c>
      <c r="F57" t="b">
        <v>0</v>
      </c>
      <c r="G57" t="b">
        <v>0</v>
      </c>
      <c r="H57" t="b">
        <v>0</v>
      </c>
      <c r="I57" t="b">
        <v>1</v>
      </c>
      <c r="J57" t="b">
        <v>1</v>
      </c>
      <c r="K57" t="b">
        <v>0</v>
      </c>
      <c r="L57">
        <v>30</v>
      </c>
      <c r="M57" s="4">
        <v>2.4</v>
      </c>
      <c r="N57" s="5">
        <v>142518</v>
      </c>
      <c r="O57" s="5">
        <v>129</v>
      </c>
      <c r="P57" s="8">
        <f>Table1[[#This Row],[Youtube Likes]]/Table1[[#This Row],[Youtube Views]]*100</f>
        <v>9.0514882330652968E-2</v>
      </c>
      <c r="Q57" s="9">
        <v>90.75</v>
      </c>
    </row>
    <row r="58" spans="1:17" x14ac:dyDescent="0.45">
      <c r="A58">
        <v>2006</v>
      </c>
      <c r="B58" t="s">
        <v>21</v>
      </c>
      <c r="C58" t="s">
        <v>135</v>
      </c>
      <c r="D58" t="s">
        <v>136</v>
      </c>
      <c r="E58" t="b">
        <v>1</v>
      </c>
      <c r="F58" t="b">
        <v>1</v>
      </c>
      <c r="G58" t="b">
        <v>0</v>
      </c>
      <c r="H58" t="b">
        <v>0</v>
      </c>
      <c r="I58" t="b">
        <v>0</v>
      </c>
      <c r="J58" t="b">
        <v>0</v>
      </c>
      <c r="K58" t="b">
        <v>0</v>
      </c>
      <c r="L58">
        <v>30</v>
      </c>
      <c r="M58" s="4">
        <v>2.4</v>
      </c>
      <c r="N58" s="5">
        <v>85545</v>
      </c>
      <c r="O58" s="5">
        <v>81</v>
      </c>
      <c r="P58" s="8">
        <f>Table1[[#This Row],[Youtube Likes]]/Table1[[#This Row],[Youtube Views]]*100</f>
        <v>9.4687006838506046E-2</v>
      </c>
      <c r="Q58" s="9">
        <v>90.75</v>
      </c>
    </row>
    <row r="59" spans="1:17" x14ac:dyDescent="0.45">
      <c r="A59">
        <v>2006</v>
      </c>
      <c r="B59" t="s">
        <v>24</v>
      </c>
      <c r="C59" t="s">
        <v>137</v>
      </c>
      <c r="D59" t="s">
        <v>138</v>
      </c>
      <c r="E59" t="b">
        <v>1</v>
      </c>
      <c r="F59" t="b">
        <v>1</v>
      </c>
      <c r="G59" t="b">
        <v>0</v>
      </c>
      <c r="H59" t="b">
        <v>0</v>
      </c>
      <c r="I59" t="b">
        <v>0</v>
      </c>
      <c r="J59" t="b">
        <v>0</v>
      </c>
      <c r="K59" t="b">
        <v>0</v>
      </c>
      <c r="L59">
        <v>30</v>
      </c>
      <c r="M59" s="4">
        <v>2.4</v>
      </c>
      <c r="N59" s="5">
        <v>103580</v>
      </c>
      <c r="O59" s="5">
        <v>380</v>
      </c>
      <c r="P59" s="8">
        <f>Table1[[#This Row],[Youtube Likes]]/Table1[[#This Row],[Youtube Views]]*100</f>
        <v>0.36686619038424406</v>
      </c>
      <c r="Q59" s="9">
        <v>90.75</v>
      </c>
    </row>
    <row r="60" spans="1:17" x14ac:dyDescent="0.45">
      <c r="A60">
        <v>2006</v>
      </c>
      <c r="B60" t="s">
        <v>21</v>
      </c>
      <c r="C60" t="s">
        <v>139</v>
      </c>
      <c r="D60" t="s">
        <v>140</v>
      </c>
      <c r="E60" t="b">
        <v>1</v>
      </c>
      <c r="F60" t="b">
        <v>1</v>
      </c>
      <c r="G60" t="b">
        <v>0</v>
      </c>
      <c r="H60" t="b">
        <v>0</v>
      </c>
      <c r="I60" t="b">
        <v>1</v>
      </c>
      <c r="J60" t="b">
        <v>0</v>
      </c>
      <c r="K60" t="b">
        <v>0</v>
      </c>
      <c r="L60">
        <v>30</v>
      </c>
      <c r="M60" s="4">
        <v>2.4</v>
      </c>
      <c r="N60" s="5">
        <v>120496</v>
      </c>
      <c r="O60" s="5">
        <v>168</v>
      </c>
      <c r="P60" s="8">
        <f>Table1[[#This Row],[Youtube Likes]]/Table1[[#This Row],[Youtube Views]]*100</f>
        <v>0.13942371531005179</v>
      </c>
      <c r="Q60" s="9">
        <v>90.75</v>
      </c>
    </row>
    <row r="61" spans="1:17" x14ac:dyDescent="0.45">
      <c r="A61">
        <v>2006</v>
      </c>
      <c r="B61" t="s">
        <v>41</v>
      </c>
      <c r="C61" t="s">
        <v>141</v>
      </c>
      <c r="D61" t="s">
        <v>142</v>
      </c>
      <c r="E61" t="b">
        <v>1</v>
      </c>
      <c r="F61" t="b">
        <v>1</v>
      </c>
      <c r="G61" t="b">
        <v>0</v>
      </c>
      <c r="H61" t="b">
        <v>1</v>
      </c>
      <c r="I61" t="b">
        <v>1</v>
      </c>
      <c r="J61" t="b">
        <v>0</v>
      </c>
      <c r="K61" t="b">
        <v>0</v>
      </c>
      <c r="L61">
        <v>30</v>
      </c>
      <c r="M61" s="4">
        <v>2.4</v>
      </c>
      <c r="N61" s="5">
        <v>69745</v>
      </c>
      <c r="O61" s="5">
        <v>74</v>
      </c>
      <c r="P61" s="8">
        <f>Table1[[#This Row],[Youtube Likes]]/Table1[[#This Row],[Youtube Views]]*100</f>
        <v>0.10610079575596816</v>
      </c>
      <c r="Q61" s="9">
        <v>90.75</v>
      </c>
    </row>
    <row r="62" spans="1:17" x14ac:dyDescent="0.45">
      <c r="A62">
        <v>2006</v>
      </c>
      <c r="B62" t="s">
        <v>41</v>
      </c>
      <c r="C62" t="s">
        <v>143</v>
      </c>
      <c r="D62" t="s">
        <v>144</v>
      </c>
      <c r="E62" t="b">
        <v>1</v>
      </c>
      <c r="F62" t="b">
        <v>1</v>
      </c>
      <c r="G62" t="b">
        <v>0</v>
      </c>
      <c r="H62" t="b">
        <v>1</v>
      </c>
      <c r="I62" t="b">
        <v>0</v>
      </c>
      <c r="J62" t="b">
        <v>0</v>
      </c>
      <c r="K62" t="b">
        <v>1</v>
      </c>
      <c r="L62">
        <v>60</v>
      </c>
      <c r="M62" s="4">
        <v>4.8</v>
      </c>
      <c r="N62" s="5">
        <v>6715</v>
      </c>
      <c r="O62" s="5">
        <v>47</v>
      </c>
      <c r="P62" s="8">
        <f>Table1[[#This Row],[Youtube Likes]]/Table1[[#This Row],[Youtube Views]]*100</f>
        <v>0.69992553983618766</v>
      </c>
      <c r="Q62" s="9">
        <v>90.75</v>
      </c>
    </row>
    <row r="63" spans="1:17" x14ac:dyDescent="0.45">
      <c r="A63">
        <v>2006</v>
      </c>
      <c r="B63" t="s">
        <v>21</v>
      </c>
      <c r="C63" t="s">
        <v>145</v>
      </c>
      <c r="D63" t="s">
        <v>146</v>
      </c>
      <c r="E63" t="b">
        <v>1</v>
      </c>
      <c r="F63" t="b">
        <v>0</v>
      </c>
      <c r="G63" t="b">
        <v>0</v>
      </c>
      <c r="H63" t="b">
        <v>0</v>
      </c>
      <c r="I63" t="b">
        <v>0</v>
      </c>
      <c r="J63" t="b">
        <v>1</v>
      </c>
      <c r="K63" t="b">
        <v>1</v>
      </c>
      <c r="L63">
        <v>30</v>
      </c>
      <c r="M63" s="4">
        <v>2.4</v>
      </c>
      <c r="N63" s="5">
        <v>772365</v>
      </c>
      <c r="O63" s="5">
        <v>2300</v>
      </c>
      <c r="P63" s="8">
        <f>Table1[[#This Row],[Youtube Likes]]/Table1[[#This Row],[Youtube Views]]*100</f>
        <v>0.29778666822033623</v>
      </c>
      <c r="Q63" s="9">
        <v>90.75</v>
      </c>
    </row>
    <row r="64" spans="1:17" x14ac:dyDescent="0.45">
      <c r="A64">
        <v>2007</v>
      </c>
      <c r="B64" t="s">
        <v>21</v>
      </c>
      <c r="C64" t="s">
        <v>147</v>
      </c>
      <c r="D64" t="s">
        <v>148</v>
      </c>
      <c r="E64" t="b">
        <v>1</v>
      </c>
      <c r="F64" t="b">
        <v>1</v>
      </c>
      <c r="G64" t="b">
        <v>0</v>
      </c>
      <c r="H64" t="b">
        <v>0</v>
      </c>
      <c r="I64" t="b">
        <v>0</v>
      </c>
      <c r="J64" t="b">
        <v>1</v>
      </c>
      <c r="K64" t="b">
        <v>1</v>
      </c>
      <c r="L64">
        <v>30</v>
      </c>
      <c r="M64" s="4">
        <v>2.4</v>
      </c>
      <c r="N64" s="5">
        <v>185072</v>
      </c>
      <c r="O64" s="5">
        <v>134</v>
      </c>
      <c r="P64" s="8">
        <f>Table1[[#This Row],[Youtube Likes]]/Table1[[#This Row],[Youtube Views]]*100</f>
        <v>7.2404253479726802E-2</v>
      </c>
      <c r="Q64" s="9">
        <v>93.18</v>
      </c>
    </row>
    <row r="65" spans="1:17" x14ac:dyDescent="0.45">
      <c r="A65">
        <v>2007</v>
      </c>
      <c r="B65" t="s">
        <v>24</v>
      </c>
      <c r="C65" t="s">
        <v>149</v>
      </c>
      <c r="D65" t="s">
        <v>150</v>
      </c>
      <c r="E65" t="b">
        <v>1</v>
      </c>
      <c r="F65" t="b">
        <v>1</v>
      </c>
      <c r="G65" t="b">
        <v>0</v>
      </c>
      <c r="H65" t="b">
        <v>0</v>
      </c>
      <c r="I65" t="b">
        <v>1</v>
      </c>
      <c r="J65" t="b">
        <v>0</v>
      </c>
      <c r="K65" t="b">
        <v>0</v>
      </c>
      <c r="L65">
        <v>30</v>
      </c>
      <c r="M65" s="4">
        <v>2.4</v>
      </c>
      <c r="N65" s="5">
        <v>74585</v>
      </c>
      <c r="O65" s="5">
        <v>93</v>
      </c>
      <c r="P65" s="8">
        <f>Table1[[#This Row],[Youtube Likes]]/Table1[[#This Row],[Youtube Views]]*100</f>
        <v>0.12468995106254609</v>
      </c>
      <c r="Q65" s="9">
        <v>93.18</v>
      </c>
    </row>
    <row r="66" spans="1:17" x14ac:dyDescent="0.45">
      <c r="A66">
        <v>2007</v>
      </c>
      <c r="B66" t="s">
        <v>16</v>
      </c>
      <c r="C66" t="s">
        <v>151</v>
      </c>
      <c r="D66" t="s">
        <v>152</v>
      </c>
      <c r="E66" t="b">
        <v>1</v>
      </c>
      <c r="F66" t="b">
        <v>0</v>
      </c>
      <c r="G66" t="b">
        <v>1</v>
      </c>
      <c r="H66" t="b">
        <v>0</v>
      </c>
      <c r="I66" t="b">
        <v>0</v>
      </c>
      <c r="J66" t="b">
        <v>0</v>
      </c>
      <c r="K66" t="b">
        <v>0</v>
      </c>
      <c r="L66">
        <v>30</v>
      </c>
      <c r="M66" s="4">
        <v>2.4</v>
      </c>
      <c r="N66" s="5">
        <v>97481</v>
      </c>
      <c r="O66" s="5">
        <v>98</v>
      </c>
      <c r="P66" s="8">
        <f>Table1[[#This Row],[Youtube Likes]]/Table1[[#This Row],[Youtube Views]]*100</f>
        <v>0.10053241144428145</v>
      </c>
      <c r="Q66" s="9">
        <v>93.18</v>
      </c>
    </row>
    <row r="67" spans="1:17" x14ac:dyDescent="0.45">
      <c r="A67">
        <v>2007</v>
      </c>
      <c r="B67" t="s">
        <v>50</v>
      </c>
      <c r="C67" t="s">
        <v>153</v>
      </c>
      <c r="D67" t="s">
        <v>154</v>
      </c>
      <c r="E67" t="b">
        <v>1</v>
      </c>
      <c r="F67" t="b">
        <v>1</v>
      </c>
      <c r="G67" t="b">
        <v>0</v>
      </c>
      <c r="H67" t="b">
        <v>0</v>
      </c>
      <c r="I67" t="b">
        <v>1</v>
      </c>
      <c r="J67" t="b">
        <v>0</v>
      </c>
      <c r="K67" t="b">
        <v>1</v>
      </c>
      <c r="L67">
        <v>30</v>
      </c>
      <c r="M67" s="4">
        <v>2.4</v>
      </c>
      <c r="N67" s="5">
        <v>1685673</v>
      </c>
      <c r="O67" s="5">
        <v>2500</v>
      </c>
      <c r="P67" s="8">
        <f>Table1[[#This Row],[Youtube Likes]]/Table1[[#This Row],[Youtube Views]]*100</f>
        <v>0.14830871705247695</v>
      </c>
      <c r="Q67" s="9">
        <v>93.18</v>
      </c>
    </row>
    <row r="68" spans="1:17" x14ac:dyDescent="0.45">
      <c r="A68">
        <v>2007</v>
      </c>
      <c r="B68" t="s">
        <v>24</v>
      </c>
      <c r="C68" t="s">
        <v>155</v>
      </c>
      <c r="D68" t="s">
        <v>156</v>
      </c>
      <c r="E68" t="b">
        <v>1</v>
      </c>
      <c r="F68" t="b">
        <v>1</v>
      </c>
      <c r="G68" t="b">
        <v>0</v>
      </c>
      <c r="H68" t="b">
        <v>0</v>
      </c>
      <c r="I68" t="b">
        <v>1</v>
      </c>
      <c r="J68" t="b">
        <v>0</v>
      </c>
      <c r="K68" t="b">
        <v>0</v>
      </c>
      <c r="L68">
        <v>30</v>
      </c>
      <c r="M68" s="4">
        <v>2.4</v>
      </c>
      <c r="N68" s="5">
        <v>180328</v>
      </c>
      <c r="O68" s="5">
        <v>420</v>
      </c>
      <c r="P68" s="8">
        <f>Table1[[#This Row],[Youtube Likes]]/Table1[[#This Row],[Youtube Views]]*100</f>
        <v>0.23290892152078435</v>
      </c>
      <c r="Q68" s="9">
        <v>93.18</v>
      </c>
    </row>
    <row r="69" spans="1:17" x14ac:dyDescent="0.45">
      <c r="A69">
        <v>2007</v>
      </c>
      <c r="B69" t="s">
        <v>157</v>
      </c>
      <c r="C69" t="s">
        <v>158</v>
      </c>
      <c r="D69" t="s">
        <v>159</v>
      </c>
      <c r="E69" t="b">
        <v>0</v>
      </c>
      <c r="F69" t="b">
        <v>1</v>
      </c>
      <c r="G69" t="b">
        <v>1</v>
      </c>
      <c r="H69" t="b">
        <v>0</v>
      </c>
      <c r="I69" t="b">
        <v>1</v>
      </c>
      <c r="J69" t="b">
        <v>1</v>
      </c>
      <c r="K69" t="b">
        <v>0</v>
      </c>
      <c r="L69">
        <v>60</v>
      </c>
      <c r="M69" s="4">
        <v>4.8</v>
      </c>
      <c r="N69" s="5">
        <v>249361</v>
      </c>
      <c r="O69" s="5">
        <v>455</v>
      </c>
      <c r="P69" s="8">
        <f>Table1[[#This Row],[Youtube Likes]]/Table1[[#This Row],[Youtube Views]]*100</f>
        <v>0.1824663840777026</v>
      </c>
      <c r="Q69" s="9">
        <v>93.18</v>
      </c>
    </row>
    <row r="70" spans="1:17" x14ac:dyDescent="0.45">
      <c r="A70">
        <v>2007</v>
      </c>
      <c r="B70" t="s">
        <v>24</v>
      </c>
      <c r="C70" t="s">
        <v>160</v>
      </c>
      <c r="D70" t="s">
        <v>161</v>
      </c>
      <c r="E70" t="b">
        <v>1</v>
      </c>
      <c r="F70" t="b">
        <v>1</v>
      </c>
      <c r="G70" t="b">
        <v>0</v>
      </c>
      <c r="H70" t="b">
        <v>0</v>
      </c>
      <c r="I70" t="b">
        <v>1</v>
      </c>
      <c r="J70" t="b">
        <v>0</v>
      </c>
      <c r="K70" t="b">
        <v>0</v>
      </c>
      <c r="L70">
        <v>30</v>
      </c>
      <c r="M70" s="4">
        <v>2.4</v>
      </c>
      <c r="N70" s="5">
        <v>221417</v>
      </c>
      <c r="O70" s="5">
        <v>336</v>
      </c>
      <c r="P70" s="8">
        <f>Table1[[#This Row],[Youtube Likes]]/Table1[[#This Row],[Youtube Views]]*100</f>
        <v>0.1517498656381398</v>
      </c>
      <c r="Q70" s="9">
        <v>93.18</v>
      </c>
    </row>
    <row r="71" spans="1:17" x14ac:dyDescent="0.45">
      <c r="A71">
        <v>2007</v>
      </c>
      <c r="B71" t="s">
        <v>157</v>
      </c>
      <c r="C71" t="s">
        <v>162</v>
      </c>
      <c r="D71" t="s">
        <v>163</v>
      </c>
      <c r="E71" t="b">
        <v>0</v>
      </c>
      <c r="F71" t="b">
        <v>1</v>
      </c>
      <c r="G71" t="b">
        <v>0</v>
      </c>
      <c r="H71" t="b">
        <v>0</v>
      </c>
      <c r="I71" t="b">
        <v>0</v>
      </c>
      <c r="J71" t="b">
        <v>1</v>
      </c>
      <c r="K71" t="b">
        <v>0</v>
      </c>
      <c r="L71">
        <v>60</v>
      </c>
      <c r="M71" s="4">
        <v>4.8</v>
      </c>
      <c r="N71" s="5">
        <v>11780</v>
      </c>
      <c r="O71" s="5">
        <v>30</v>
      </c>
      <c r="P71" s="8">
        <f>Table1[[#This Row],[Youtube Likes]]/Table1[[#This Row],[Youtube Views]]*100</f>
        <v>0.25466893039049238</v>
      </c>
      <c r="Q71" s="9">
        <v>93.18</v>
      </c>
    </row>
    <row r="72" spans="1:17" x14ac:dyDescent="0.45">
      <c r="A72">
        <v>2007</v>
      </c>
      <c r="B72" t="s">
        <v>21</v>
      </c>
      <c r="C72" t="s">
        <v>164</v>
      </c>
      <c r="D72" t="s">
        <v>165</v>
      </c>
      <c r="E72" t="b">
        <v>0</v>
      </c>
      <c r="F72" t="b">
        <v>0</v>
      </c>
      <c r="G72" t="b">
        <v>0</v>
      </c>
      <c r="H72" t="b">
        <v>0</v>
      </c>
      <c r="I72" t="b">
        <v>1</v>
      </c>
      <c r="J72" t="b">
        <v>1</v>
      </c>
      <c r="K72" t="b">
        <v>0</v>
      </c>
      <c r="L72">
        <v>60</v>
      </c>
      <c r="M72" s="4">
        <v>4.8</v>
      </c>
      <c r="N72" s="5">
        <v>84506</v>
      </c>
      <c r="O72" s="5">
        <v>50</v>
      </c>
      <c r="P72" s="8">
        <f>Table1[[#This Row],[Youtube Likes]]/Table1[[#This Row],[Youtube Views]]*100</f>
        <v>5.9167396397888906E-2</v>
      </c>
      <c r="Q72" s="9">
        <v>93.18</v>
      </c>
    </row>
    <row r="73" spans="1:17" x14ac:dyDescent="0.45">
      <c r="A73">
        <v>2007</v>
      </c>
      <c r="B73" t="s">
        <v>24</v>
      </c>
      <c r="C73" t="s">
        <v>166</v>
      </c>
      <c r="D73" t="s">
        <v>167</v>
      </c>
      <c r="E73" t="b">
        <v>1</v>
      </c>
      <c r="F73" t="b">
        <v>1</v>
      </c>
      <c r="G73" t="b">
        <v>0</v>
      </c>
      <c r="H73" t="b">
        <v>1</v>
      </c>
      <c r="I73" t="b">
        <v>0</v>
      </c>
      <c r="J73" t="b">
        <v>0</v>
      </c>
      <c r="K73" t="b">
        <v>0</v>
      </c>
      <c r="L73">
        <v>30</v>
      </c>
      <c r="M73" s="4">
        <v>2.4</v>
      </c>
      <c r="N73" s="5">
        <v>956887</v>
      </c>
      <c r="O73" s="5">
        <v>1300</v>
      </c>
      <c r="P73" s="8">
        <f>Table1[[#This Row],[Youtube Likes]]/Table1[[#This Row],[Youtube Views]]*100</f>
        <v>0.13585721198009795</v>
      </c>
      <c r="Q73" s="9">
        <v>93.18</v>
      </c>
    </row>
    <row r="74" spans="1:17" x14ac:dyDescent="0.45">
      <c r="A74">
        <v>2007</v>
      </c>
      <c r="B74" t="s">
        <v>108</v>
      </c>
      <c r="C74" t="s">
        <v>168</v>
      </c>
      <c r="D74" t="s">
        <v>169</v>
      </c>
      <c r="E74" t="b">
        <v>0</v>
      </c>
      <c r="F74" t="b">
        <v>1</v>
      </c>
      <c r="G74" t="b">
        <v>0</v>
      </c>
      <c r="H74" t="b">
        <v>0</v>
      </c>
      <c r="I74" t="b">
        <v>0</v>
      </c>
      <c r="J74" t="b">
        <v>0</v>
      </c>
      <c r="K74" t="b">
        <v>0</v>
      </c>
      <c r="L74">
        <v>30</v>
      </c>
      <c r="M74" s="4">
        <v>2.4</v>
      </c>
      <c r="N74" s="5">
        <v>286153</v>
      </c>
      <c r="O74" s="5">
        <v>221</v>
      </c>
      <c r="P74" s="8">
        <f>Table1[[#This Row],[Youtube Likes]]/Table1[[#This Row],[Youtube Views]]*100</f>
        <v>7.7231411168151312E-2</v>
      </c>
      <c r="Q74" s="9">
        <v>93.18</v>
      </c>
    </row>
    <row r="75" spans="1:17" x14ac:dyDescent="0.45">
      <c r="A75">
        <v>2007</v>
      </c>
      <c r="B75" t="s">
        <v>50</v>
      </c>
      <c r="C75" t="s">
        <v>170</v>
      </c>
      <c r="D75" t="s">
        <v>171</v>
      </c>
      <c r="E75" t="b">
        <v>1</v>
      </c>
      <c r="F75" t="b">
        <v>1</v>
      </c>
      <c r="G75" t="b">
        <v>0</v>
      </c>
      <c r="H75" t="b">
        <v>0</v>
      </c>
      <c r="I75" t="b">
        <v>0</v>
      </c>
      <c r="J75" t="b">
        <v>0</v>
      </c>
      <c r="K75" t="b">
        <v>1</v>
      </c>
      <c r="L75">
        <v>30</v>
      </c>
      <c r="M75" s="4">
        <v>2.4</v>
      </c>
      <c r="N75" s="5">
        <v>294111</v>
      </c>
      <c r="O75" s="5">
        <v>255</v>
      </c>
      <c r="P75" s="8">
        <f>Table1[[#This Row],[Youtube Likes]]/Table1[[#This Row],[Youtube Views]]*100</f>
        <v>8.6701959464283884E-2</v>
      </c>
      <c r="Q75" s="9">
        <v>93.18</v>
      </c>
    </row>
    <row r="76" spans="1:17" x14ac:dyDescent="0.45">
      <c r="A76">
        <v>2008</v>
      </c>
      <c r="B76" t="s">
        <v>21</v>
      </c>
      <c r="C76" t="s">
        <v>172</v>
      </c>
      <c r="D76" t="s">
        <v>173</v>
      </c>
      <c r="E76" t="b">
        <v>0</v>
      </c>
      <c r="F76" t="b">
        <v>1</v>
      </c>
      <c r="G76" t="b">
        <v>1</v>
      </c>
      <c r="H76" t="b">
        <v>0</v>
      </c>
      <c r="I76" t="b">
        <v>0</v>
      </c>
      <c r="J76" t="b">
        <v>1</v>
      </c>
      <c r="K76" t="b">
        <v>0</v>
      </c>
      <c r="L76">
        <v>60</v>
      </c>
      <c r="M76" s="4">
        <v>4.8</v>
      </c>
      <c r="N76" s="5">
        <v>112949</v>
      </c>
      <c r="O76" s="5">
        <v>321</v>
      </c>
      <c r="P76" s="8">
        <f>Table1[[#This Row],[Youtube Likes]]/Table1[[#This Row],[Youtube Views]]*100</f>
        <v>0.28419906329405309</v>
      </c>
      <c r="Q76" s="9">
        <v>97.45</v>
      </c>
    </row>
    <row r="77" spans="1:17" x14ac:dyDescent="0.45">
      <c r="A77">
        <v>2008</v>
      </c>
      <c r="B77" t="s">
        <v>174</v>
      </c>
      <c r="C77" t="s">
        <v>175</v>
      </c>
      <c r="D77" t="s">
        <v>176</v>
      </c>
      <c r="E77" t="b">
        <v>0</v>
      </c>
      <c r="F77" t="b">
        <v>1</v>
      </c>
      <c r="G77" t="b">
        <v>0</v>
      </c>
      <c r="H77" t="b">
        <v>0</v>
      </c>
      <c r="I77" t="b">
        <v>0</v>
      </c>
      <c r="J77" t="b">
        <v>0</v>
      </c>
      <c r="K77" t="b">
        <v>0</v>
      </c>
      <c r="L77">
        <v>30</v>
      </c>
      <c r="M77" s="4">
        <v>2.4</v>
      </c>
      <c r="N77" s="5">
        <v>8762</v>
      </c>
      <c r="O77" s="5">
        <v>13</v>
      </c>
      <c r="P77" s="8">
        <f>Table1[[#This Row],[Youtube Likes]]/Table1[[#This Row],[Youtube Views]]*100</f>
        <v>0.14836795252225521</v>
      </c>
      <c r="Q77" s="9">
        <v>97.45</v>
      </c>
    </row>
    <row r="78" spans="1:17" x14ac:dyDescent="0.45">
      <c r="A78">
        <v>2008</v>
      </c>
      <c r="B78" t="s">
        <v>24</v>
      </c>
      <c r="C78" t="s">
        <v>177</v>
      </c>
      <c r="D78" t="s">
        <v>178</v>
      </c>
      <c r="E78" t="b">
        <v>1</v>
      </c>
      <c r="F78" t="b">
        <v>1</v>
      </c>
      <c r="G78" t="b">
        <v>0</v>
      </c>
      <c r="H78" t="b">
        <v>0</v>
      </c>
      <c r="I78" t="b">
        <v>0</v>
      </c>
      <c r="J78" t="b">
        <v>0</v>
      </c>
      <c r="K78" t="b">
        <v>0</v>
      </c>
      <c r="L78">
        <v>30</v>
      </c>
      <c r="M78" s="4">
        <v>2.4</v>
      </c>
      <c r="N78" s="5">
        <v>599218</v>
      </c>
      <c r="O78" s="5">
        <v>761</v>
      </c>
      <c r="P78" s="8">
        <f>Table1[[#This Row],[Youtube Likes]]/Table1[[#This Row],[Youtube Views]]*100</f>
        <v>0.12699885517457751</v>
      </c>
      <c r="Q78" s="9">
        <v>97.45</v>
      </c>
    </row>
    <row r="79" spans="1:17" x14ac:dyDescent="0.45">
      <c r="A79">
        <v>2008</v>
      </c>
      <c r="B79" t="s">
        <v>24</v>
      </c>
      <c r="C79" t="s">
        <v>179</v>
      </c>
      <c r="D79" t="s">
        <v>180</v>
      </c>
      <c r="E79" t="b">
        <v>1</v>
      </c>
      <c r="F79" t="b">
        <v>0</v>
      </c>
      <c r="G79" t="b">
        <v>0</v>
      </c>
      <c r="H79" t="b">
        <v>0</v>
      </c>
      <c r="I79" t="b">
        <v>0</v>
      </c>
      <c r="J79" t="b">
        <v>0</v>
      </c>
      <c r="K79" t="b">
        <v>0</v>
      </c>
      <c r="L79">
        <v>30</v>
      </c>
      <c r="M79" s="4">
        <v>2.4</v>
      </c>
      <c r="N79" s="5">
        <v>556463</v>
      </c>
      <c r="O79" s="5">
        <v>415</v>
      </c>
      <c r="P79" s="8">
        <f>Table1[[#This Row],[Youtube Likes]]/Table1[[#This Row],[Youtube Views]]*100</f>
        <v>7.4578183994263775E-2</v>
      </c>
      <c r="Q79" s="9">
        <v>97.45</v>
      </c>
    </row>
    <row r="80" spans="1:17" x14ac:dyDescent="0.45">
      <c r="A80">
        <v>2008</v>
      </c>
      <c r="B80" t="s">
        <v>24</v>
      </c>
      <c r="C80" t="s">
        <v>181</v>
      </c>
      <c r="D80" t="s">
        <v>182</v>
      </c>
      <c r="E80" t="b">
        <v>1</v>
      </c>
      <c r="F80" t="b">
        <v>1</v>
      </c>
      <c r="G80" t="b">
        <v>0</v>
      </c>
      <c r="H80" t="b">
        <v>0</v>
      </c>
      <c r="I80" t="b">
        <v>1</v>
      </c>
      <c r="J80" t="b">
        <v>1</v>
      </c>
      <c r="K80" t="b">
        <v>0</v>
      </c>
      <c r="L80">
        <v>30</v>
      </c>
      <c r="M80" s="4">
        <v>2.4</v>
      </c>
      <c r="N80" s="5">
        <v>24651</v>
      </c>
      <c r="O80" s="5">
        <v>26</v>
      </c>
      <c r="P80" s="8">
        <f>Table1[[#This Row],[Youtube Likes]]/Table1[[#This Row],[Youtube Views]]*100</f>
        <v>0.10547239462902114</v>
      </c>
      <c r="Q80" s="9">
        <v>97.45</v>
      </c>
    </row>
    <row r="81" spans="1:17" x14ac:dyDescent="0.45">
      <c r="A81">
        <v>2008</v>
      </c>
      <c r="B81" t="s">
        <v>24</v>
      </c>
      <c r="C81" t="s">
        <v>183</v>
      </c>
      <c r="D81" t="s">
        <v>184</v>
      </c>
      <c r="E81" t="b">
        <v>1</v>
      </c>
      <c r="F81" t="b">
        <v>1</v>
      </c>
      <c r="G81" t="b">
        <v>0</v>
      </c>
      <c r="H81" t="b">
        <v>0</v>
      </c>
      <c r="I81" t="b">
        <v>0</v>
      </c>
      <c r="J81" t="b">
        <v>0</v>
      </c>
      <c r="K81" t="b">
        <v>1</v>
      </c>
      <c r="L81">
        <v>30</v>
      </c>
      <c r="M81" s="4">
        <v>2.4</v>
      </c>
      <c r="N81" s="5">
        <v>166673</v>
      </c>
      <c r="O81" s="5">
        <v>163</v>
      </c>
      <c r="P81" s="8">
        <f>Table1[[#This Row],[Youtube Likes]]/Table1[[#This Row],[Youtube Views]]*100</f>
        <v>9.7796283741217849E-2</v>
      </c>
      <c r="Q81" s="9">
        <v>97.45</v>
      </c>
    </row>
    <row r="82" spans="1:17" x14ac:dyDescent="0.45">
      <c r="A82">
        <v>2008</v>
      </c>
      <c r="B82" t="s">
        <v>50</v>
      </c>
      <c r="C82" t="s">
        <v>185</v>
      </c>
      <c r="D82" t="s">
        <v>186</v>
      </c>
      <c r="E82" t="b">
        <v>1</v>
      </c>
      <c r="F82" t="b">
        <v>1</v>
      </c>
      <c r="G82" t="b">
        <v>0</v>
      </c>
      <c r="H82" t="b">
        <v>0</v>
      </c>
      <c r="I82" t="b">
        <v>1</v>
      </c>
      <c r="J82" t="b">
        <v>0</v>
      </c>
      <c r="K82" t="b">
        <v>0</v>
      </c>
      <c r="L82">
        <v>30</v>
      </c>
      <c r="M82" s="4">
        <v>2.4</v>
      </c>
      <c r="N82" s="5">
        <v>241271</v>
      </c>
      <c r="O82" s="5">
        <v>1100</v>
      </c>
      <c r="P82" s="8">
        <f>Table1[[#This Row],[Youtube Likes]]/Table1[[#This Row],[Youtube Views]]*100</f>
        <v>0.45591886302125001</v>
      </c>
      <c r="Q82" s="9">
        <v>97.45</v>
      </c>
    </row>
    <row r="83" spans="1:17" x14ac:dyDescent="0.45">
      <c r="A83">
        <v>2008</v>
      </c>
      <c r="B83" t="s">
        <v>157</v>
      </c>
      <c r="C83" t="s">
        <v>187</v>
      </c>
      <c r="D83" t="s">
        <v>188</v>
      </c>
      <c r="E83" t="b">
        <v>1</v>
      </c>
      <c r="F83" t="b">
        <v>1</v>
      </c>
      <c r="G83" t="b">
        <v>1</v>
      </c>
      <c r="H83" t="b">
        <v>1</v>
      </c>
      <c r="I83" t="b">
        <v>0</v>
      </c>
      <c r="J83" t="b">
        <v>0</v>
      </c>
      <c r="K83" t="b">
        <v>0</v>
      </c>
      <c r="L83">
        <v>60</v>
      </c>
      <c r="M83" s="4">
        <v>4.8</v>
      </c>
      <c r="N83" s="5">
        <v>14359</v>
      </c>
      <c r="O83" s="5">
        <v>38</v>
      </c>
      <c r="P83" s="8">
        <f>Table1[[#This Row],[Youtube Likes]]/Table1[[#This Row],[Youtube Views]]*100</f>
        <v>0.26464238456717043</v>
      </c>
      <c r="Q83" s="9">
        <v>97.45</v>
      </c>
    </row>
    <row r="84" spans="1:17" x14ac:dyDescent="0.45">
      <c r="A84">
        <v>2008</v>
      </c>
      <c r="B84" t="s">
        <v>41</v>
      </c>
      <c r="C84" t="s">
        <v>189</v>
      </c>
      <c r="D84" t="s">
        <v>190</v>
      </c>
      <c r="E84" t="b">
        <v>1</v>
      </c>
      <c r="F84" t="b">
        <v>0</v>
      </c>
      <c r="G84" t="b">
        <v>0</v>
      </c>
      <c r="H84" t="b">
        <v>1</v>
      </c>
      <c r="I84" t="b">
        <v>1</v>
      </c>
      <c r="J84" t="b">
        <v>0</v>
      </c>
      <c r="K84" t="b">
        <v>1</v>
      </c>
      <c r="L84">
        <v>60</v>
      </c>
      <c r="M84" s="4">
        <v>4.8</v>
      </c>
      <c r="N84" s="5">
        <v>238819</v>
      </c>
      <c r="O84" s="5">
        <v>616</v>
      </c>
      <c r="P84" s="8">
        <f>Table1[[#This Row],[Youtube Likes]]/Table1[[#This Row],[Youtube Views]]*100</f>
        <v>0.25793592637101737</v>
      </c>
      <c r="Q84" s="9">
        <v>97.45</v>
      </c>
    </row>
    <row r="85" spans="1:17" x14ac:dyDescent="0.45">
      <c r="A85">
        <v>2008</v>
      </c>
      <c r="B85" t="s">
        <v>24</v>
      </c>
      <c r="C85" t="s">
        <v>191</v>
      </c>
      <c r="D85" t="s">
        <v>192</v>
      </c>
      <c r="E85" t="b">
        <v>1</v>
      </c>
      <c r="F85" t="b">
        <v>1</v>
      </c>
      <c r="G85" t="b">
        <v>1</v>
      </c>
      <c r="H85" t="b">
        <v>1</v>
      </c>
      <c r="I85" t="b">
        <v>0</v>
      </c>
      <c r="J85" t="b">
        <v>0</v>
      </c>
      <c r="K85" t="b">
        <v>1</v>
      </c>
      <c r="L85">
        <v>30</v>
      </c>
      <c r="M85" s="4">
        <v>2.4</v>
      </c>
      <c r="N85" s="5">
        <v>731589</v>
      </c>
      <c r="O85" s="5">
        <v>595</v>
      </c>
      <c r="P85" s="8">
        <f>Table1[[#This Row],[Youtube Likes]]/Table1[[#This Row],[Youtube Views]]*100</f>
        <v>8.1329817698188464E-2</v>
      </c>
      <c r="Q85" s="9">
        <v>97.45</v>
      </c>
    </row>
    <row r="86" spans="1:17" x14ac:dyDescent="0.45">
      <c r="A86">
        <v>2008</v>
      </c>
      <c r="B86" t="s">
        <v>24</v>
      </c>
      <c r="C86" t="s">
        <v>193</v>
      </c>
      <c r="D86" t="s">
        <v>194</v>
      </c>
      <c r="E86" t="b">
        <v>1</v>
      </c>
      <c r="F86" t="b">
        <v>1</v>
      </c>
      <c r="G86" t="b">
        <v>0</v>
      </c>
      <c r="H86" t="b">
        <v>1</v>
      </c>
      <c r="I86" t="b">
        <v>0</v>
      </c>
      <c r="J86" t="b">
        <v>0</v>
      </c>
      <c r="K86" t="b">
        <v>1</v>
      </c>
      <c r="L86">
        <v>30</v>
      </c>
      <c r="M86" s="4">
        <v>2.4</v>
      </c>
      <c r="N86" s="5">
        <v>1060862</v>
      </c>
      <c r="O86" s="5">
        <v>1300</v>
      </c>
      <c r="P86" s="8">
        <f>Table1[[#This Row],[Youtube Likes]]/Table1[[#This Row],[Youtube Views]]*100</f>
        <v>0.12254185747062295</v>
      </c>
      <c r="Q86" s="9">
        <v>97.45</v>
      </c>
    </row>
    <row r="87" spans="1:17" x14ac:dyDescent="0.45">
      <c r="A87">
        <v>2008</v>
      </c>
      <c r="B87" t="s">
        <v>157</v>
      </c>
      <c r="C87" t="s">
        <v>195</v>
      </c>
      <c r="D87" t="s">
        <v>196</v>
      </c>
      <c r="E87" t="b">
        <v>1</v>
      </c>
      <c r="F87" t="b">
        <v>1</v>
      </c>
      <c r="G87" t="b">
        <v>0</v>
      </c>
      <c r="H87" t="b">
        <v>1</v>
      </c>
      <c r="I87" t="b">
        <v>1</v>
      </c>
      <c r="J87" t="b">
        <v>1</v>
      </c>
      <c r="K87" t="b">
        <v>0</v>
      </c>
      <c r="L87">
        <v>60</v>
      </c>
      <c r="M87" s="4">
        <v>4.8</v>
      </c>
      <c r="N87" s="5">
        <v>70272</v>
      </c>
      <c r="O87" s="5">
        <v>256</v>
      </c>
      <c r="P87" s="8">
        <f>Table1[[#This Row],[Youtube Likes]]/Table1[[#This Row],[Youtube Views]]*100</f>
        <v>0.36429872495446264</v>
      </c>
      <c r="Q87" s="9">
        <v>97.45</v>
      </c>
    </row>
    <row r="88" spans="1:17" x14ac:dyDescent="0.45">
      <c r="A88">
        <v>2008</v>
      </c>
      <c r="B88" t="s">
        <v>24</v>
      </c>
      <c r="C88" t="s">
        <v>197</v>
      </c>
      <c r="D88" t="s">
        <v>198</v>
      </c>
      <c r="E88" t="b">
        <v>1</v>
      </c>
      <c r="F88" t="b">
        <v>1</v>
      </c>
      <c r="G88" t="b">
        <v>0</v>
      </c>
      <c r="H88" t="b">
        <v>0</v>
      </c>
      <c r="I88" t="b">
        <v>0</v>
      </c>
      <c r="J88" t="b">
        <v>0</v>
      </c>
      <c r="K88" t="b">
        <v>0</v>
      </c>
      <c r="L88">
        <v>30</v>
      </c>
      <c r="M88" s="4">
        <v>2.4</v>
      </c>
      <c r="N88" s="5">
        <v>9367</v>
      </c>
      <c r="O88" s="5">
        <v>12</v>
      </c>
      <c r="P88" s="8">
        <f>Table1[[#This Row],[Youtube Likes]]/Table1[[#This Row],[Youtube Views]]*100</f>
        <v>0.12810931995302657</v>
      </c>
      <c r="Q88" s="9">
        <v>97.45</v>
      </c>
    </row>
    <row r="89" spans="1:17" x14ac:dyDescent="0.45">
      <c r="A89">
        <v>2009</v>
      </c>
      <c r="B89" t="s">
        <v>41</v>
      </c>
      <c r="C89" t="s">
        <v>199</v>
      </c>
      <c r="D89" t="s">
        <v>200</v>
      </c>
      <c r="E89" t="b">
        <v>1</v>
      </c>
      <c r="F89" t="b">
        <v>0</v>
      </c>
      <c r="G89" t="b">
        <v>0</v>
      </c>
      <c r="H89" t="b">
        <v>0</v>
      </c>
      <c r="I89" t="b">
        <v>1</v>
      </c>
      <c r="J89" t="b">
        <v>0</v>
      </c>
      <c r="K89" t="b">
        <v>0</v>
      </c>
      <c r="L89">
        <v>30</v>
      </c>
      <c r="M89" s="4">
        <v>2.4</v>
      </c>
      <c r="N89" s="5">
        <v>130861</v>
      </c>
      <c r="O89" s="5">
        <v>365</v>
      </c>
      <c r="P89" s="8">
        <f>Table1[[#This Row],[Youtube Likes]]/Table1[[#This Row],[Youtube Views]]*100</f>
        <v>0.27892190950703416</v>
      </c>
      <c r="Q89" s="9">
        <v>98.73</v>
      </c>
    </row>
    <row r="90" spans="1:17" x14ac:dyDescent="0.45">
      <c r="A90">
        <v>2009</v>
      </c>
      <c r="B90" t="s">
        <v>21</v>
      </c>
      <c r="C90" t="s">
        <v>201</v>
      </c>
      <c r="D90" t="s">
        <v>202</v>
      </c>
      <c r="E90" t="b">
        <v>0</v>
      </c>
      <c r="F90" t="b">
        <v>1</v>
      </c>
      <c r="G90" t="b">
        <v>1</v>
      </c>
      <c r="H90" t="b">
        <v>0</v>
      </c>
      <c r="I90" t="b">
        <v>0</v>
      </c>
      <c r="J90" t="b">
        <v>1</v>
      </c>
      <c r="K90" t="b">
        <v>0</v>
      </c>
      <c r="L90">
        <v>60</v>
      </c>
      <c r="M90" s="4">
        <v>4.8</v>
      </c>
      <c r="N90" s="5">
        <v>307483</v>
      </c>
      <c r="O90" s="5">
        <v>538</v>
      </c>
      <c r="P90" s="8">
        <f>Table1[[#This Row],[Youtube Likes]]/Table1[[#This Row],[Youtube Views]]*100</f>
        <v>0.17496902267767647</v>
      </c>
      <c r="Q90" s="9">
        <v>98.73</v>
      </c>
    </row>
    <row r="91" spans="1:17" x14ac:dyDescent="0.45">
      <c r="A91">
        <v>2009</v>
      </c>
      <c r="B91" t="s">
        <v>21</v>
      </c>
      <c r="C91" t="s">
        <v>203</v>
      </c>
      <c r="D91" t="s">
        <v>204</v>
      </c>
      <c r="E91" t="b">
        <v>1</v>
      </c>
      <c r="F91" t="b">
        <v>1</v>
      </c>
      <c r="G91" t="b">
        <v>1</v>
      </c>
      <c r="H91" t="b">
        <v>0</v>
      </c>
      <c r="I91" t="b">
        <v>0</v>
      </c>
      <c r="J91" t="b">
        <v>1</v>
      </c>
      <c r="K91" t="b">
        <v>0</v>
      </c>
      <c r="L91">
        <v>30</v>
      </c>
      <c r="M91" s="4">
        <v>2.4</v>
      </c>
      <c r="N91" s="5">
        <v>49777</v>
      </c>
      <c r="O91" s="5">
        <v>69</v>
      </c>
      <c r="P91" s="8">
        <f>Table1[[#This Row],[Youtube Likes]]/Table1[[#This Row],[Youtube Views]]*100</f>
        <v>0.13861823733852985</v>
      </c>
      <c r="Q91" s="9">
        <v>98.73</v>
      </c>
    </row>
    <row r="92" spans="1:17" x14ac:dyDescent="0.45">
      <c r="A92">
        <v>2009</v>
      </c>
      <c r="B92" t="s">
        <v>174</v>
      </c>
      <c r="C92" t="s">
        <v>205</v>
      </c>
      <c r="D92" t="s">
        <v>206</v>
      </c>
      <c r="E92" t="b">
        <v>1</v>
      </c>
      <c r="F92" t="b">
        <v>1</v>
      </c>
      <c r="G92" t="b">
        <v>0</v>
      </c>
      <c r="H92" t="b">
        <v>0</v>
      </c>
      <c r="I92" t="b">
        <v>0</v>
      </c>
      <c r="J92" t="b">
        <v>0</v>
      </c>
      <c r="K92" t="b">
        <v>0</v>
      </c>
      <c r="L92">
        <v>30</v>
      </c>
      <c r="M92" s="4">
        <v>2.4</v>
      </c>
      <c r="N92" s="5">
        <v>373823</v>
      </c>
      <c r="O92" s="5">
        <v>588</v>
      </c>
      <c r="P92" s="8">
        <f>Table1[[#This Row],[Youtube Likes]]/Table1[[#This Row],[Youtube Views]]*100</f>
        <v>0.15729369246943073</v>
      </c>
      <c r="Q92" s="9">
        <v>98.73</v>
      </c>
    </row>
    <row r="93" spans="1:17" x14ac:dyDescent="0.45">
      <c r="A93">
        <v>2009</v>
      </c>
      <c r="B93" t="s">
        <v>50</v>
      </c>
      <c r="C93" t="s">
        <v>207</v>
      </c>
      <c r="D93" t="s">
        <v>208</v>
      </c>
      <c r="E93" t="b">
        <v>1</v>
      </c>
      <c r="F93" t="b">
        <v>1</v>
      </c>
      <c r="G93" t="b">
        <v>0</v>
      </c>
      <c r="H93" t="b">
        <v>0</v>
      </c>
      <c r="I93" t="b">
        <v>0</v>
      </c>
      <c r="J93" t="b">
        <v>0</v>
      </c>
      <c r="K93" t="b">
        <v>0</v>
      </c>
      <c r="L93">
        <v>30</v>
      </c>
      <c r="M93" s="4">
        <v>2.4</v>
      </c>
      <c r="N93" s="5">
        <v>43262</v>
      </c>
      <c r="O93" s="5">
        <v>112</v>
      </c>
      <c r="P93" s="8">
        <f>Table1[[#This Row],[Youtube Likes]]/Table1[[#This Row],[Youtube Views]]*100</f>
        <v>0.25888770745689055</v>
      </c>
      <c r="Q93" s="9">
        <v>98.73</v>
      </c>
    </row>
    <row r="94" spans="1:17" x14ac:dyDescent="0.45">
      <c r="A94">
        <v>2009</v>
      </c>
      <c r="B94" t="s">
        <v>157</v>
      </c>
      <c r="C94" t="s">
        <v>209</v>
      </c>
      <c r="D94" t="s">
        <v>210</v>
      </c>
      <c r="E94" t="b">
        <v>0</v>
      </c>
      <c r="F94" t="b">
        <v>1</v>
      </c>
      <c r="G94" t="b">
        <v>0</v>
      </c>
      <c r="H94" t="b">
        <v>0</v>
      </c>
      <c r="I94" t="b">
        <v>0</v>
      </c>
      <c r="J94" t="b">
        <v>1</v>
      </c>
      <c r="K94" t="b">
        <v>0</v>
      </c>
      <c r="L94">
        <v>60</v>
      </c>
      <c r="M94" s="4">
        <v>4.8</v>
      </c>
      <c r="N94" s="5">
        <v>525946</v>
      </c>
      <c r="O94" s="5">
        <v>1700</v>
      </c>
      <c r="P94" s="8">
        <f>Table1[[#This Row],[Youtube Likes]]/Table1[[#This Row],[Youtube Views]]*100</f>
        <v>0.32322709936001032</v>
      </c>
      <c r="Q94" s="9">
        <v>98.73</v>
      </c>
    </row>
    <row r="95" spans="1:17" x14ac:dyDescent="0.45">
      <c r="A95">
        <v>2009</v>
      </c>
      <c r="B95" t="s">
        <v>24</v>
      </c>
      <c r="C95" t="s">
        <v>211</v>
      </c>
      <c r="D95" t="s">
        <v>212</v>
      </c>
      <c r="E95" t="b">
        <v>1</v>
      </c>
      <c r="F95" t="b">
        <v>1</v>
      </c>
      <c r="G95" t="b">
        <v>0</v>
      </c>
      <c r="H95" t="b">
        <v>0</v>
      </c>
      <c r="I95" t="b">
        <v>1</v>
      </c>
      <c r="J95" t="b">
        <v>0</v>
      </c>
      <c r="K95" t="b">
        <v>0</v>
      </c>
      <c r="L95">
        <v>30</v>
      </c>
      <c r="M95" s="4">
        <v>2.4</v>
      </c>
      <c r="N95" s="5">
        <v>55433</v>
      </c>
      <c r="O95" s="5">
        <v>185</v>
      </c>
      <c r="P95" s="8">
        <f>Table1[[#This Row],[Youtube Likes]]/Table1[[#This Row],[Youtube Views]]*100</f>
        <v>0.33373622210596576</v>
      </c>
      <c r="Q95" s="9">
        <v>98.73</v>
      </c>
    </row>
    <row r="96" spans="1:17" x14ac:dyDescent="0.45">
      <c r="A96">
        <v>2009</v>
      </c>
      <c r="B96" t="s">
        <v>157</v>
      </c>
      <c r="C96" t="s">
        <v>213</v>
      </c>
      <c r="D96" t="s">
        <v>214</v>
      </c>
      <c r="E96" t="b">
        <v>1</v>
      </c>
      <c r="F96" t="b">
        <v>0</v>
      </c>
      <c r="G96" t="b">
        <v>0</v>
      </c>
      <c r="H96" t="b">
        <v>0</v>
      </c>
      <c r="I96" t="b">
        <v>0</v>
      </c>
      <c r="J96" t="b">
        <v>1</v>
      </c>
      <c r="K96" t="b">
        <v>0</v>
      </c>
      <c r="L96">
        <v>60</v>
      </c>
      <c r="M96" s="4">
        <v>4.8</v>
      </c>
      <c r="N96" s="5">
        <v>1455950</v>
      </c>
      <c r="O96" s="5">
        <v>3500</v>
      </c>
      <c r="P96" s="8">
        <f>Table1[[#This Row],[Youtube Likes]]/Table1[[#This Row],[Youtube Views]]*100</f>
        <v>0.24039287063429376</v>
      </c>
      <c r="Q96" s="9">
        <v>98.73</v>
      </c>
    </row>
    <row r="97" spans="1:17" x14ac:dyDescent="0.45">
      <c r="A97">
        <v>2009</v>
      </c>
      <c r="B97" t="s">
        <v>24</v>
      </c>
      <c r="C97" t="s">
        <v>215</v>
      </c>
      <c r="D97" t="s">
        <v>216</v>
      </c>
      <c r="E97" t="b">
        <v>1</v>
      </c>
      <c r="F97" t="b">
        <v>1</v>
      </c>
      <c r="G97" t="b">
        <v>0</v>
      </c>
      <c r="H97" t="b">
        <v>0</v>
      </c>
      <c r="I97" t="b">
        <v>1</v>
      </c>
      <c r="J97" t="b">
        <v>0</v>
      </c>
      <c r="K97" t="b">
        <v>1</v>
      </c>
      <c r="L97">
        <v>30</v>
      </c>
      <c r="M97" s="4">
        <v>2.4</v>
      </c>
      <c r="N97" s="5">
        <v>30257</v>
      </c>
      <c r="O97" s="5">
        <v>34</v>
      </c>
      <c r="P97" s="8">
        <f>Table1[[#This Row],[Youtube Likes]]/Table1[[#This Row],[Youtube Views]]*100</f>
        <v>0.11237069107975013</v>
      </c>
      <c r="Q97" s="9">
        <v>98.73</v>
      </c>
    </row>
    <row r="98" spans="1:17" x14ac:dyDescent="0.45">
      <c r="A98">
        <v>2009</v>
      </c>
      <c r="B98" t="s">
        <v>50</v>
      </c>
      <c r="C98" t="s">
        <v>217</v>
      </c>
      <c r="D98" t="s">
        <v>218</v>
      </c>
      <c r="E98" t="b">
        <v>1</v>
      </c>
      <c r="F98" t="b">
        <v>1</v>
      </c>
      <c r="G98" t="b">
        <v>0</v>
      </c>
      <c r="H98" t="b">
        <v>0</v>
      </c>
      <c r="I98" t="b">
        <v>1</v>
      </c>
      <c r="J98" t="b">
        <v>1</v>
      </c>
      <c r="K98" t="b">
        <v>1</v>
      </c>
      <c r="L98">
        <v>30</v>
      </c>
      <c r="M98" s="4">
        <v>2.4</v>
      </c>
      <c r="N98" s="5">
        <v>646856</v>
      </c>
      <c r="O98" s="5">
        <v>1900</v>
      </c>
      <c r="P98" s="8">
        <f>Table1[[#This Row],[Youtube Likes]]/Table1[[#This Row],[Youtube Views]]*100</f>
        <v>0.29372843414917693</v>
      </c>
      <c r="Q98" s="9">
        <v>98.73</v>
      </c>
    </row>
    <row r="99" spans="1:17" x14ac:dyDescent="0.45">
      <c r="A99">
        <v>2009</v>
      </c>
      <c r="B99" t="s">
        <v>157</v>
      </c>
      <c r="C99" t="s">
        <v>219</v>
      </c>
      <c r="D99" t="s">
        <v>220</v>
      </c>
      <c r="E99" t="b">
        <v>1</v>
      </c>
      <c r="F99" t="b">
        <v>1</v>
      </c>
      <c r="G99" t="b">
        <v>0</v>
      </c>
      <c r="H99" t="b">
        <v>1</v>
      </c>
      <c r="I99" t="b">
        <v>1</v>
      </c>
      <c r="J99" t="b">
        <v>0</v>
      </c>
      <c r="K99" t="b">
        <v>0</v>
      </c>
      <c r="L99">
        <v>60</v>
      </c>
      <c r="M99" s="4">
        <v>4.8</v>
      </c>
      <c r="N99" s="5">
        <v>46228</v>
      </c>
      <c r="O99" s="5">
        <v>102</v>
      </c>
      <c r="P99" s="8">
        <f>Table1[[#This Row],[Youtube Likes]]/Table1[[#This Row],[Youtube Views]]*100</f>
        <v>0.22064549623604743</v>
      </c>
      <c r="Q99" s="9">
        <v>98.73</v>
      </c>
    </row>
    <row r="100" spans="1:17" x14ac:dyDescent="0.45">
      <c r="A100">
        <v>2009</v>
      </c>
      <c r="B100" t="s">
        <v>41</v>
      </c>
      <c r="C100" t="s">
        <v>221</v>
      </c>
      <c r="D100" t="s">
        <v>222</v>
      </c>
      <c r="E100" t="b">
        <v>0</v>
      </c>
      <c r="F100" t="b">
        <v>0</v>
      </c>
      <c r="G100" t="b">
        <v>1</v>
      </c>
      <c r="H100" t="b">
        <v>1</v>
      </c>
      <c r="I100" t="b">
        <v>1</v>
      </c>
      <c r="J100" t="b">
        <v>0</v>
      </c>
      <c r="K100" t="b">
        <v>0</v>
      </c>
      <c r="L100">
        <v>60</v>
      </c>
      <c r="M100" s="4">
        <v>4.8</v>
      </c>
      <c r="N100" s="5">
        <v>1420</v>
      </c>
      <c r="O100" s="5">
        <v>8</v>
      </c>
      <c r="P100" s="8">
        <f>Table1[[#This Row],[Youtube Likes]]/Table1[[#This Row],[Youtube Views]]*100</f>
        <v>0.56338028169014087</v>
      </c>
      <c r="Q100" s="9">
        <v>98.73</v>
      </c>
    </row>
    <row r="101" spans="1:17" x14ac:dyDescent="0.45">
      <c r="A101">
        <v>2009</v>
      </c>
      <c r="B101" t="s">
        <v>50</v>
      </c>
      <c r="C101" t="s">
        <v>223</v>
      </c>
      <c r="D101" t="s">
        <v>224</v>
      </c>
      <c r="E101" t="b">
        <v>1</v>
      </c>
      <c r="F101" t="b">
        <v>1</v>
      </c>
      <c r="G101" t="b">
        <v>0</v>
      </c>
      <c r="H101" t="b">
        <v>0</v>
      </c>
      <c r="I101" t="b">
        <v>1</v>
      </c>
      <c r="J101" t="b">
        <v>0</v>
      </c>
      <c r="K101" t="b">
        <v>0</v>
      </c>
      <c r="L101">
        <v>30</v>
      </c>
      <c r="M101" s="4">
        <v>2.4</v>
      </c>
      <c r="N101" s="5">
        <v>22353</v>
      </c>
      <c r="O101" s="5">
        <v>56</v>
      </c>
      <c r="P101" s="8">
        <f>Table1[[#This Row],[Youtube Likes]]/Table1[[#This Row],[Youtube Views]]*100</f>
        <v>0.25052565651143022</v>
      </c>
      <c r="Q101" s="9">
        <v>98.73</v>
      </c>
    </row>
    <row r="102" spans="1:17" x14ac:dyDescent="0.45">
      <c r="A102">
        <v>2009</v>
      </c>
      <c r="B102" t="s">
        <v>16</v>
      </c>
      <c r="C102" t="s">
        <v>225</v>
      </c>
      <c r="D102" t="s">
        <v>226</v>
      </c>
      <c r="E102" t="b">
        <v>1</v>
      </c>
      <c r="F102" t="b">
        <v>1</v>
      </c>
      <c r="G102" t="b">
        <v>0</v>
      </c>
      <c r="H102" t="b">
        <v>0</v>
      </c>
      <c r="I102" t="b">
        <v>0</v>
      </c>
      <c r="J102" t="b">
        <v>0</v>
      </c>
      <c r="K102" t="b">
        <v>0</v>
      </c>
      <c r="L102">
        <v>30</v>
      </c>
      <c r="M102" s="4">
        <v>2.4</v>
      </c>
      <c r="N102" s="5">
        <v>367349</v>
      </c>
      <c r="O102" s="5">
        <v>841</v>
      </c>
      <c r="P102" s="8">
        <f>Table1[[#This Row],[Youtube Likes]]/Table1[[#This Row],[Youtube Views]]*100</f>
        <v>0.2289376042945537</v>
      </c>
      <c r="Q102" s="9">
        <v>98.73</v>
      </c>
    </row>
    <row r="103" spans="1:17" x14ac:dyDescent="0.45">
      <c r="A103">
        <v>2009</v>
      </c>
      <c r="B103" t="s">
        <v>174</v>
      </c>
      <c r="C103" t="s">
        <v>227</v>
      </c>
      <c r="D103" t="s">
        <v>228</v>
      </c>
      <c r="E103" t="b">
        <v>0</v>
      </c>
      <c r="F103" t="b">
        <v>1</v>
      </c>
      <c r="G103" t="b">
        <v>0</v>
      </c>
      <c r="H103" t="b">
        <v>0</v>
      </c>
      <c r="I103" t="b">
        <v>0</v>
      </c>
      <c r="J103" t="b">
        <v>0</v>
      </c>
      <c r="K103" t="b">
        <v>0</v>
      </c>
      <c r="L103">
        <v>30</v>
      </c>
      <c r="M103" s="4">
        <v>2.4</v>
      </c>
      <c r="N103" s="5">
        <v>7528</v>
      </c>
      <c r="O103" s="5">
        <v>7</v>
      </c>
      <c r="P103" s="8">
        <f>Table1[[#This Row],[Youtube Likes]]/Table1[[#This Row],[Youtube Views]]*100</f>
        <v>9.2986184909670561E-2</v>
      </c>
      <c r="Q103" s="9">
        <v>98.73</v>
      </c>
    </row>
    <row r="104" spans="1:17" x14ac:dyDescent="0.45">
      <c r="A104">
        <v>2010</v>
      </c>
      <c r="B104" t="s">
        <v>174</v>
      </c>
      <c r="C104" t="s">
        <v>229</v>
      </c>
      <c r="D104" t="s">
        <v>230</v>
      </c>
      <c r="E104" t="b">
        <v>0</v>
      </c>
      <c r="F104" t="b">
        <v>1</v>
      </c>
      <c r="G104" t="b">
        <v>1</v>
      </c>
      <c r="H104" t="b">
        <v>0</v>
      </c>
      <c r="I104" t="b">
        <v>0</v>
      </c>
      <c r="J104" t="b">
        <v>0</v>
      </c>
      <c r="K104" t="b">
        <v>0</v>
      </c>
      <c r="L104">
        <v>30</v>
      </c>
      <c r="M104" s="4">
        <v>2.95</v>
      </c>
      <c r="N104" s="5">
        <v>68652</v>
      </c>
      <c r="O104" s="5">
        <v>48</v>
      </c>
      <c r="P104" s="8">
        <f>Table1[[#This Row],[Youtube Likes]]/Table1[[#This Row],[Youtube Views]]*100</f>
        <v>6.9917846530326858E-2</v>
      </c>
      <c r="Q104" s="9">
        <v>106.48</v>
      </c>
    </row>
    <row r="105" spans="1:17" x14ac:dyDescent="0.45">
      <c r="A105">
        <v>2010</v>
      </c>
      <c r="B105" t="s">
        <v>24</v>
      </c>
      <c r="C105" t="s">
        <v>231</v>
      </c>
      <c r="D105" t="s">
        <v>232</v>
      </c>
      <c r="E105" t="b">
        <v>1</v>
      </c>
      <c r="F105" t="b">
        <v>0</v>
      </c>
      <c r="G105" t="b">
        <v>0</v>
      </c>
      <c r="H105" t="b">
        <v>0</v>
      </c>
      <c r="I105" t="b">
        <v>1</v>
      </c>
      <c r="J105" t="b">
        <v>0</v>
      </c>
      <c r="K105" t="b">
        <v>1</v>
      </c>
      <c r="L105">
        <v>30</v>
      </c>
      <c r="M105" s="4">
        <v>2.95</v>
      </c>
      <c r="N105" s="5">
        <v>3851</v>
      </c>
      <c r="O105" s="5">
        <v>10</v>
      </c>
      <c r="P105" s="8">
        <f>Table1[[#This Row],[Youtube Likes]]/Table1[[#This Row],[Youtube Views]]*100</f>
        <v>0.25967281225655675</v>
      </c>
      <c r="Q105" s="9">
        <v>106.48</v>
      </c>
    </row>
    <row r="106" spans="1:17" x14ac:dyDescent="0.45">
      <c r="A106">
        <v>2010</v>
      </c>
      <c r="B106" t="s">
        <v>24</v>
      </c>
      <c r="C106" t="s">
        <v>233</v>
      </c>
      <c r="D106" t="s">
        <v>234</v>
      </c>
      <c r="E106" t="b">
        <v>1</v>
      </c>
      <c r="F106" t="b">
        <v>0</v>
      </c>
      <c r="G106" t="b">
        <v>0</v>
      </c>
      <c r="H106" t="b">
        <v>0</v>
      </c>
      <c r="I106" t="b">
        <v>0</v>
      </c>
      <c r="J106" t="b">
        <v>0</v>
      </c>
      <c r="K106" t="b">
        <v>0</v>
      </c>
      <c r="L106">
        <v>45</v>
      </c>
      <c r="M106" s="4">
        <v>4.42</v>
      </c>
      <c r="N106" s="5">
        <v>86083</v>
      </c>
      <c r="O106" s="5">
        <v>125</v>
      </c>
      <c r="P106" s="8">
        <f>Table1[[#This Row],[Youtube Likes]]/Table1[[#This Row],[Youtube Views]]*100</f>
        <v>0.14520869393492328</v>
      </c>
      <c r="Q106" s="9">
        <v>106.48</v>
      </c>
    </row>
    <row r="107" spans="1:17" x14ac:dyDescent="0.45">
      <c r="A107">
        <v>2010</v>
      </c>
      <c r="B107" t="s">
        <v>16</v>
      </c>
      <c r="C107" t="s">
        <v>235</v>
      </c>
      <c r="D107" t="s">
        <v>236</v>
      </c>
      <c r="E107" t="b">
        <v>1</v>
      </c>
      <c r="F107" t="b">
        <v>1</v>
      </c>
      <c r="G107" t="b">
        <v>0</v>
      </c>
      <c r="H107" t="b">
        <v>0</v>
      </c>
      <c r="I107" t="b">
        <v>0</v>
      </c>
      <c r="J107" t="b">
        <v>0</v>
      </c>
      <c r="K107" t="b">
        <v>0</v>
      </c>
      <c r="L107">
        <v>15</v>
      </c>
      <c r="M107" s="4">
        <v>1.47</v>
      </c>
      <c r="N107" s="5">
        <v>14997</v>
      </c>
      <c r="O107" s="5">
        <v>20</v>
      </c>
      <c r="P107" s="8">
        <f>Table1[[#This Row],[Youtube Likes]]/Table1[[#This Row],[Youtube Views]]*100</f>
        <v>0.13336000533440021</v>
      </c>
      <c r="Q107" s="9">
        <v>106.48</v>
      </c>
    </row>
    <row r="108" spans="1:17" x14ac:dyDescent="0.45">
      <c r="A108">
        <v>2010</v>
      </c>
      <c r="B108" t="s">
        <v>50</v>
      </c>
      <c r="C108" t="s">
        <v>237</v>
      </c>
      <c r="D108" t="s">
        <v>238</v>
      </c>
      <c r="E108" t="b">
        <v>1</v>
      </c>
      <c r="F108" t="b">
        <v>1</v>
      </c>
      <c r="G108" t="b">
        <v>0</v>
      </c>
      <c r="H108" t="b">
        <v>0</v>
      </c>
      <c r="I108" t="b">
        <v>1</v>
      </c>
      <c r="J108" t="b">
        <v>0</v>
      </c>
      <c r="K108" t="b">
        <v>0</v>
      </c>
      <c r="L108">
        <v>30</v>
      </c>
      <c r="M108" s="4">
        <v>2.95</v>
      </c>
      <c r="N108" s="5">
        <v>227092</v>
      </c>
      <c r="O108" s="5">
        <v>1200</v>
      </c>
      <c r="P108" s="8">
        <f>Table1[[#This Row],[Youtube Likes]]/Table1[[#This Row],[Youtube Views]]*100</f>
        <v>0.52842019974283549</v>
      </c>
      <c r="Q108" s="9">
        <v>106.48</v>
      </c>
    </row>
    <row r="109" spans="1:17" x14ac:dyDescent="0.45">
      <c r="A109">
        <v>2010</v>
      </c>
      <c r="B109" t="s">
        <v>50</v>
      </c>
      <c r="C109" t="s">
        <v>239</v>
      </c>
      <c r="D109" t="s">
        <v>240</v>
      </c>
      <c r="E109" t="b">
        <v>1</v>
      </c>
      <c r="F109" t="b">
        <v>1</v>
      </c>
      <c r="G109" t="b">
        <v>0</v>
      </c>
      <c r="H109" t="b">
        <v>0</v>
      </c>
      <c r="I109" t="b">
        <v>0</v>
      </c>
      <c r="J109" t="b">
        <v>0</v>
      </c>
      <c r="K109" t="b">
        <v>0</v>
      </c>
      <c r="L109">
        <v>30</v>
      </c>
      <c r="M109" s="4">
        <v>2.95</v>
      </c>
      <c r="N109" s="5">
        <v>11654</v>
      </c>
      <c r="O109" s="5">
        <v>23</v>
      </c>
      <c r="P109" s="8">
        <f>Table1[[#This Row],[Youtube Likes]]/Table1[[#This Row],[Youtube Views]]*100</f>
        <v>0.197357130598936</v>
      </c>
      <c r="Q109" s="9">
        <v>106.48</v>
      </c>
    </row>
    <row r="110" spans="1:17" x14ac:dyDescent="0.45">
      <c r="A110">
        <v>2010</v>
      </c>
      <c r="B110" t="s">
        <v>53</v>
      </c>
      <c r="C110" t="s">
        <v>241</v>
      </c>
      <c r="D110" t="s">
        <v>242</v>
      </c>
      <c r="E110" t="b">
        <v>0</v>
      </c>
      <c r="F110" t="b">
        <v>0</v>
      </c>
      <c r="G110" t="b">
        <v>1</v>
      </c>
      <c r="H110" t="b">
        <v>0</v>
      </c>
      <c r="I110" t="b">
        <v>0</v>
      </c>
      <c r="J110" t="b">
        <v>0</v>
      </c>
      <c r="K110" t="b">
        <v>0</v>
      </c>
      <c r="L110">
        <v>60</v>
      </c>
      <c r="M110" s="4">
        <v>5.9</v>
      </c>
      <c r="N110" s="5">
        <v>93263</v>
      </c>
      <c r="O110" s="5">
        <v>435</v>
      </c>
      <c r="P110" s="8">
        <f>Table1[[#This Row],[Youtube Likes]]/Table1[[#This Row],[Youtube Views]]*100</f>
        <v>0.46642291155120469</v>
      </c>
      <c r="Q110" s="9">
        <v>106.48</v>
      </c>
    </row>
    <row r="111" spans="1:17" x14ac:dyDescent="0.45">
      <c r="A111">
        <v>2010</v>
      </c>
      <c r="B111" t="s">
        <v>50</v>
      </c>
      <c r="C111" t="s">
        <v>243</v>
      </c>
      <c r="D111" t="s">
        <v>244</v>
      </c>
      <c r="E111" t="b">
        <v>1</v>
      </c>
      <c r="F111" t="b">
        <v>1</v>
      </c>
      <c r="G111" t="b">
        <v>0</v>
      </c>
      <c r="H111" t="b">
        <v>0</v>
      </c>
      <c r="I111" t="b">
        <v>1</v>
      </c>
      <c r="J111" t="b">
        <v>1</v>
      </c>
      <c r="K111" t="b">
        <v>0</v>
      </c>
      <c r="L111">
        <v>30</v>
      </c>
      <c r="M111" s="4">
        <v>2.95</v>
      </c>
      <c r="N111" s="5">
        <v>132805</v>
      </c>
      <c r="O111" s="5">
        <v>279</v>
      </c>
      <c r="P111" s="8">
        <f>Table1[[#This Row],[Youtube Likes]]/Table1[[#This Row],[Youtube Views]]*100</f>
        <v>0.2100824517149204</v>
      </c>
      <c r="Q111" s="9">
        <v>106.48</v>
      </c>
    </row>
    <row r="112" spans="1:17" x14ac:dyDescent="0.45">
      <c r="A112">
        <v>2010</v>
      </c>
      <c r="B112" t="s">
        <v>174</v>
      </c>
      <c r="C112" t="s">
        <v>245</v>
      </c>
      <c r="D112" t="s">
        <v>246</v>
      </c>
      <c r="E112" t="b">
        <v>0</v>
      </c>
      <c r="F112" t="b">
        <v>0</v>
      </c>
      <c r="G112" t="b">
        <v>0</v>
      </c>
      <c r="H112" t="b">
        <v>1</v>
      </c>
      <c r="I112" t="b">
        <v>0</v>
      </c>
      <c r="J112" t="b">
        <v>0</v>
      </c>
      <c r="K112" t="b">
        <v>0</v>
      </c>
      <c r="L112">
        <v>30</v>
      </c>
      <c r="M112" s="4">
        <v>2.95</v>
      </c>
      <c r="N112" s="5">
        <v>176958</v>
      </c>
      <c r="O112" s="5">
        <v>307</v>
      </c>
      <c r="P112" s="8">
        <f>Table1[[#This Row],[Youtube Likes]]/Table1[[#This Row],[Youtube Views]]*100</f>
        <v>0.1734874942076651</v>
      </c>
      <c r="Q112" s="9">
        <v>106.48</v>
      </c>
    </row>
    <row r="113" spans="1:17" x14ac:dyDescent="0.45">
      <c r="A113">
        <v>2010</v>
      </c>
      <c r="B113" t="s">
        <v>24</v>
      </c>
      <c r="C113" t="s">
        <v>247</v>
      </c>
      <c r="D113" t="s">
        <v>248</v>
      </c>
      <c r="E113" t="b">
        <v>1</v>
      </c>
      <c r="F113" t="b">
        <v>1</v>
      </c>
      <c r="G113" t="b">
        <v>0</v>
      </c>
      <c r="H113" t="b">
        <v>1</v>
      </c>
      <c r="I113" t="b">
        <v>0</v>
      </c>
      <c r="J113" t="b">
        <v>0</v>
      </c>
      <c r="K113" t="b">
        <v>0</v>
      </c>
      <c r="L113">
        <v>30</v>
      </c>
      <c r="M113" s="4">
        <v>2.95</v>
      </c>
      <c r="N113" s="5">
        <v>35522</v>
      </c>
      <c r="O113" s="5">
        <v>113</v>
      </c>
      <c r="P113" s="8">
        <f>Table1[[#This Row],[Youtube Likes]]/Table1[[#This Row],[Youtube Views]]*100</f>
        <v>0.31811271887844156</v>
      </c>
      <c r="Q113" s="9">
        <v>106.48</v>
      </c>
    </row>
    <row r="114" spans="1:17" x14ac:dyDescent="0.45">
      <c r="A114">
        <v>2010</v>
      </c>
      <c r="B114" t="s">
        <v>249</v>
      </c>
      <c r="C114" t="s">
        <v>250</v>
      </c>
      <c r="D114" t="s">
        <v>251</v>
      </c>
      <c r="E114" t="b">
        <v>1</v>
      </c>
      <c r="F114" t="b">
        <v>1</v>
      </c>
      <c r="G114" t="b">
        <v>0</v>
      </c>
      <c r="H114" t="b">
        <v>0</v>
      </c>
      <c r="I114" t="b">
        <v>0</v>
      </c>
      <c r="J114" t="b">
        <v>1</v>
      </c>
      <c r="K114" t="b">
        <v>1</v>
      </c>
      <c r="L114">
        <v>60</v>
      </c>
      <c r="M114" s="4">
        <v>5.9</v>
      </c>
      <c r="N114" s="5">
        <v>51291</v>
      </c>
      <c r="O114" s="5">
        <v>96</v>
      </c>
      <c r="P114" s="8">
        <f>Table1[[#This Row],[Youtube Likes]]/Table1[[#This Row],[Youtube Views]]*100</f>
        <v>0.18716733929929227</v>
      </c>
      <c r="Q114" s="9">
        <v>106.48</v>
      </c>
    </row>
    <row r="115" spans="1:17" x14ac:dyDescent="0.45">
      <c r="A115">
        <v>2010</v>
      </c>
      <c r="B115" t="s">
        <v>16</v>
      </c>
      <c r="C115" t="s">
        <v>252</v>
      </c>
      <c r="D115" t="s">
        <v>253</v>
      </c>
      <c r="E115" t="b">
        <v>1</v>
      </c>
      <c r="F115" t="b">
        <v>1</v>
      </c>
      <c r="G115" t="b">
        <v>0</v>
      </c>
      <c r="H115" t="b">
        <v>0</v>
      </c>
      <c r="I115" t="b">
        <v>0</v>
      </c>
      <c r="J115" t="b">
        <v>0</v>
      </c>
      <c r="K115" t="b">
        <v>1</v>
      </c>
      <c r="L115">
        <v>30</v>
      </c>
      <c r="M115" s="4">
        <v>2.95</v>
      </c>
      <c r="N115" s="5">
        <v>1048750</v>
      </c>
      <c r="O115" s="5">
        <v>1200</v>
      </c>
      <c r="P115" s="8">
        <f>Table1[[#This Row],[Youtube Likes]]/Table1[[#This Row],[Youtube Views]]*100</f>
        <v>0.11442193087008344</v>
      </c>
      <c r="Q115" s="9">
        <v>106.48</v>
      </c>
    </row>
    <row r="116" spans="1:17" x14ac:dyDescent="0.45">
      <c r="A116">
        <v>2010</v>
      </c>
      <c r="B116" t="s">
        <v>16</v>
      </c>
      <c r="C116" t="s">
        <v>254</v>
      </c>
      <c r="D116" t="s">
        <v>255</v>
      </c>
      <c r="E116" t="b">
        <v>1</v>
      </c>
      <c r="F116" t="b">
        <v>0</v>
      </c>
      <c r="G116" t="b">
        <v>0</v>
      </c>
      <c r="H116" t="b">
        <v>0</v>
      </c>
      <c r="I116" t="b">
        <v>0</v>
      </c>
      <c r="J116" t="b">
        <v>0</v>
      </c>
      <c r="K116" t="b">
        <v>0</v>
      </c>
      <c r="L116">
        <v>30</v>
      </c>
      <c r="M116" s="4">
        <v>2.95</v>
      </c>
      <c r="N116" s="5">
        <v>26366</v>
      </c>
      <c r="O116" s="5">
        <v>33</v>
      </c>
      <c r="P116" s="8">
        <f>Table1[[#This Row],[Youtube Likes]]/Table1[[#This Row],[Youtube Views]]*100</f>
        <v>0.1251611924448153</v>
      </c>
      <c r="Q116" s="9">
        <v>106.48</v>
      </c>
    </row>
    <row r="117" spans="1:17" x14ac:dyDescent="0.45">
      <c r="A117">
        <v>2010</v>
      </c>
      <c r="B117" t="s">
        <v>21</v>
      </c>
      <c r="C117" t="s">
        <v>256</v>
      </c>
      <c r="D117" t="s">
        <v>257</v>
      </c>
      <c r="E117" t="b">
        <v>1</v>
      </c>
      <c r="F117" t="b">
        <v>1</v>
      </c>
      <c r="G117" t="b">
        <v>1</v>
      </c>
      <c r="H117" t="b">
        <v>0</v>
      </c>
      <c r="I117" t="b">
        <v>0</v>
      </c>
      <c r="J117" t="b">
        <v>1</v>
      </c>
      <c r="K117" t="b">
        <v>0</v>
      </c>
      <c r="L117">
        <v>60</v>
      </c>
      <c r="M117" s="4">
        <v>5.9</v>
      </c>
      <c r="N117" s="5">
        <v>51</v>
      </c>
      <c r="O117" s="5">
        <v>1</v>
      </c>
      <c r="P117" s="8">
        <f>Table1[[#This Row],[Youtube Likes]]/Table1[[#This Row],[Youtube Views]]*100</f>
        <v>1.9607843137254901</v>
      </c>
      <c r="Q117" s="9">
        <v>106.48</v>
      </c>
    </row>
    <row r="118" spans="1:17" x14ac:dyDescent="0.45">
      <c r="A118">
        <v>2011</v>
      </c>
      <c r="B118" t="s">
        <v>249</v>
      </c>
      <c r="C118" t="s">
        <v>258</v>
      </c>
      <c r="D118" t="s">
        <v>259</v>
      </c>
      <c r="E118" t="b">
        <v>1</v>
      </c>
      <c r="F118" t="b">
        <v>1</v>
      </c>
      <c r="G118" t="b">
        <v>0</v>
      </c>
      <c r="H118" t="b">
        <v>0</v>
      </c>
      <c r="I118" t="b">
        <v>1</v>
      </c>
      <c r="J118" t="b">
        <v>0</v>
      </c>
      <c r="K118" t="b">
        <v>1</v>
      </c>
      <c r="L118">
        <v>60</v>
      </c>
      <c r="M118" s="4">
        <v>5.9</v>
      </c>
      <c r="N118" s="5">
        <v>37554</v>
      </c>
      <c r="O118" s="5">
        <v>204</v>
      </c>
      <c r="P118" s="8">
        <f>Table1[[#This Row],[Youtube Likes]]/Table1[[#This Row],[Youtube Views]]*100</f>
        <v>0.54321776641636044</v>
      </c>
      <c r="Q118" s="9">
        <v>111.01</v>
      </c>
    </row>
    <row r="119" spans="1:17" x14ac:dyDescent="0.45">
      <c r="A119">
        <v>2011</v>
      </c>
      <c r="B119" t="s">
        <v>157</v>
      </c>
      <c r="C119" t="s">
        <v>260</v>
      </c>
      <c r="D119" t="s">
        <v>261</v>
      </c>
      <c r="E119" t="b">
        <v>0</v>
      </c>
      <c r="F119" t="b">
        <v>0</v>
      </c>
      <c r="G119" t="b">
        <v>0</v>
      </c>
      <c r="H119" t="b">
        <v>0</v>
      </c>
      <c r="I119" t="b">
        <v>0</v>
      </c>
      <c r="J119" t="b">
        <v>0</v>
      </c>
      <c r="K119" t="b">
        <v>0</v>
      </c>
      <c r="L119">
        <v>60</v>
      </c>
      <c r="M119" s="4">
        <v>5.9</v>
      </c>
      <c r="N119" s="5">
        <v>114587</v>
      </c>
      <c r="O119" s="5">
        <v>263</v>
      </c>
      <c r="P119" s="8">
        <f>Table1[[#This Row],[Youtube Likes]]/Table1[[#This Row],[Youtube Views]]*100</f>
        <v>0.22951992808957383</v>
      </c>
      <c r="Q119" s="9">
        <v>111.01</v>
      </c>
    </row>
    <row r="120" spans="1:17" x14ac:dyDescent="0.45">
      <c r="A120">
        <v>2011</v>
      </c>
      <c r="B120" t="s">
        <v>24</v>
      </c>
      <c r="C120" t="s">
        <v>262</v>
      </c>
      <c r="D120" t="s">
        <v>263</v>
      </c>
      <c r="E120" t="b">
        <v>1</v>
      </c>
      <c r="F120" t="b">
        <v>1</v>
      </c>
      <c r="G120" t="b">
        <v>0</v>
      </c>
      <c r="H120" t="b">
        <v>0</v>
      </c>
      <c r="I120" t="b">
        <v>0</v>
      </c>
      <c r="J120" t="b">
        <v>1</v>
      </c>
      <c r="K120" t="b">
        <v>0</v>
      </c>
      <c r="L120">
        <v>30</v>
      </c>
      <c r="M120" s="4">
        <v>2.95</v>
      </c>
      <c r="N120" s="5">
        <v>484</v>
      </c>
      <c r="O120" s="5">
        <v>2</v>
      </c>
      <c r="P120" s="8">
        <f>Table1[[#This Row],[Youtube Likes]]/Table1[[#This Row],[Youtube Views]]*100</f>
        <v>0.41322314049586778</v>
      </c>
      <c r="Q120" s="9">
        <v>111.01</v>
      </c>
    </row>
    <row r="121" spans="1:17" x14ac:dyDescent="0.45">
      <c r="A121">
        <v>2011</v>
      </c>
      <c r="B121" t="s">
        <v>157</v>
      </c>
      <c r="C121" t="s">
        <v>264</v>
      </c>
      <c r="D121" t="s">
        <v>265</v>
      </c>
      <c r="E121" t="b">
        <v>1</v>
      </c>
      <c r="F121" t="b">
        <v>0</v>
      </c>
      <c r="G121" t="b">
        <v>0</v>
      </c>
      <c r="H121" t="b">
        <v>0</v>
      </c>
      <c r="I121" t="b">
        <v>1</v>
      </c>
      <c r="J121" t="b">
        <v>1</v>
      </c>
      <c r="K121" t="b">
        <v>0</v>
      </c>
      <c r="L121">
        <v>60</v>
      </c>
      <c r="M121" s="4">
        <v>5.9</v>
      </c>
      <c r="N121" s="5">
        <v>88026</v>
      </c>
      <c r="O121" s="5">
        <v>59</v>
      </c>
      <c r="P121" s="8">
        <f>Table1[[#This Row],[Youtube Likes]]/Table1[[#This Row],[Youtube Views]]*100</f>
        <v>6.7025651512053253E-2</v>
      </c>
      <c r="Q121" s="9">
        <v>111.01</v>
      </c>
    </row>
    <row r="122" spans="1:17" x14ac:dyDescent="0.45">
      <c r="A122">
        <v>2011</v>
      </c>
      <c r="B122" t="s">
        <v>50</v>
      </c>
      <c r="C122" t="s">
        <v>266</v>
      </c>
      <c r="D122" t="s">
        <v>267</v>
      </c>
      <c r="E122" t="b">
        <v>1</v>
      </c>
      <c r="F122" t="b">
        <v>1</v>
      </c>
      <c r="G122" t="b">
        <v>0</v>
      </c>
      <c r="H122" t="b">
        <v>0</v>
      </c>
      <c r="I122" t="b">
        <v>1</v>
      </c>
      <c r="J122" t="b">
        <v>1</v>
      </c>
      <c r="K122" t="b">
        <v>0</v>
      </c>
      <c r="L122">
        <v>30</v>
      </c>
      <c r="M122" s="4">
        <v>2.95</v>
      </c>
      <c r="N122" s="5">
        <v>137670</v>
      </c>
      <c r="O122" s="5">
        <v>697</v>
      </c>
      <c r="P122" s="8">
        <f>Table1[[#This Row],[Youtube Likes]]/Table1[[#This Row],[Youtube Views]]*100</f>
        <v>0.50628314084404735</v>
      </c>
      <c r="Q122" s="9">
        <v>111.01</v>
      </c>
    </row>
    <row r="123" spans="1:17" x14ac:dyDescent="0.45">
      <c r="A123">
        <v>2011</v>
      </c>
      <c r="B123" t="s">
        <v>174</v>
      </c>
      <c r="C123" t="s">
        <v>268</v>
      </c>
      <c r="D123" t="s">
        <v>269</v>
      </c>
      <c r="E123" t="b">
        <v>0</v>
      </c>
      <c r="F123" t="b">
        <v>0</v>
      </c>
      <c r="G123" t="b">
        <v>0</v>
      </c>
      <c r="H123" t="b">
        <v>0</v>
      </c>
      <c r="I123" t="b">
        <v>0</v>
      </c>
      <c r="J123" t="b">
        <v>1</v>
      </c>
      <c r="K123" t="b">
        <v>0</v>
      </c>
      <c r="L123">
        <v>60</v>
      </c>
      <c r="M123" s="4">
        <v>5.9</v>
      </c>
      <c r="N123" s="5">
        <v>135</v>
      </c>
      <c r="O123" s="5">
        <v>1</v>
      </c>
      <c r="P123" s="8">
        <f>Table1[[#This Row],[Youtube Likes]]/Table1[[#This Row],[Youtube Views]]*100</f>
        <v>0.74074074074074081</v>
      </c>
      <c r="Q123" s="9">
        <v>111.01</v>
      </c>
    </row>
    <row r="124" spans="1:17" x14ac:dyDescent="0.45">
      <c r="A124">
        <v>2011</v>
      </c>
      <c r="B124" t="s">
        <v>41</v>
      </c>
      <c r="C124" t="s">
        <v>270</v>
      </c>
      <c r="D124" t="s">
        <v>271</v>
      </c>
      <c r="E124" t="b">
        <v>1</v>
      </c>
      <c r="F124" t="b">
        <v>1</v>
      </c>
      <c r="G124" t="b">
        <v>0</v>
      </c>
      <c r="H124" t="b">
        <v>0</v>
      </c>
      <c r="I124" t="b">
        <v>1</v>
      </c>
      <c r="J124" t="b">
        <v>0</v>
      </c>
      <c r="K124" t="b">
        <v>1</v>
      </c>
      <c r="L124">
        <v>30</v>
      </c>
      <c r="M124" s="4">
        <v>2.95</v>
      </c>
      <c r="N124" s="5">
        <v>272017</v>
      </c>
      <c r="O124" s="5">
        <v>635</v>
      </c>
      <c r="P124" s="8">
        <f>Table1[[#This Row],[Youtube Likes]]/Table1[[#This Row],[Youtube Views]]*100</f>
        <v>0.23344129227217417</v>
      </c>
      <c r="Q124" s="9">
        <v>111.01</v>
      </c>
    </row>
    <row r="125" spans="1:17" x14ac:dyDescent="0.45">
      <c r="A125">
        <v>2012</v>
      </c>
      <c r="B125" t="s">
        <v>24</v>
      </c>
      <c r="C125" t="s">
        <v>272</v>
      </c>
      <c r="D125" t="s">
        <v>273</v>
      </c>
      <c r="E125" t="b">
        <v>1</v>
      </c>
      <c r="F125" t="b">
        <v>1</v>
      </c>
      <c r="G125" t="b">
        <v>0</v>
      </c>
      <c r="H125" t="b">
        <v>0</v>
      </c>
      <c r="I125" t="b">
        <v>0</v>
      </c>
      <c r="J125" t="b">
        <v>1</v>
      </c>
      <c r="K125" t="b">
        <v>1</v>
      </c>
      <c r="L125">
        <v>60</v>
      </c>
      <c r="M125" s="4">
        <v>5.9</v>
      </c>
      <c r="N125" s="5">
        <v>14758</v>
      </c>
      <c r="O125" s="5">
        <v>44</v>
      </c>
      <c r="P125" s="8">
        <f>Table1[[#This Row],[Youtube Likes]]/Table1[[#This Row],[Youtube Views]]*100</f>
        <v>0.29814337986176986</v>
      </c>
      <c r="Q125" s="9">
        <v>111.35</v>
      </c>
    </row>
    <row r="126" spans="1:17" x14ac:dyDescent="0.45">
      <c r="A126">
        <v>2012</v>
      </c>
      <c r="B126" t="s">
        <v>174</v>
      </c>
      <c r="C126" t="s">
        <v>274</v>
      </c>
      <c r="D126" t="s">
        <v>275</v>
      </c>
      <c r="E126" t="b">
        <v>1</v>
      </c>
      <c r="F126" t="b">
        <v>1</v>
      </c>
      <c r="G126" t="b">
        <v>0</v>
      </c>
      <c r="H126" t="b">
        <v>0</v>
      </c>
      <c r="I126" t="b">
        <v>1</v>
      </c>
      <c r="J126" t="b">
        <v>0</v>
      </c>
      <c r="K126" t="b">
        <v>0</v>
      </c>
      <c r="L126">
        <v>30</v>
      </c>
      <c r="M126" s="4">
        <v>2.95</v>
      </c>
      <c r="N126" s="5">
        <v>1349</v>
      </c>
      <c r="O126" s="5">
        <v>2</v>
      </c>
      <c r="P126" s="8">
        <f>Table1[[#This Row],[Youtube Likes]]/Table1[[#This Row],[Youtube Views]]*100</f>
        <v>0.14825796886582654</v>
      </c>
      <c r="Q126" s="9">
        <v>111.35</v>
      </c>
    </row>
    <row r="127" spans="1:17" x14ac:dyDescent="0.45">
      <c r="A127">
        <v>2012</v>
      </c>
      <c r="B127" t="s">
        <v>41</v>
      </c>
      <c r="C127" t="s">
        <v>276</v>
      </c>
      <c r="D127" t="s">
        <v>277</v>
      </c>
      <c r="E127" t="b">
        <v>0</v>
      </c>
      <c r="F127" t="b">
        <v>1</v>
      </c>
      <c r="G127" t="b">
        <v>0</v>
      </c>
      <c r="H127" t="b">
        <v>1</v>
      </c>
      <c r="I127" t="b">
        <v>0</v>
      </c>
      <c r="J127" t="b">
        <v>0</v>
      </c>
      <c r="K127" t="b">
        <v>0</v>
      </c>
      <c r="L127">
        <v>60</v>
      </c>
      <c r="M127" s="4">
        <v>5.9</v>
      </c>
      <c r="N127" s="5">
        <v>583919</v>
      </c>
      <c r="O127" s="5">
        <v>1500</v>
      </c>
      <c r="P127" s="8">
        <f>Table1[[#This Row],[Youtube Likes]]/Table1[[#This Row],[Youtube Views]]*100</f>
        <v>0.2568849446584201</v>
      </c>
      <c r="Q127" s="9">
        <v>111.35</v>
      </c>
    </row>
    <row r="128" spans="1:17" x14ac:dyDescent="0.45">
      <c r="A128">
        <v>2012</v>
      </c>
      <c r="B128" t="s">
        <v>50</v>
      </c>
      <c r="C128" t="s">
        <v>278</v>
      </c>
      <c r="D128" t="s">
        <v>279</v>
      </c>
      <c r="E128" t="b">
        <v>1</v>
      </c>
      <c r="F128" t="b">
        <v>0</v>
      </c>
      <c r="G128" t="b">
        <v>0</v>
      </c>
      <c r="H128" t="b">
        <v>0</v>
      </c>
      <c r="I128" t="b">
        <v>1</v>
      </c>
      <c r="J128" t="b">
        <v>1</v>
      </c>
      <c r="K128" t="b">
        <v>0</v>
      </c>
      <c r="L128">
        <v>30</v>
      </c>
      <c r="M128" s="4">
        <v>2.95</v>
      </c>
      <c r="N128" s="5">
        <v>94029</v>
      </c>
      <c r="O128" s="5">
        <v>160</v>
      </c>
      <c r="P128" s="8">
        <f>Table1[[#This Row],[Youtube Likes]]/Table1[[#This Row],[Youtube Views]]*100</f>
        <v>0.17016026970402748</v>
      </c>
      <c r="Q128" s="9">
        <v>111.35</v>
      </c>
    </row>
    <row r="129" spans="1:17" x14ac:dyDescent="0.45">
      <c r="A129">
        <v>2012</v>
      </c>
      <c r="B129" t="s">
        <v>108</v>
      </c>
      <c r="C129" t="s">
        <v>280</v>
      </c>
      <c r="D129" t="s">
        <v>281</v>
      </c>
      <c r="E129" t="b">
        <v>1</v>
      </c>
      <c r="F129" t="b">
        <v>1</v>
      </c>
      <c r="G129" t="b">
        <v>0</v>
      </c>
      <c r="H129" t="b">
        <v>0</v>
      </c>
      <c r="I129" t="b">
        <v>1</v>
      </c>
      <c r="J129" t="b">
        <v>1</v>
      </c>
      <c r="K129" t="b">
        <v>1</v>
      </c>
      <c r="L129">
        <v>60</v>
      </c>
      <c r="M129" s="4">
        <v>5.9</v>
      </c>
      <c r="N129" s="5">
        <v>119464</v>
      </c>
      <c r="O129" s="5">
        <v>1100</v>
      </c>
      <c r="P129" s="8">
        <f>Table1[[#This Row],[Youtube Likes]]/Table1[[#This Row],[Youtube Views]]*100</f>
        <v>0.92077948168485901</v>
      </c>
      <c r="Q129" s="9">
        <v>111.35</v>
      </c>
    </row>
    <row r="130" spans="1:17" x14ac:dyDescent="0.45">
      <c r="A130">
        <v>2012</v>
      </c>
      <c r="B130" t="s">
        <v>157</v>
      </c>
      <c r="C130" t="s">
        <v>282</v>
      </c>
      <c r="D130" t="s">
        <v>283</v>
      </c>
      <c r="E130" t="b">
        <v>0</v>
      </c>
      <c r="F130" t="b">
        <v>1</v>
      </c>
      <c r="G130" t="b">
        <v>0</v>
      </c>
      <c r="H130" t="b">
        <v>0</v>
      </c>
      <c r="I130" t="b">
        <v>0</v>
      </c>
      <c r="J130" t="b">
        <v>1</v>
      </c>
      <c r="K130" t="b">
        <v>0</v>
      </c>
      <c r="L130">
        <v>30</v>
      </c>
      <c r="M130" s="4">
        <v>2.95</v>
      </c>
      <c r="N130" s="5">
        <v>18917</v>
      </c>
      <c r="O130" s="5">
        <v>86</v>
      </c>
      <c r="P130" s="8">
        <f>Table1[[#This Row],[Youtube Likes]]/Table1[[#This Row],[Youtube Views]]*100</f>
        <v>0.45461753977903469</v>
      </c>
      <c r="Q130" s="9">
        <v>111.35</v>
      </c>
    </row>
    <row r="131" spans="1:17" x14ac:dyDescent="0.45">
      <c r="A131">
        <v>2012</v>
      </c>
      <c r="B131" t="s">
        <v>249</v>
      </c>
      <c r="C131" t="s">
        <v>284</v>
      </c>
      <c r="D131" t="s">
        <v>285</v>
      </c>
      <c r="E131" t="b">
        <v>1</v>
      </c>
      <c r="F131" t="b">
        <v>0</v>
      </c>
      <c r="G131" t="b">
        <v>0</v>
      </c>
      <c r="H131" t="b">
        <v>1</v>
      </c>
      <c r="I131" t="b">
        <v>0</v>
      </c>
      <c r="J131" t="b">
        <v>0</v>
      </c>
      <c r="K131" t="b">
        <v>1</v>
      </c>
      <c r="L131">
        <v>90</v>
      </c>
      <c r="M131" s="4">
        <v>8.85</v>
      </c>
      <c r="N131" s="5">
        <v>63715</v>
      </c>
      <c r="O131" s="5">
        <v>502</v>
      </c>
      <c r="P131" s="8">
        <f>Table1[[#This Row],[Youtube Likes]]/Table1[[#This Row],[Youtube Views]]*100</f>
        <v>0.78788354390645843</v>
      </c>
      <c r="Q131" s="9">
        <v>111.35</v>
      </c>
    </row>
    <row r="132" spans="1:17" x14ac:dyDescent="0.45">
      <c r="A132">
        <v>2012</v>
      </c>
      <c r="B132" t="s">
        <v>53</v>
      </c>
      <c r="C132" t="s">
        <v>286</v>
      </c>
      <c r="D132" t="s">
        <v>287</v>
      </c>
      <c r="E132" t="b">
        <v>0</v>
      </c>
      <c r="F132" t="b">
        <v>1</v>
      </c>
      <c r="G132" t="b">
        <v>0</v>
      </c>
      <c r="H132" t="b">
        <v>1</v>
      </c>
      <c r="I132" t="b">
        <v>0</v>
      </c>
      <c r="J132" t="b">
        <v>0</v>
      </c>
      <c r="K132" t="b">
        <v>0</v>
      </c>
      <c r="L132">
        <v>60</v>
      </c>
      <c r="M132" s="4">
        <v>5.9</v>
      </c>
      <c r="N132" s="5">
        <v>407385</v>
      </c>
      <c r="O132" s="5">
        <v>2000</v>
      </c>
      <c r="P132" s="8">
        <f>Table1[[#This Row],[Youtube Likes]]/Table1[[#This Row],[Youtube Views]]*100</f>
        <v>0.49093609239417257</v>
      </c>
      <c r="Q132" s="9">
        <v>111.35</v>
      </c>
    </row>
    <row r="133" spans="1:17" x14ac:dyDescent="0.45">
      <c r="A133">
        <v>2012</v>
      </c>
      <c r="B133" t="s">
        <v>157</v>
      </c>
      <c r="C133" t="s">
        <v>288</v>
      </c>
      <c r="D133" t="s">
        <v>289</v>
      </c>
      <c r="E133" t="b">
        <v>0</v>
      </c>
      <c r="F133" t="b">
        <v>1</v>
      </c>
      <c r="G133" t="b">
        <v>0</v>
      </c>
      <c r="H133" t="b">
        <v>0</v>
      </c>
      <c r="I133" t="b">
        <v>0</v>
      </c>
      <c r="J133" t="b">
        <v>1</v>
      </c>
      <c r="K133" t="b">
        <v>0</v>
      </c>
      <c r="L133">
        <v>30</v>
      </c>
      <c r="M133" s="4">
        <v>2.95</v>
      </c>
      <c r="N133" s="5">
        <v>11987</v>
      </c>
      <c r="O133" s="5">
        <v>76</v>
      </c>
      <c r="P133" s="8">
        <f>Table1[[#This Row],[Youtube Likes]]/Table1[[#This Row],[Youtube Views]]*100</f>
        <v>0.63402018853758235</v>
      </c>
      <c r="Q133" s="9">
        <v>111.35</v>
      </c>
    </row>
    <row r="134" spans="1:17" x14ac:dyDescent="0.45">
      <c r="A134">
        <v>2012</v>
      </c>
      <c r="B134" t="s">
        <v>157</v>
      </c>
      <c r="C134" t="s">
        <v>290</v>
      </c>
      <c r="D134" t="s">
        <v>291</v>
      </c>
      <c r="E134" t="b">
        <v>0</v>
      </c>
      <c r="F134" t="b">
        <v>1</v>
      </c>
      <c r="G134" t="b">
        <v>0</v>
      </c>
      <c r="H134" t="b">
        <v>0</v>
      </c>
      <c r="I134" t="b">
        <v>1</v>
      </c>
      <c r="J134" t="b">
        <v>1</v>
      </c>
      <c r="K134" t="b">
        <v>0</v>
      </c>
      <c r="L134">
        <v>60</v>
      </c>
      <c r="M134" s="4">
        <v>5.9</v>
      </c>
      <c r="N134" s="5">
        <v>23976557</v>
      </c>
      <c r="O134" s="5">
        <v>100000</v>
      </c>
      <c r="P134" s="8">
        <f>Table1[[#This Row],[Youtube Likes]]/Table1[[#This Row],[Youtube Views]]*100</f>
        <v>0.41707406113396517</v>
      </c>
      <c r="Q134" s="9">
        <v>111.35</v>
      </c>
    </row>
    <row r="135" spans="1:17" x14ac:dyDescent="0.45">
      <c r="A135">
        <v>2012</v>
      </c>
      <c r="B135" t="s">
        <v>24</v>
      </c>
      <c r="C135" t="s">
        <v>292</v>
      </c>
      <c r="D135" t="s">
        <v>293</v>
      </c>
      <c r="E135" t="b">
        <v>0</v>
      </c>
      <c r="F135" t="b">
        <v>1</v>
      </c>
      <c r="G135" t="b">
        <v>0</v>
      </c>
      <c r="H135" t="b">
        <v>0</v>
      </c>
      <c r="I135" t="b">
        <v>0</v>
      </c>
      <c r="J135" t="b">
        <v>0</v>
      </c>
      <c r="K135" t="b">
        <v>0</v>
      </c>
      <c r="L135">
        <v>30</v>
      </c>
      <c r="M135" s="4">
        <v>2.95</v>
      </c>
      <c r="N135" s="5">
        <v>22628</v>
      </c>
      <c r="O135" s="5">
        <v>48</v>
      </c>
      <c r="P135" s="8">
        <f>Table1[[#This Row],[Youtube Likes]]/Table1[[#This Row],[Youtube Views]]*100</f>
        <v>0.21212656885274883</v>
      </c>
      <c r="Q135" s="9">
        <v>111.35</v>
      </c>
    </row>
    <row r="136" spans="1:17" x14ac:dyDescent="0.45">
      <c r="A136">
        <v>2012</v>
      </c>
      <c r="B136" t="s">
        <v>50</v>
      </c>
      <c r="C136" t="s">
        <v>294</v>
      </c>
      <c r="D136" t="s">
        <v>295</v>
      </c>
      <c r="E136" t="b">
        <v>1</v>
      </c>
      <c r="F136" t="b">
        <v>1</v>
      </c>
      <c r="G136" t="b">
        <v>0</v>
      </c>
      <c r="H136" t="b">
        <v>0</v>
      </c>
      <c r="I136" t="b">
        <v>0</v>
      </c>
      <c r="J136" t="b">
        <v>0</v>
      </c>
      <c r="K136" t="b">
        <v>0</v>
      </c>
      <c r="L136">
        <v>30</v>
      </c>
      <c r="M136" s="4">
        <v>2.95</v>
      </c>
      <c r="N136" s="5">
        <v>181423810</v>
      </c>
      <c r="O136" s="5">
        <v>295000</v>
      </c>
      <c r="P136" s="8">
        <f>Table1[[#This Row],[Youtube Likes]]/Table1[[#This Row],[Youtube Views]]*100</f>
        <v>0.16260269255727791</v>
      </c>
      <c r="Q136" s="9">
        <v>111.35</v>
      </c>
    </row>
    <row r="137" spans="1:17" x14ac:dyDescent="0.45">
      <c r="A137">
        <v>2012</v>
      </c>
      <c r="B137" t="s">
        <v>21</v>
      </c>
      <c r="C137" t="s">
        <v>296</v>
      </c>
      <c r="D137" t="s">
        <v>297</v>
      </c>
      <c r="E137" t="b">
        <v>0</v>
      </c>
      <c r="F137" t="b">
        <v>1</v>
      </c>
      <c r="G137" t="b">
        <v>1</v>
      </c>
      <c r="H137" t="b">
        <v>0</v>
      </c>
      <c r="I137" t="b">
        <v>0</v>
      </c>
      <c r="J137" t="b">
        <v>1</v>
      </c>
      <c r="K137" t="b">
        <v>1</v>
      </c>
      <c r="L137">
        <v>60</v>
      </c>
      <c r="M137" s="4">
        <v>5.9</v>
      </c>
      <c r="N137" s="5">
        <v>222839</v>
      </c>
      <c r="O137" s="5">
        <v>587</v>
      </c>
      <c r="P137" s="8">
        <f>Table1[[#This Row],[Youtube Likes]]/Table1[[#This Row],[Youtube Views]]*100</f>
        <v>0.26341888089607296</v>
      </c>
      <c r="Q137" s="9">
        <v>111.35</v>
      </c>
    </row>
    <row r="138" spans="1:17" x14ac:dyDescent="0.45">
      <c r="A138">
        <v>2013</v>
      </c>
      <c r="B138" t="s">
        <v>174</v>
      </c>
      <c r="C138" t="s">
        <v>298</v>
      </c>
      <c r="D138" t="s">
        <v>299</v>
      </c>
      <c r="E138" t="b">
        <v>1</v>
      </c>
      <c r="F138" t="b">
        <v>1</v>
      </c>
      <c r="G138" t="b">
        <v>0</v>
      </c>
      <c r="H138" t="b">
        <v>0</v>
      </c>
      <c r="I138" t="b">
        <v>1</v>
      </c>
      <c r="J138" t="b">
        <v>1</v>
      </c>
      <c r="K138" t="b">
        <v>0</v>
      </c>
      <c r="L138">
        <v>30</v>
      </c>
      <c r="M138" s="4">
        <v>2.95</v>
      </c>
      <c r="N138" s="5">
        <v>4661</v>
      </c>
      <c r="O138" s="5">
        <v>21</v>
      </c>
      <c r="P138" s="8">
        <f>Table1[[#This Row],[Youtube Likes]]/Table1[[#This Row],[Youtube Views]]*100</f>
        <v>0.45054709289851963</v>
      </c>
      <c r="Q138" s="9">
        <v>108.69</v>
      </c>
    </row>
    <row r="139" spans="1:17" x14ac:dyDescent="0.45">
      <c r="A139">
        <v>2013</v>
      </c>
      <c r="B139" t="s">
        <v>174</v>
      </c>
      <c r="C139" t="s">
        <v>300</v>
      </c>
      <c r="D139" t="s">
        <v>301</v>
      </c>
      <c r="E139" t="b">
        <v>0</v>
      </c>
      <c r="F139" t="b">
        <v>0</v>
      </c>
      <c r="G139" t="b">
        <v>0</v>
      </c>
      <c r="H139" t="b">
        <v>0</v>
      </c>
      <c r="I139" t="b">
        <v>0</v>
      </c>
      <c r="J139" t="b">
        <v>1</v>
      </c>
      <c r="K139" t="b">
        <v>0</v>
      </c>
      <c r="L139">
        <v>90</v>
      </c>
      <c r="M139" s="4">
        <v>8.85</v>
      </c>
      <c r="N139" s="5">
        <v>3740</v>
      </c>
      <c r="O139" s="5">
        <v>7</v>
      </c>
      <c r="P139" s="8">
        <f>Table1[[#This Row],[Youtube Likes]]/Table1[[#This Row],[Youtube Views]]*100</f>
        <v>0.18716577540106952</v>
      </c>
      <c r="Q139" s="9">
        <v>108.69</v>
      </c>
    </row>
    <row r="140" spans="1:17" x14ac:dyDescent="0.45">
      <c r="A140">
        <v>2013</v>
      </c>
      <c r="B140" t="s">
        <v>50</v>
      </c>
      <c r="C140" t="s">
        <v>302</v>
      </c>
      <c r="D140" t="s">
        <v>303</v>
      </c>
      <c r="E140" t="b">
        <v>1</v>
      </c>
      <c r="F140" t="b">
        <v>1</v>
      </c>
      <c r="G140" t="b">
        <v>0</v>
      </c>
      <c r="H140" t="b">
        <v>0</v>
      </c>
      <c r="I140" t="b">
        <v>0</v>
      </c>
      <c r="J140" t="b">
        <v>1</v>
      </c>
      <c r="K140" t="b">
        <v>0</v>
      </c>
      <c r="L140">
        <v>30</v>
      </c>
      <c r="M140" s="4">
        <v>2.95</v>
      </c>
      <c r="N140" s="5">
        <v>617972</v>
      </c>
      <c r="O140" s="5">
        <v>2800</v>
      </c>
      <c r="P140" s="8">
        <f>Table1[[#This Row],[Youtube Likes]]/Table1[[#This Row],[Youtube Views]]*100</f>
        <v>0.45309496223129853</v>
      </c>
      <c r="Q140" s="9">
        <v>108.69</v>
      </c>
    </row>
    <row r="141" spans="1:17" x14ac:dyDescent="0.45">
      <c r="A141">
        <v>2013</v>
      </c>
      <c r="B141" t="s">
        <v>21</v>
      </c>
      <c r="C141" t="s">
        <v>304</v>
      </c>
      <c r="D141" t="s">
        <v>305</v>
      </c>
      <c r="E141" t="b">
        <v>0</v>
      </c>
      <c r="F141" t="b">
        <v>1</v>
      </c>
      <c r="G141" t="b">
        <v>0</v>
      </c>
      <c r="H141" t="b">
        <v>0</v>
      </c>
      <c r="I141" t="b">
        <v>0</v>
      </c>
      <c r="J141" t="b">
        <v>0</v>
      </c>
      <c r="K141" t="b">
        <v>1</v>
      </c>
      <c r="L141">
        <v>30</v>
      </c>
      <c r="M141" s="4">
        <v>2.95</v>
      </c>
      <c r="N141" s="5">
        <v>1341</v>
      </c>
      <c r="O141" s="5">
        <v>5</v>
      </c>
      <c r="P141" s="8">
        <f>Table1[[#This Row],[Youtube Likes]]/Table1[[#This Row],[Youtube Views]]*100</f>
        <v>0.37285607755406414</v>
      </c>
      <c r="Q141" s="9">
        <v>108.69</v>
      </c>
    </row>
    <row r="142" spans="1:17" x14ac:dyDescent="0.45">
      <c r="A142">
        <v>2013</v>
      </c>
      <c r="B142" t="s">
        <v>174</v>
      </c>
      <c r="C142" t="s">
        <v>306</v>
      </c>
      <c r="D142" t="s">
        <v>307</v>
      </c>
      <c r="E142" t="b">
        <v>1</v>
      </c>
      <c r="F142" t="b">
        <v>1</v>
      </c>
      <c r="G142" t="b">
        <v>0</v>
      </c>
      <c r="H142" t="b">
        <v>0</v>
      </c>
      <c r="I142" t="b">
        <v>1</v>
      </c>
      <c r="J142" t="b">
        <v>1</v>
      </c>
      <c r="K142" t="b">
        <v>0</v>
      </c>
      <c r="L142">
        <v>45</v>
      </c>
      <c r="M142" s="4">
        <v>4.4249999999999998</v>
      </c>
      <c r="N142" s="5">
        <v>117293</v>
      </c>
      <c r="O142" s="5">
        <v>1000</v>
      </c>
      <c r="P142" s="8">
        <f>Table1[[#This Row],[Youtube Likes]]/Table1[[#This Row],[Youtube Views]]*100</f>
        <v>0.85256579676536537</v>
      </c>
      <c r="Q142" s="9">
        <v>108.69</v>
      </c>
    </row>
    <row r="143" spans="1:17" x14ac:dyDescent="0.45">
      <c r="A143">
        <v>2013</v>
      </c>
      <c r="B143" t="s">
        <v>24</v>
      </c>
      <c r="C143" t="s">
        <v>308</v>
      </c>
      <c r="D143" t="s">
        <v>309</v>
      </c>
      <c r="E143" t="b">
        <v>1</v>
      </c>
      <c r="F143" t="b">
        <v>1</v>
      </c>
      <c r="G143" t="b">
        <v>0</v>
      </c>
      <c r="H143" t="b">
        <v>1</v>
      </c>
      <c r="I143" t="b">
        <v>0</v>
      </c>
      <c r="J143" t="b">
        <v>0</v>
      </c>
      <c r="K143" t="b">
        <v>0</v>
      </c>
      <c r="L143">
        <v>60</v>
      </c>
      <c r="M143" s="4">
        <v>5.9</v>
      </c>
      <c r="N143" s="5">
        <v>405</v>
      </c>
      <c r="O143" s="5">
        <v>1</v>
      </c>
      <c r="P143" s="8">
        <f>Table1[[#This Row],[Youtube Likes]]/Table1[[#This Row],[Youtube Views]]*100</f>
        <v>0.24691358024691357</v>
      </c>
      <c r="Q143" s="9">
        <v>108.69</v>
      </c>
    </row>
    <row r="144" spans="1:17" x14ac:dyDescent="0.45">
      <c r="A144">
        <v>2013</v>
      </c>
      <c r="B144" t="s">
        <v>16</v>
      </c>
      <c r="C144" t="s">
        <v>310</v>
      </c>
      <c r="D144" t="s">
        <v>311</v>
      </c>
      <c r="E144" t="b">
        <v>1</v>
      </c>
      <c r="F144" t="b">
        <v>1</v>
      </c>
      <c r="G144" t="b">
        <v>0</v>
      </c>
      <c r="H144" t="b">
        <v>0</v>
      </c>
      <c r="I144" t="b">
        <v>0</v>
      </c>
      <c r="J144" t="b">
        <v>1</v>
      </c>
      <c r="K144" t="b">
        <v>0</v>
      </c>
      <c r="L144">
        <v>30</v>
      </c>
      <c r="M144" s="4">
        <v>2.95</v>
      </c>
      <c r="N144" s="5">
        <v>154</v>
      </c>
      <c r="O144" s="5">
        <v>1</v>
      </c>
      <c r="P144" s="8">
        <f>Table1[[#This Row],[Youtube Likes]]/Table1[[#This Row],[Youtube Views]]*100</f>
        <v>0.64935064935064934</v>
      </c>
      <c r="Q144" s="9">
        <v>108.69</v>
      </c>
    </row>
    <row r="145" spans="1:17" x14ac:dyDescent="0.45">
      <c r="A145">
        <v>2013</v>
      </c>
      <c r="B145" t="s">
        <v>50</v>
      </c>
      <c r="C145" t="s">
        <v>312</v>
      </c>
      <c r="D145" t="s">
        <v>313</v>
      </c>
      <c r="E145" t="b">
        <v>1</v>
      </c>
      <c r="F145" t="b">
        <v>1</v>
      </c>
      <c r="G145" t="b">
        <v>0</v>
      </c>
      <c r="H145" t="b">
        <v>0</v>
      </c>
      <c r="I145" t="b">
        <v>0</v>
      </c>
      <c r="J145" t="b">
        <v>0</v>
      </c>
      <c r="K145" t="b">
        <v>0</v>
      </c>
      <c r="L145">
        <v>30</v>
      </c>
      <c r="M145" s="4">
        <v>2.95</v>
      </c>
      <c r="N145" s="5">
        <v>1427496</v>
      </c>
      <c r="O145" s="5">
        <v>2600</v>
      </c>
      <c r="P145" s="8">
        <f>Table1[[#This Row],[Youtube Likes]]/Table1[[#This Row],[Youtube Views]]*100</f>
        <v>0.18213711281852979</v>
      </c>
      <c r="Q145" s="9">
        <v>108.69</v>
      </c>
    </row>
    <row r="146" spans="1:17" x14ac:dyDescent="0.45">
      <c r="A146">
        <v>2013</v>
      </c>
      <c r="B146" t="s">
        <v>249</v>
      </c>
      <c r="C146" t="s">
        <v>314</v>
      </c>
      <c r="D146" t="s">
        <v>315</v>
      </c>
      <c r="E146" t="b">
        <v>1</v>
      </c>
      <c r="F146" t="b">
        <v>0</v>
      </c>
      <c r="G146" t="b">
        <v>0</v>
      </c>
      <c r="H146" t="b">
        <v>0</v>
      </c>
      <c r="I146" t="b">
        <v>0</v>
      </c>
      <c r="J146" t="b">
        <v>1</v>
      </c>
      <c r="K146" t="b">
        <v>1</v>
      </c>
      <c r="L146">
        <v>60</v>
      </c>
      <c r="M146" s="4">
        <v>5.9</v>
      </c>
      <c r="N146" s="5">
        <v>10954</v>
      </c>
      <c r="O146" s="5">
        <v>42</v>
      </c>
      <c r="P146" s="8">
        <f>Table1[[#This Row],[Youtube Likes]]/Table1[[#This Row],[Youtube Views]]*100</f>
        <v>0.38342158115756803</v>
      </c>
      <c r="Q146" s="9">
        <v>108.69</v>
      </c>
    </row>
    <row r="147" spans="1:17" x14ac:dyDescent="0.45">
      <c r="A147">
        <v>2013</v>
      </c>
      <c r="B147" t="s">
        <v>21</v>
      </c>
      <c r="C147" t="s">
        <v>316</v>
      </c>
      <c r="D147" t="s">
        <v>317</v>
      </c>
      <c r="E147" t="b">
        <v>0</v>
      </c>
      <c r="F147" t="b">
        <v>1</v>
      </c>
      <c r="G147" t="b">
        <v>0</v>
      </c>
      <c r="H147" t="b">
        <v>0</v>
      </c>
      <c r="I147" t="b">
        <v>0</v>
      </c>
      <c r="J147" t="b">
        <v>0</v>
      </c>
      <c r="K147" t="b">
        <v>1</v>
      </c>
      <c r="L147">
        <v>30</v>
      </c>
      <c r="M147" s="4">
        <v>2.95</v>
      </c>
      <c r="N147" s="5">
        <v>267</v>
      </c>
      <c r="O147" s="5">
        <v>1</v>
      </c>
      <c r="P147" s="8">
        <f>Table1[[#This Row],[Youtube Likes]]/Table1[[#This Row],[Youtube Views]]*100</f>
        <v>0.37453183520599254</v>
      </c>
      <c r="Q147" s="9">
        <v>108.69</v>
      </c>
    </row>
    <row r="148" spans="1:17" x14ac:dyDescent="0.45">
      <c r="A148">
        <v>2013</v>
      </c>
      <c r="B148" t="s">
        <v>249</v>
      </c>
      <c r="C148" t="s">
        <v>318</v>
      </c>
      <c r="D148" t="s">
        <v>319</v>
      </c>
      <c r="E148" t="b">
        <v>1</v>
      </c>
      <c r="F148" t="b">
        <v>1</v>
      </c>
      <c r="G148" t="b">
        <v>0</v>
      </c>
      <c r="H148" t="b">
        <v>0</v>
      </c>
      <c r="I148" t="b">
        <v>1</v>
      </c>
      <c r="J148" t="b">
        <v>0</v>
      </c>
      <c r="K148" t="b">
        <v>1</v>
      </c>
      <c r="L148">
        <v>30</v>
      </c>
      <c r="M148" s="4">
        <v>2.95</v>
      </c>
      <c r="N148" s="5">
        <v>32374</v>
      </c>
      <c r="O148" s="5">
        <v>195</v>
      </c>
      <c r="P148" s="8">
        <f>Table1[[#This Row],[Youtube Likes]]/Table1[[#This Row],[Youtube Views]]*100</f>
        <v>0.60233520726508927</v>
      </c>
      <c r="Q148" s="9">
        <v>108.69</v>
      </c>
    </row>
    <row r="149" spans="1:17" x14ac:dyDescent="0.45">
      <c r="A149">
        <v>2013</v>
      </c>
      <c r="B149" t="s">
        <v>21</v>
      </c>
      <c r="C149" t="s">
        <v>320</v>
      </c>
      <c r="D149" t="s">
        <v>321</v>
      </c>
      <c r="E149" t="b">
        <v>0</v>
      </c>
      <c r="F149" t="b">
        <v>1</v>
      </c>
      <c r="G149" t="b">
        <v>0</v>
      </c>
      <c r="H149" t="b">
        <v>0</v>
      </c>
      <c r="I149" t="b">
        <v>0</v>
      </c>
      <c r="J149" t="b">
        <v>1</v>
      </c>
      <c r="K149" t="b">
        <v>0</v>
      </c>
      <c r="L149">
        <v>75</v>
      </c>
      <c r="M149" s="4">
        <v>7.37</v>
      </c>
      <c r="N149" s="5">
        <v>218480</v>
      </c>
      <c r="O149" s="5">
        <v>2800</v>
      </c>
      <c r="P149" s="8">
        <f>Table1[[#This Row],[Youtube Likes]]/Table1[[#This Row],[Youtube Views]]*100</f>
        <v>1.2815818381545223</v>
      </c>
      <c r="Q149" s="9">
        <v>108.69</v>
      </c>
    </row>
    <row r="150" spans="1:17" x14ac:dyDescent="0.45">
      <c r="A150">
        <v>2013</v>
      </c>
      <c r="B150" t="s">
        <v>41</v>
      </c>
      <c r="C150" t="s">
        <v>322</v>
      </c>
      <c r="D150" t="s">
        <v>323</v>
      </c>
      <c r="E150" t="b">
        <v>1</v>
      </c>
      <c r="F150" t="b">
        <v>0</v>
      </c>
      <c r="G150" t="b">
        <v>0</v>
      </c>
      <c r="H150" t="b">
        <v>0</v>
      </c>
      <c r="I150" t="b">
        <v>0</v>
      </c>
      <c r="J150" t="b">
        <v>0</v>
      </c>
      <c r="K150" t="b">
        <v>1</v>
      </c>
      <c r="L150">
        <v>45</v>
      </c>
      <c r="M150" s="4">
        <v>4.42</v>
      </c>
      <c r="N150" s="5">
        <v>1025</v>
      </c>
      <c r="O150" s="5">
        <v>2</v>
      </c>
      <c r="P150" s="8">
        <f>Table1[[#This Row],[Youtube Likes]]/Table1[[#This Row],[Youtube Views]]*100</f>
        <v>0.1951219512195122</v>
      </c>
      <c r="Q150" s="9">
        <v>108.69</v>
      </c>
    </row>
    <row r="151" spans="1:17" x14ac:dyDescent="0.45">
      <c r="A151">
        <v>2013</v>
      </c>
      <c r="B151" t="s">
        <v>174</v>
      </c>
      <c r="C151" t="s">
        <v>324</v>
      </c>
      <c r="D151" t="s">
        <v>325</v>
      </c>
      <c r="E151" t="b">
        <v>0</v>
      </c>
      <c r="F151" t="b">
        <v>1</v>
      </c>
      <c r="G151" t="b">
        <v>0</v>
      </c>
      <c r="H151" t="b">
        <v>0</v>
      </c>
      <c r="I151" t="b">
        <v>0</v>
      </c>
      <c r="J151" t="b">
        <v>0</v>
      </c>
      <c r="K151" t="b">
        <v>0</v>
      </c>
      <c r="L151">
        <v>30</v>
      </c>
      <c r="M151" s="4">
        <v>2.95</v>
      </c>
      <c r="N151" s="5">
        <v>1540</v>
      </c>
      <c r="O151" s="5">
        <v>6</v>
      </c>
      <c r="P151" s="8">
        <f>Table1[[#This Row],[Youtube Likes]]/Table1[[#This Row],[Youtube Views]]*100</f>
        <v>0.38961038961038963</v>
      </c>
      <c r="Q151" s="9">
        <v>108.69</v>
      </c>
    </row>
    <row r="152" spans="1:17" x14ac:dyDescent="0.45">
      <c r="A152">
        <v>2014</v>
      </c>
      <c r="B152" t="s">
        <v>157</v>
      </c>
      <c r="C152" t="s">
        <v>326</v>
      </c>
      <c r="D152" t="s">
        <v>327</v>
      </c>
      <c r="E152" t="b">
        <v>1</v>
      </c>
      <c r="F152" t="b">
        <v>0</v>
      </c>
      <c r="G152" t="b">
        <v>0</v>
      </c>
      <c r="H152" t="b">
        <v>0</v>
      </c>
      <c r="I152" t="b">
        <v>0</v>
      </c>
      <c r="J152" t="b">
        <v>0</v>
      </c>
      <c r="K152" t="b">
        <v>0</v>
      </c>
      <c r="L152">
        <v>60</v>
      </c>
      <c r="M152" s="4">
        <v>5.9</v>
      </c>
      <c r="N152" s="5">
        <v>4120</v>
      </c>
      <c r="O152" s="5">
        <v>16</v>
      </c>
      <c r="P152" s="8">
        <f>Table1[[#This Row],[Youtube Likes]]/Table1[[#This Row],[Youtube Views]]*100</f>
        <v>0.38834951456310679</v>
      </c>
      <c r="Q152" s="9">
        <v>112.19</v>
      </c>
    </row>
    <row r="153" spans="1:17" x14ac:dyDescent="0.45">
      <c r="A153">
        <v>2014</v>
      </c>
      <c r="B153" t="s">
        <v>50</v>
      </c>
      <c r="C153" t="s">
        <v>328</v>
      </c>
      <c r="D153" t="s">
        <v>329</v>
      </c>
      <c r="E153" t="b">
        <v>1</v>
      </c>
      <c r="F153" t="b">
        <v>1</v>
      </c>
      <c r="G153" t="b">
        <v>0</v>
      </c>
      <c r="H153" t="b">
        <v>0</v>
      </c>
      <c r="I153" t="b">
        <v>1</v>
      </c>
      <c r="J153" t="b">
        <v>1</v>
      </c>
      <c r="K153" t="b">
        <v>0</v>
      </c>
      <c r="L153">
        <v>30</v>
      </c>
      <c r="M153" s="4">
        <v>2.95</v>
      </c>
      <c r="N153" s="5">
        <v>12153</v>
      </c>
      <c r="O153" s="5">
        <v>40</v>
      </c>
      <c r="P153" s="8">
        <f>Table1[[#This Row],[Youtube Likes]]/Table1[[#This Row],[Youtube Views]]*100</f>
        <v>0.32913683864066484</v>
      </c>
      <c r="Q153" s="9">
        <v>112.19</v>
      </c>
    </row>
    <row r="154" spans="1:17" x14ac:dyDescent="0.45">
      <c r="A154">
        <v>2014</v>
      </c>
      <c r="B154" t="s">
        <v>24</v>
      </c>
      <c r="C154" t="s">
        <v>330</v>
      </c>
      <c r="D154" t="s">
        <v>331</v>
      </c>
      <c r="E154" t="b">
        <v>0</v>
      </c>
      <c r="F154" t="b">
        <v>1</v>
      </c>
      <c r="G154" t="b">
        <v>0</v>
      </c>
      <c r="H154" t="b">
        <v>1</v>
      </c>
      <c r="I154" t="b">
        <v>0</v>
      </c>
      <c r="J154" t="b">
        <v>1</v>
      </c>
      <c r="K154" t="b">
        <v>1</v>
      </c>
      <c r="L154">
        <v>60</v>
      </c>
      <c r="M154" s="4">
        <v>5.9</v>
      </c>
      <c r="N154" s="5">
        <v>143981</v>
      </c>
      <c r="O154" s="5">
        <v>482</v>
      </c>
      <c r="P154" s="8">
        <f>Table1[[#This Row],[Youtube Likes]]/Table1[[#This Row],[Youtube Views]]*100</f>
        <v>0.33476639278793729</v>
      </c>
      <c r="Q154" s="9">
        <v>112.19</v>
      </c>
    </row>
    <row r="155" spans="1:17" x14ac:dyDescent="0.45">
      <c r="A155">
        <v>2014</v>
      </c>
      <c r="B155" t="s">
        <v>108</v>
      </c>
      <c r="C155" t="s">
        <v>332</v>
      </c>
      <c r="D155" t="s">
        <v>333</v>
      </c>
      <c r="E155" t="b">
        <v>1</v>
      </c>
      <c r="F155" t="b">
        <v>1</v>
      </c>
      <c r="G155" t="b">
        <v>0</v>
      </c>
      <c r="H155" t="b">
        <v>1</v>
      </c>
      <c r="I155" t="b">
        <v>0</v>
      </c>
      <c r="J155" t="b">
        <v>1</v>
      </c>
      <c r="K155" t="b">
        <v>0</v>
      </c>
      <c r="L155">
        <v>30</v>
      </c>
      <c r="M155" s="4">
        <v>2.95</v>
      </c>
      <c r="N155" s="5">
        <v>32466</v>
      </c>
      <c r="O155" s="5">
        <v>187</v>
      </c>
      <c r="P155" s="8">
        <f>Table1[[#This Row],[Youtube Likes]]/Table1[[#This Row],[Youtube Views]]*100</f>
        <v>0.57598718659520731</v>
      </c>
      <c r="Q155" s="9">
        <v>112.19</v>
      </c>
    </row>
    <row r="156" spans="1:17" x14ac:dyDescent="0.45">
      <c r="A156">
        <v>2014</v>
      </c>
      <c r="B156" t="s">
        <v>249</v>
      </c>
      <c r="C156" t="s">
        <v>334</v>
      </c>
      <c r="D156" t="s">
        <v>335</v>
      </c>
      <c r="E156" t="b">
        <v>0</v>
      </c>
      <c r="F156" t="b">
        <v>0</v>
      </c>
      <c r="G156" t="b">
        <v>0</v>
      </c>
      <c r="H156" t="b">
        <v>1</v>
      </c>
      <c r="I156" t="b">
        <v>1</v>
      </c>
      <c r="J156" t="b">
        <v>0</v>
      </c>
      <c r="K156" t="b">
        <v>0</v>
      </c>
      <c r="L156">
        <v>90</v>
      </c>
      <c r="M156" s="4">
        <v>8.85</v>
      </c>
      <c r="N156" s="5">
        <v>32467</v>
      </c>
      <c r="O156" s="5">
        <v>537</v>
      </c>
      <c r="P156" s="8">
        <f>Table1[[#This Row],[Youtube Likes]]/Table1[[#This Row],[Youtube Views]]*100</f>
        <v>1.6539871253888565</v>
      </c>
      <c r="Q156" s="9">
        <v>112.19</v>
      </c>
    </row>
    <row r="157" spans="1:17" x14ac:dyDescent="0.45">
      <c r="A157">
        <v>2014</v>
      </c>
      <c r="B157" t="s">
        <v>174</v>
      </c>
      <c r="C157" t="s">
        <v>336</v>
      </c>
      <c r="D157" t="s">
        <v>337</v>
      </c>
      <c r="E157" t="b">
        <v>1</v>
      </c>
      <c r="F157" t="b">
        <v>1</v>
      </c>
      <c r="G157" t="b">
        <v>0</v>
      </c>
      <c r="H157" t="b">
        <v>1</v>
      </c>
      <c r="I157" t="b">
        <v>1</v>
      </c>
      <c r="J157" t="b">
        <v>0</v>
      </c>
      <c r="K157" t="b">
        <v>1</v>
      </c>
      <c r="L157">
        <v>30</v>
      </c>
      <c r="M157" s="4">
        <v>2.95</v>
      </c>
      <c r="N157" s="5">
        <v>2474</v>
      </c>
      <c r="O157" s="5">
        <v>28</v>
      </c>
      <c r="P157" s="8">
        <f>Table1[[#This Row],[Youtube Likes]]/Table1[[#This Row],[Youtube Views]]*100</f>
        <v>1.131770412287793</v>
      </c>
      <c r="Q157" s="9">
        <v>112.19</v>
      </c>
    </row>
    <row r="158" spans="1:17" x14ac:dyDescent="0.45">
      <c r="A158">
        <v>2014</v>
      </c>
      <c r="B158" t="s">
        <v>50</v>
      </c>
      <c r="C158" t="s">
        <v>338</v>
      </c>
      <c r="D158" t="s">
        <v>339</v>
      </c>
      <c r="E158" t="b">
        <v>1</v>
      </c>
      <c r="F158" t="b">
        <v>1</v>
      </c>
      <c r="G158" t="b">
        <v>0</v>
      </c>
      <c r="H158" t="b">
        <v>0</v>
      </c>
      <c r="I158" t="b">
        <v>0</v>
      </c>
      <c r="J158" t="b">
        <v>1</v>
      </c>
      <c r="K158" t="b">
        <v>0</v>
      </c>
      <c r="L158">
        <v>30</v>
      </c>
      <c r="M158" s="4">
        <v>2.95</v>
      </c>
      <c r="N158" s="5">
        <v>8087637</v>
      </c>
      <c r="O158" s="5">
        <v>19000</v>
      </c>
      <c r="P158" s="8">
        <f>Table1[[#This Row],[Youtube Likes]]/Table1[[#This Row],[Youtube Views]]*100</f>
        <v>0.23492646863354527</v>
      </c>
      <c r="Q158" s="9">
        <v>112.19</v>
      </c>
    </row>
    <row r="159" spans="1:17" x14ac:dyDescent="0.45">
      <c r="A159">
        <v>2014</v>
      </c>
      <c r="B159" t="s">
        <v>157</v>
      </c>
      <c r="C159" t="s">
        <v>340</v>
      </c>
      <c r="D159" t="s">
        <v>341</v>
      </c>
      <c r="E159" t="b">
        <v>0</v>
      </c>
      <c r="F159" t="b">
        <v>1</v>
      </c>
      <c r="G159" t="b">
        <v>1</v>
      </c>
      <c r="H159" t="b">
        <v>0</v>
      </c>
      <c r="I159" t="b">
        <v>0</v>
      </c>
      <c r="J159" t="b">
        <v>1</v>
      </c>
      <c r="K159" t="b">
        <v>0</v>
      </c>
      <c r="L159">
        <v>60</v>
      </c>
      <c r="M159" s="4">
        <v>5.9</v>
      </c>
      <c r="N159" s="5">
        <v>95865</v>
      </c>
      <c r="O159" s="5">
        <v>452</v>
      </c>
      <c r="P159" s="8">
        <f>Table1[[#This Row],[Youtube Likes]]/Table1[[#This Row],[Youtube Views]]*100</f>
        <v>0.47149637511083292</v>
      </c>
      <c r="Q159" s="9">
        <v>112.19</v>
      </c>
    </row>
    <row r="160" spans="1:17" x14ac:dyDescent="0.45">
      <c r="A160">
        <v>2014</v>
      </c>
      <c r="B160" t="s">
        <v>174</v>
      </c>
      <c r="C160" t="s">
        <v>342</v>
      </c>
      <c r="D160" t="s">
        <v>343</v>
      </c>
      <c r="E160" t="b">
        <v>1</v>
      </c>
      <c r="F160" t="b">
        <v>0</v>
      </c>
      <c r="G160" t="b">
        <v>0</v>
      </c>
      <c r="H160" t="b">
        <v>0</v>
      </c>
      <c r="I160" t="b">
        <v>1</v>
      </c>
      <c r="J160" t="b">
        <v>0</v>
      </c>
      <c r="K160" t="b">
        <v>1</v>
      </c>
      <c r="L160">
        <v>30</v>
      </c>
      <c r="M160" s="4">
        <v>2.95</v>
      </c>
      <c r="N160" s="5">
        <v>35566</v>
      </c>
      <c r="O160" s="5">
        <v>218</v>
      </c>
      <c r="P160" s="8">
        <f>Table1[[#This Row],[Youtube Likes]]/Table1[[#This Row],[Youtube Views]]*100</f>
        <v>0.61294494742169492</v>
      </c>
      <c r="Q160" s="9">
        <v>112.19</v>
      </c>
    </row>
    <row r="161" spans="1:17" x14ac:dyDescent="0.45">
      <c r="A161">
        <v>2014</v>
      </c>
      <c r="B161" t="s">
        <v>24</v>
      </c>
      <c r="C161" t="s">
        <v>344</v>
      </c>
      <c r="D161" t="s">
        <v>345</v>
      </c>
      <c r="E161" t="b">
        <v>0</v>
      </c>
      <c r="F161" t="b">
        <v>1</v>
      </c>
      <c r="G161" t="b">
        <v>0</v>
      </c>
      <c r="H161" t="b">
        <v>0</v>
      </c>
      <c r="I161" t="b">
        <v>0</v>
      </c>
      <c r="J161" t="b">
        <v>0</v>
      </c>
      <c r="K161" t="b">
        <v>0</v>
      </c>
      <c r="L161">
        <v>30</v>
      </c>
      <c r="M161" s="4">
        <v>2.95</v>
      </c>
      <c r="N161" s="5">
        <v>10150</v>
      </c>
      <c r="O161" s="5">
        <v>36</v>
      </c>
      <c r="P161" s="8">
        <f>Table1[[#This Row],[Youtube Likes]]/Table1[[#This Row],[Youtube Views]]*100</f>
        <v>0.35467980295566504</v>
      </c>
      <c r="Q161" s="9">
        <v>112.19</v>
      </c>
    </row>
    <row r="162" spans="1:17" x14ac:dyDescent="0.45">
      <c r="A162">
        <v>2014</v>
      </c>
      <c r="B162" t="s">
        <v>21</v>
      </c>
      <c r="C162" t="s">
        <v>346</v>
      </c>
      <c r="D162" t="s">
        <v>347</v>
      </c>
      <c r="E162" t="b">
        <v>0</v>
      </c>
      <c r="F162" t="b">
        <v>0</v>
      </c>
      <c r="G162" t="b">
        <v>1</v>
      </c>
      <c r="H162" t="b">
        <v>0</v>
      </c>
      <c r="I162" t="b">
        <v>0</v>
      </c>
      <c r="J162" t="b">
        <v>1</v>
      </c>
      <c r="K162" t="b">
        <v>0</v>
      </c>
      <c r="L162">
        <v>60</v>
      </c>
      <c r="M162" s="4">
        <v>5.9</v>
      </c>
      <c r="N162" s="5">
        <v>81650</v>
      </c>
      <c r="O162" s="5">
        <v>8028.9166670000004</v>
      </c>
      <c r="P162" s="8">
        <f>Table1[[#This Row],[Youtube Likes]]/Table1[[#This Row],[Youtube Views]]*100</f>
        <v>9.8333333337415798</v>
      </c>
      <c r="Q162" s="9">
        <v>232</v>
      </c>
    </row>
    <row r="163" spans="1:17" x14ac:dyDescent="0.45">
      <c r="A163">
        <v>2015</v>
      </c>
      <c r="B163" t="s">
        <v>50</v>
      </c>
      <c r="C163" t="s">
        <v>348</v>
      </c>
      <c r="D163" t="s">
        <v>349</v>
      </c>
      <c r="E163" t="b">
        <v>1</v>
      </c>
      <c r="F163" t="b">
        <v>0</v>
      </c>
      <c r="G163" t="b">
        <v>0</v>
      </c>
      <c r="H163" t="b">
        <v>0</v>
      </c>
      <c r="I163" t="b">
        <v>0</v>
      </c>
      <c r="J163" t="b">
        <v>0</v>
      </c>
      <c r="K163" t="b">
        <v>1</v>
      </c>
      <c r="L163">
        <v>30</v>
      </c>
      <c r="M163" s="4">
        <v>4.25</v>
      </c>
      <c r="N163" s="5">
        <v>2335970</v>
      </c>
      <c r="O163" s="5">
        <v>2800</v>
      </c>
      <c r="P163" s="8">
        <f>Table1[[#This Row],[Youtube Likes]]/Table1[[#This Row],[Youtube Views]]*100</f>
        <v>0.1198645530550478</v>
      </c>
      <c r="Q163" s="9">
        <v>114.44</v>
      </c>
    </row>
    <row r="164" spans="1:17" x14ac:dyDescent="0.45">
      <c r="A164">
        <v>2015</v>
      </c>
      <c r="B164" t="s">
        <v>21</v>
      </c>
      <c r="C164" t="s">
        <v>350</v>
      </c>
      <c r="D164" t="s">
        <v>351</v>
      </c>
      <c r="E164" t="b">
        <v>1</v>
      </c>
      <c r="F164" t="b">
        <v>1</v>
      </c>
      <c r="G164" t="b">
        <v>0</v>
      </c>
      <c r="H164" t="b">
        <v>0</v>
      </c>
      <c r="I164" t="b">
        <v>1</v>
      </c>
      <c r="J164" t="b">
        <v>1</v>
      </c>
      <c r="K164" t="b">
        <v>0</v>
      </c>
      <c r="L164">
        <v>30</v>
      </c>
      <c r="M164" s="4">
        <v>4.25</v>
      </c>
      <c r="N164" s="5">
        <v>8194</v>
      </c>
      <c r="O164" s="5">
        <v>15</v>
      </c>
      <c r="P164" s="8">
        <f>Table1[[#This Row],[Youtube Likes]]/Table1[[#This Row],[Youtube Views]]*100</f>
        <v>0.18306077617769098</v>
      </c>
      <c r="Q164" s="9">
        <v>114.44</v>
      </c>
    </row>
    <row r="165" spans="1:17" x14ac:dyDescent="0.45">
      <c r="A165">
        <v>2015</v>
      </c>
      <c r="B165" t="s">
        <v>50</v>
      </c>
      <c r="C165" t="s">
        <v>352</v>
      </c>
      <c r="D165" t="s">
        <v>353</v>
      </c>
      <c r="E165" t="b">
        <v>1</v>
      </c>
      <c r="F165" t="b">
        <v>1</v>
      </c>
      <c r="G165" t="b">
        <v>1</v>
      </c>
      <c r="H165" t="b">
        <v>0</v>
      </c>
      <c r="I165" t="b">
        <v>0</v>
      </c>
      <c r="J165" t="b">
        <v>1</v>
      </c>
      <c r="K165" t="b">
        <v>0</v>
      </c>
      <c r="L165">
        <v>30</v>
      </c>
      <c r="M165" s="4">
        <v>4.25</v>
      </c>
      <c r="N165" s="5">
        <v>1292999</v>
      </c>
      <c r="O165" s="5">
        <v>2100</v>
      </c>
      <c r="P165" s="8">
        <f>Table1[[#This Row],[Youtube Likes]]/Table1[[#This Row],[Youtube Views]]*100</f>
        <v>0.16241311864897034</v>
      </c>
      <c r="Q165" s="9">
        <v>114.44</v>
      </c>
    </row>
    <row r="166" spans="1:17" x14ac:dyDescent="0.45">
      <c r="A166">
        <v>2015</v>
      </c>
      <c r="B166" t="s">
        <v>249</v>
      </c>
      <c r="C166" t="s">
        <v>354</v>
      </c>
      <c r="D166" t="s">
        <v>355</v>
      </c>
      <c r="E166" t="b">
        <v>1</v>
      </c>
      <c r="F166" t="b">
        <v>1</v>
      </c>
      <c r="G166" t="b">
        <v>0</v>
      </c>
      <c r="H166" t="b">
        <v>1</v>
      </c>
      <c r="I166" t="b">
        <v>1</v>
      </c>
      <c r="J166" t="b">
        <v>1</v>
      </c>
      <c r="K166" t="b">
        <v>1</v>
      </c>
      <c r="L166">
        <v>75</v>
      </c>
      <c r="M166" s="4">
        <v>10.62</v>
      </c>
      <c r="N166" s="5">
        <v>81479</v>
      </c>
      <c r="O166" s="5">
        <v>75</v>
      </c>
      <c r="P166" s="8">
        <f>Table1[[#This Row],[Youtube Likes]]/Table1[[#This Row],[Youtube Views]]*100</f>
        <v>9.2048257833306751E-2</v>
      </c>
      <c r="Q166" s="9">
        <v>114.44</v>
      </c>
    </row>
    <row r="167" spans="1:17" x14ac:dyDescent="0.45">
      <c r="A167">
        <v>2015</v>
      </c>
      <c r="B167" t="s">
        <v>41</v>
      </c>
      <c r="C167" t="s">
        <v>356</v>
      </c>
      <c r="D167" t="s">
        <v>357</v>
      </c>
      <c r="E167" t="b">
        <v>0</v>
      </c>
      <c r="F167" t="b">
        <v>1</v>
      </c>
      <c r="G167" t="b">
        <v>0</v>
      </c>
      <c r="H167" t="b">
        <v>0</v>
      </c>
      <c r="I167" t="b">
        <v>0</v>
      </c>
      <c r="J167" t="b">
        <v>1</v>
      </c>
      <c r="K167" t="b">
        <v>0</v>
      </c>
      <c r="L167">
        <v>30</v>
      </c>
      <c r="M167" s="4">
        <v>4.25</v>
      </c>
      <c r="N167" s="5">
        <v>1030</v>
      </c>
      <c r="O167" s="5">
        <v>3</v>
      </c>
      <c r="P167" s="8">
        <f>Table1[[#This Row],[Youtube Likes]]/Table1[[#This Row],[Youtube Views]]*100</f>
        <v>0.29126213592233008</v>
      </c>
      <c r="Q167" s="9">
        <v>114.44</v>
      </c>
    </row>
    <row r="168" spans="1:17" x14ac:dyDescent="0.45">
      <c r="A168">
        <v>2015</v>
      </c>
      <c r="B168" t="s">
        <v>21</v>
      </c>
      <c r="C168" t="s">
        <v>358</v>
      </c>
      <c r="D168" t="s">
        <v>359</v>
      </c>
      <c r="E168" t="b">
        <v>0</v>
      </c>
      <c r="F168" t="b">
        <v>1</v>
      </c>
      <c r="G168" t="b">
        <v>1</v>
      </c>
      <c r="H168" t="b">
        <v>0</v>
      </c>
      <c r="I168" t="b">
        <v>1</v>
      </c>
      <c r="J168" t="b">
        <v>1</v>
      </c>
      <c r="K168" t="b">
        <v>0</v>
      </c>
      <c r="L168">
        <v>60</v>
      </c>
      <c r="M168" s="4">
        <v>8.5</v>
      </c>
      <c r="N168" s="5">
        <v>502254</v>
      </c>
      <c r="O168" s="5">
        <v>2400</v>
      </c>
      <c r="P168" s="8">
        <f>Table1[[#This Row],[Youtube Likes]]/Table1[[#This Row],[Youtube Views]]*100</f>
        <v>0.4778458708143688</v>
      </c>
      <c r="Q168" s="9">
        <v>114.44</v>
      </c>
    </row>
    <row r="169" spans="1:17" x14ac:dyDescent="0.45">
      <c r="A169">
        <v>2015</v>
      </c>
      <c r="B169" t="s">
        <v>157</v>
      </c>
      <c r="C169" t="s">
        <v>360</v>
      </c>
      <c r="D169" t="s">
        <v>361</v>
      </c>
      <c r="E169" t="b">
        <v>0</v>
      </c>
      <c r="F169" t="b">
        <v>0</v>
      </c>
      <c r="G169" t="b">
        <v>0</v>
      </c>
      <c r="H169" t="b">
        <v>0</v>
      </c>
      <c r="I169" t="b">
        <v>0</v>
      </c>
      <c r="J169" t="b">
        <v>0</v>
      </c>
      <c r="K169" t="b">
        <v>0</v>
      </c>
      <c r="L169">
        <v>60</v>
      </c>
      <c r="M169" s="4">
        <v>8.5</v>
      </c>
      <c r="N169" s="5">
        <v>57345</v>
      </c>
      <c r="O169" s="5">
        <v>412</v>
      </c>
      <c r="P169" s="8">
        <f>Table1[[#This Row],[Youtube Likes]]/Table1[[#This Row],[Youtube Views]]*100</f>
        <v>0.71845845322172819</v>
      </c>
      <c r="Q169" s="9">
        <v>114.44</v>
      </c>
    </row>
    <row r="170" spans="1:17" x14ac:dyDescent="0.45">
      <c r="A170">
        <v>2015</v>
      </c>
      <c r="B170" t="s">
        <v>108</v>
      </c>
      <c r="C170" t="s">
        <v>362</v>
      </c>
      <c r="D170" t="s">
        <v>363</v>
      </c>
      <c r="E170" t="b">
        <v>0</v>
      </c>
      <c r="F170" t="b">
        <v>1</v>
      </c>
      <c r="G170" t="b">
        <v>1</v>
      </c>
      <c r="H170" t="b">
        <v>0</v>
      </c>
      <c r="I170" t="b">
        <v>0</v>
      </c>
      <c r="J170" t="b">
        <v>0</v>
      </c>
      <c r="K170" t="b">
        <v>0</v>
      </c>
      <c r="L170">
        <v>60</v>
      </c>
      <c r="M170" s="4">
        <v>8.5</v>
      </c>
      <c r="N170" s="5">
        <v>35407</v>
      </c>
      <c r="O170" s="5">
        <v>292</v>
      </c>
      <c r="P170" s="8">
        <f>Table1[[#This Row],[Youtube Likes]]/Table1[[#This Row],[Youtube Views]]*100</f>
        <v>0.82469568164487239</v>
      </c>
      <c r="Q170" s="9">
        <v>114.44</v>
      </c>
    </row>
    <row r="171" spans="1:17" x14ac:dyDescent="0.45">
      <c r="A171">
        <v>2016</v>
      </c>
      <c r="B171" t="s">
        <v>174</v>
      </c>
      <c r="C171" t="s">
        <v>364</v>
      </c>
      <c r="D171" t="s">
        <v>365</v>
      </c>
      <c r="E171" t="b">
        <v>1</v>
      </c>
      <c r="F171" t="b">
        <v>0</v>
      </c>
      <c r="G171" t="b">
        <v>0</v>
      </c>
      <c r="H171" t="b">
        <v>0</v>
      </c>
      <c r="I171" t="b">
        <v>1</v>
      </c>
      <c r="J171" t="b">
        <v>1</v>
      </c>
      <c r="K171" t="b">
        <v>0</v>
      </c>
      <c r="L171">
        <v>30</v>
      </c>
      <c r="M171" s="4">
        <v>4.8</v>
      </c>
      <c r="N171" s="5">
        <v>5350</v>
      </c>
      <c r="O171" s="5">
        <v>42</v>
      </c>
      <c r="P171" s="8">
        <f>Table1[[#This Row],[Youtube Likes]]/Table1[[#This Row],[Youtube Views]]*100</f>
        <v>0.7850467289719627</v>
      </c>
      <c r="Q171" s="9">
        <v>111.86</v>
      </c>
    </row>
    <row r="172" spans="1:17" x14ac:dyDescent="0.45">
      <c r="A172">
        <v>2016</v>
      </c>
      <c r="B172" t="s">
        <v>41</v>
      </c>
      <c r="C172" t="s">
        <v>366</v>
      </c>
      <c r="D172" t="s">
        <v>367</v>
      </c>
      <c r="E172" t="b">
        <v>0</v>
      </c>
      <c r="F172" t="b">
        <v>0</v>
      </c>
      <c r="G172" t="b">
        <v>0</v>
      </c>
      <c r="H172" t="b">
        <v>1</v>
      </c>
      <c r="I172" t="b">
        <v>0</v>
      </c>
      <c r="J172" t="b">
        <v>0</v>
      </c>
      <c r="K172" t="b">
        <v>0</v>
      </c>
      <c r="L172">
        <v>30</v>
      </c>
      <c r="M172" s="4">
        <v>4.8</v>
      </c>
      <c r="N172" s="5">
        <v>3310</v>
      </c>
      <c r="O172" s="5">
        <v>19</v>
      </c>
      <c r="P172" s="8">
        <f>Table1[[#This Row],[Youtube Likes]]/Table1[[#This Row],[Youtube Views]]*100</f>
        <v>0.57401812688821752</v>
      </c>
      <c r="Q172" s="9">
        <v>111.86</v>
      </c>
    </row>
    <row r="173" spans="1:17" x14ac:dyDescent="0.45">
      <c r="A173">
        <v>2016</v>
      </c>
      <c r="B173" t="s">
        <v>174</v>
      </c>
      <c r="C173" t="s">
        <v>368</v>
      </c>
      <c r="D173" t="s">
        <v>369</v>
      </c>
      <c r="E173" t="b">
        <v>1</v>
      </c>
      <c r="F173" t="b">
        <v>1</v>
      </c>
      <c r="G173" t="b">
        <v>0</v>
      </c>
      <c r="H173" t="b">
        <v>1</v>
      </c>
      <c r="I173" t="b">
        <v>0</v>
      </c>
      <c r="J173" t="b">
        <v>1</v>
      </c>
      <c r="K173" t="b">
        <v>1</v>
      </c>
      <c r="L173">
        <v>45</v>
      </c>
      <c r="M173" s="4">
        <v>7.2</v>
      </c>
      <c r="N173" s="5">
        <v>12534</v>
      </c>
      <c r="O173" s="5">
        <v>112</v>
      </c>
      <c r="P173" s="8">
        <f>Table1[[#This Row],[Youtube Likes]]/Table1[[#This Row],[Youtube Views]]*100</f>
        <v>0.8935694909845221</v>
      </c>
      <c r="Q173" s="9">
        <v>111.86</v>
      </c>
    </row>
    <row r="174" spans="1:17" x14ac:dyDescent="0.45">
      <c r="A174">
        <v>2016</v>
      </c>
      <c r="B174" t="s">
        <v>157</v>
      </c>
      <c r="C174" t="s">
        <v>370</v>
      </c>
      <c r="D174" t="s">
        <v>371</v>
      </c>
      <c r="E174" t="b">
        <v>1</v>
      </c>
      <c r="F174" t="b">
        <v>1</v>
      </c>
      <c r="G174" t="b">
        <v>0</v>
      </c>
      <c r="H174" t="b">
        <v>1</v>
      </c>
      <c r="I174" t="b">
        <v>1</v>
      </c>
      <c r="J174" t="b">
        <v>0</v>
      </c>
      <c r="K174" t="b">
        <v>0</v>
      </c>
      <c r="L174">
        <v>60</v>
      </c>
      <c r="M174" s="4">
        <v>9.6</v>
      </c>
      <c r="N174" s="5">
        <v>12683366</v>
      </c>
      <c r="O174" s="5">
        <v>199000</v>
      </c>
      <c r="P174" s="8">
        <f>Table1[[#This Row],[Youtube Likes]]/Table1[[#This Row],[Youtube Views]]*100</f>
        <v>1.5689841324455986</v>
      </c>
      <c r="Q174" s="9">
        <v>111.86</v>
      </c>
    </row>
    <row r="175" spans="1:17" x14ac:dyDescent="0.45">
      <c r="A175">
        <v>2016</v>
      </c>
      <c r="B175" t="s">
        <v>174</v>
      </c>
      <c r="C175" t="s">
        <v>372</v>
      </c>
      <c r="D175" t="s">
        <v>373</v>
      </c>
      <c r="E175" t="b">
        <v>1</v>
      </c>
      <c r="F175" t="b">
        <v>0</v>
      </c>
      <c r="G175" t="b">
        <v>0</v>
      </c>
      <c r="H175" t="b">
        <v>1</v>
      </c>
      <c r="I175" t="b">
        <v>0</v>
      </c>
      <c r="J175" t="b">
        <v>0</v>
      </c>
      <c r="K175" t="b">
        <v>0</v>
      </c>
      <c r="L175">
        <v>60</v>
      </c>
      <c r="M175" s="4">
        <v>9.6</v>
      </c>
      <c r="N175" s="5">
        <v>215942</v>
      </c>
      <c r="O175" s="5">
        <v>1900</v>
      </c>
      <c r="P175" s="8">
        <f>Table1[[#This Row],[Youtube Likes]]/Table1[[#This Row],[Youtube Views]]*100</f>
        <v>0.87986588991488446</v>
      </c>
      <c r="Q175" s="9">
        <v>111.86</v>
      </c>
    </row>
    <row r="176" spans="1:17" x14ac:dyDescent="0.45">
      <c r="A176">
        <v>2016</v>
      </c>
      <c r="B176" t="s">
        <v>249</v>
      </c>
      <c r="C176" t="s">
        <v>374</v>
      </c>
      <c r="D176" t="s">
        <v>375</v>
      </c>
      <c r="E176" t="b">
        <v>1</v>
      </c>
      <c r="F176" t="b">
        <v>0</v>
      </c>
      <c r="G176" t="b">
        <v>0</v>
      </c>
      <c r="H176" t="b">
        <v>1</v>
      </c>
      <c r="I176" t="b">
        <v>0</v>
      </c>
      <c r="J176" t="b">
        <v>0</v>
      </c>
      <c r="K176" t="b">
        <v>0</v>
      </c>
      <c r="L176">
        <v>75</v>
      </c>
      <c r="M176" s="4">
        <v>12</v>
      </c>
      <c r="N176" s="5">
        <v>18064</v>
      </c>
      <c r="O176" s="5">
        <v>115</v>
      </c>
      <c r="P176" s="8">
        <f>Table1[[#This Row],[Youtube Likes]]/Table1[[#This Row],[Youtube Views]]*100</f>
        <v>0.63662533215234729</v>
      </c>
      <c r="Q176" s="9">
        <v>111.86</v>
      </c>
    </row>
    <row r="177" spans="1:17" x14ac:dyDescent="0.45">
      <c r="A177">
        <v>2016</v>
      </c>
      <c r="B177" t="s">
        <v>53</v>
      </c>
      <c r="C177" t="s">
        <v>376</v>
      </c>
      <c r="D177" t="s">
        <v>377</v>
      </c>
      <c r="E177" t="b">
        <v>0</v>
      </c>
      <c r="F177" t="b">
        <v>0</v>
      </c>
      <c r="G177" t="b">
        <v>1</v>
      </c>
      <c r="H177" t="b">
        <v>1</v>
      </c>
      <c r="I177" t="b">
        <v>0</v>
      </c>
      <c r="J177" t="b">
        <v>0</v>
      </c>
      <c r="K177" t="b">
        <v>0</v>
      </c>
      <c r="L177">
        <v>180</v>
      </c>
      <c r="M177" s="4">
        <v>28.8</v>
      </c>
      <c r="N177" s="5">
        <v>4936065</v>
      </c>
      <c r="O177" s="5">
        <v>20000</v>
      </c>
      <c r="P177" s="8">
        <f>Table1[[#This Row],[Youtube Likes]]/Table1[[#This Row],[Youtube Views]]*100</f>
        <v>0.40518105008746852</v>
      </c>
      <c r="Q177" s="9">
        <v>111.86</v>
      </c>
    </row>
    <row r="178" spans="1:17" x14ac:dyDescent="0.45">
      <c r="A178">
        <v>2016</v>
      </c>
      <c r="B178" t="s">
        <v>50</v>
      </c>
      <c r="C178" t="s">
        <v>378</v>
      </c>
      <c r="D178" t="s">
        <v>379</v>
      </c>
      <c r="E178" t="b">
        <v>1</v>
      </c>
      <c r="F178" t="b">
        <v>1</v>
      </c>
      <c r="G178" t="b">
        <v>0</v>
      </c>
      <c r="H178" t="b">
        <v>0</v>
      </c>
      <c r="I178" t="b">
        <v>0</v>
      </c>
      <c r="J178" t="b">
        <v>0</v>
      </c>
      <c r="K178" t="b">
        <v>0</v>
      </c>
      <c r="L178">
        <v>30</v>
      </c>
      <c r="M178" s="4">
        <v>4.8</v>
      </c>
      <c r="N178" s="5">
        <v>1232402</v>
      </c>
      <c r="O178" s="5">
        <v>8700</v>
      </c>
      <c r="P178" s="8">
        <f>Table1[[#This Row],[Youtube Likes]]/Table1[[#This Row],[Youtube Views]]*100</f>
        <v>0.70593848435818829</v>
      </c>
      <c r="Q178" s="9">
        <v>111.86</v>
      </c>
    </row>
    <row r="179" spans="1:17" x14ac:dyDescent="0.45">
      <c r="A179">
        <v>2016</v>
      </c>
      <c r="B179" t="s">
        <v>108</v>
      </c>
      <c r="C179" t="s">
        <v>380</v>
      </c>
      <c r="D179" t="s">
        <v>381</v>
      </c>
      <c r="E179" t="b">
        <v>1</v>
      </c>
      <c r="F179" t="b">
        <v>0</v>
      </c>
      <c r="G179" t="b">
        <v>0</v>
      </c>
      <c r="H179" t="b">
        <v>0</v>
      </c>
      <c r="I179" t="b">
        <v>1</v>
      </c>
      <c r="J179" t="b">
        <v>0</v>
      </c>
      <c r="K179" t="b">
        <v>0</v>
      </c>
      <c r="L179">
        <v>90</v>
      </c>
      <c r="M179" s="4">
        <v>14.4</v>
      </c>
      <c r="N179" s="5">
        <v>238335</v>
      </c>
      <c r="O179" s="5">
        <v>1500</v>
      </c>
      <c r="P179" s="8">
        <f>Table1[[#This Row],[Youtube Likes]]/Table1[[#This Row],[Youtube Views]]*100</f>
        <v>0.62936622820819432</v>
      </c>
      <c r="Q179" s="9">
        <v>111.86</v>
      </c>
    </row>
    <row r="180" spans="1:17" x14ac:dyDescent="0.45">
      <c r="A180">
        <v>2016</v>
      </c>
      <c r="B180" t="s">
        <v>50</v>
      </c>
      <c r="C180" t="s">
        <v>382</v>
      </c>
      <c r="D180" t="s">
        <v>383</v>
      </c>
      <c r="E180" t="b">
        <v>1</v>
      </c>
      <c r="F180" t="b">
        <v>1</v>
      </c>
      <c r="G180" t="b">
        <v>0</v>
      </c>
      <c r="H180" t="b">
        <v>0</v>
      </c>
      <c r="I180" t="b">
        <v>0</v>
      </c>
      <c r="J180" t="b">
        <v>1</v>
      </c>
      <c r="K180" t="b">
        <v>0</v>
      </c>
      <c r="L180">
        <v>30</v>
      </c>
      <c r="M180" s="4">
        <v>4.8</v>
      </c>
      <c r="N180" s="5">
        <v>1537184</v>
      </c>
      <c r="O180" s="5">
        <v>3500</v>
      </c>
      <c r="P180" s="8">
        <f>Table1[[#This Row],[Youtube Likes]]/Table1[[#This Row],[Youtube Views]]*100</f>
        <v>0.2276890730062244</v>
      </c>
      <c r="Q180" s="9">
        <v>111.86</v>
      </c>
    </row>
    <row r="181" spans="1:17" x14ac:dyDescent="0.45">
      <c r="A181">
        <v>2017</v>
      </c>
      <c r="B181" t="s">
        <v>53</v>
      </c>
      <c r="C181" t="s">
        <v>384</v>
      </c>
      <c r="D181" t="s">
        <v>385</v>
      </c>
      <c r="E181" t="b">
        <v>0</v>
      </c>
      <c r="F181" t="b">
        <v>1</v>
      </c>
      <c r="G181" t="b">
        <v>0</v>
      </c>
      <c r="H181" t="b">
        <v>0</v>
      </c>
      <c r="I181" t="b">
        <v>0</v>
      </c>
      <c r="J181" t="b">
        <v>0</v>
      </c>
      <c r="K181" t="b">
        <v>0</v>
      </c>
      <c r="L181">
        <v>30</v>
      </c>
      <c r="M181" s="4">
        <v>5.4</v>
      </c>
      <c r="N181" s="5">
        <v>30469</v>
      </c>
      <c r="O181" s="5">
        <v>98</v>
      </c>
      <c r="P181" s="8">
        <f>Table1[[#This Row],[Youtube Likes]]/Table1[[#This Row],[Youtube Views]]*100</f>
        <v>0.32163838655682825</v>
      </c>
      <c r="Q181" s="9">
        <v>111.32</v>
      </c>
    </row>
    <row r="182" spans="1:17" x14ac:dyDescent="0.45">
      <c r="A182">
        <v>2017</v>
      </c>
      <c r="B182" t="s">
        <v>53</v>
      </c>
      <c r="C182" t="s">
        <v>386</v>
      </c>
      <c r="D182" t="s">
        <v>387</v>
      </c>
      <c r="E182" t="b">
        <v>0</v>
      </c>
      <c r="F182" t="b">
        <v>1</v>
      </c>
      <c r="G182" t="b">
        <v>1</v>
      </c>
      <c r="H182" t="b">
        <v>1</v>
      </c>
      <c r="I182" t="b">
        <v>0</v>
      </c>
      <c r="J182" t="b">
        <v>0</v>
      </c>
      <c r="K182" t="b">
        <v>0</v>
      </c>
      <c r="L182">
        <v>60</v>
      </c>
      <c r="M182" s="4">
        <v>10.8</v>
      </c>
      <c r="N182" s="5">
        <v>314261</v>
      </c>
      <c r="O182" s="5">
        <v>2200</v>
      </c>
      <c r="P182" s="8">
        <f>Table1[[#This Row],[Youtube Likes]]/Table1[[#This Row],[Youtube Views]]*100</f>
        <v>0.70005504978346023</v>
      </c>
      <c r="Q182" s="9">
        <v>111.32</v>
      </c>
    </row>
    <row r="183" spans="1:17" x14ac:dyDescent="0.45">
      <c r="A183">
        <v>2017</v>
      </c>
      <c r="B183" t="s">
        <v>249</v>
      </c>
      <c r="C183" t="s">
        <v>388</v>
      </c>
      <c r="D183" t="s">
        <v>389</v>
      </c>
      <c r="E183" t="b">
        <v>1</v>
      </c>
      <c r="F183" t="b">
        <v>0</v>
      </c>
      <c r="G183" t="b">
        <v>0</v>
      </c>
      <c r="H183" t="b">
        <v>1</v>
      </c>
      <c r="I183" t="b">
        <v>1</v>
      </c>
      <c r="J183" t="b">
        <v>1</v>
      </c>
      <c r="K183" t="b">
        <v>0</v>
      </c>
      <c r="L183">
        <v>75</v>
      </c>
      <c r="M183" s="4">
        <v>13.5</v>
      </c>
      <c r="N183" s="5">
        <v>145269</v>
      </c>
      <c r="O183" s="5">
        <v>1400</v>
      </c>
      <c r="P183" s="8">
        <f>Table1[[#This Row],[Youtube Likes]]/Table1[[#This Row],[Youtube Views]]*100</f>
        <v>0.96372935726135656</v>
      </c>
      <c r="Q183" s="9">
        <v>111.32</v>
      </c>
    </row>
    <row r="184" spans="1:17" x14ac:dyDescent="0.45">
      <c r="A184">
        <v>2017</v>
      </c>
      <c r="B184" t="s">
        <v>21</v>
      </c>
      <c r="C184" t="s">
        <v>390</v>
      </c>
      <c r="D184" t="s">
        <v>391</v>
      </c>
      <c r="E184" t="b">
        <v>0</v>
      </c>
      <c r="F184" t="b">
        <v>0</v>
      </c>
      <c r="G184" t="b">
        <v>1</v>
      </c>
      <c r="H184" t="b">
        <v>0</v>
      </c>
      <c r="I184" t="b">
        <v>1</v>
      </c>
      <c r="J184" t="b">
        <v>0</v>
      </c>
      <c r="K184" t="b">
        <v>0</v>
      </c>
      <c r="L184">
        <v>60</v>
      </c>
      <c r="M184" s="4">
        <v>10.8</v>
      </c>
      <c r="N184" s="5">
        <v>28795017</v>
      </c>
      <c r="O184" s="5">
        <v>48000</v>
      </c>
      <c r="P184" s="8">
        <f>Table1[[#This Row],[Youtube Likes]]/Table1[[#This Row],[Youtube Views]]*100</f>
        <v>0.16669550846245376</v>
      </c>
      <c r="Q184" s="9">
        <v>111.32</v>
      </c>
    </row>
    <row r="185" spans="1:17" x14ac:dyDescent="0.45">
      <c r="A185">
        <v>2017</v>
      </c>
      <c r="B185" t="s">
        <v>174</v>
      </c>
      <c r="C185" t="s">
        <v>392</v>
      </c>
      <c r="D185" t="s">
        <v>393</v>
      </c>
      <c r="E185" t="b">
        <v>0</v>
      </c>
      <c r="F185" t="b">
        <v>0</v>
      </c>
      <c r="G185" t="b">
        <v>1</v>
      </c>
      <c r="H185" t="b">
        <v>0</v>
      </c>
      <c r="I185" t="b">
        <v>0</v>
      </c>
      <c r="J185" t="b">
        <v>0</v>
      </c>
      <c r="K185" t="b">
        <v>0</v>
      </c>
      <c r="L185">
        <v>90</v>
      </c>
      <c r="M185" s="4">
        <v>16.2</v>
      </c>
      <c r="N185" s="5">
        <v>19349</v>
      </c>
      <c r="O185" s="5">
        <v>176</v>
      </c>
      <c r="P185" s="8">
        <f>Table1[[#This Row],[Youtube Likes]]/Table1[[#This Row],[Youtube Views]]*100</f>
        <v>0.90960773166571907</v>
      </c>
      <c r="Q185" s="9">
        <v>111.32</v>
      </c>
    </row>
    <row r="186" spans="1:17" x14ac:dyDescent="0.45">
      <c r="A186">
        <v>2018</v>
      </c>
      <c r="B186" t="s">
        <v>108</v>
      </c>
      <c r="C186" t="s">
        <v>394</v>
      </c>
      <c r="D186" t="s">
        <v>395</v>
      </c>
      <c r="E186" t="b">
        <v>0</v>
      </c>
      <c r="F186" t="b">
        <v>0</v>
      </c>
      <c r="G186" t="b">
        <v>0</v>
      </c>
      <c r="H186" t="b">
        <v>0</v>
      </c>
      <c r="I186" t="b">
        <v>0</v>
      </c>
      <c r="J186" t="b">
        <v>0</v>
      </c>
      <c r="K186" t="b">
        <v>0</v>
      </c>
      <c r="L186">
        <v>60</v>
      </c>
      <c r="M186" s="4">
        <v>10.48</v>
      </c>
      <c r="N186" s="5">
        <v>184299</v>
      </c>
      <c r="O186" s="5">
        <v>1300</v>
      </c>
      <c r="P186" s="8">
        <f>Table1[[#This Row],[Youtube Likes]]/Table1[[#This Row],[Youtube Views]]*100</f>
        <v>0.70537550393653792</v>
      </c>
      <c r="Q186" s="9">
        <v>103.39</v>
      </c>
    </row>
    <row r="187" spans="1:17" x14ac:dyDescent="0.45">
      <c r="A187">
        <v>2018</v>
      </c>
      <c r="B187" t="s">
        <v>174</v>
      </c>
      <c r="C187" t="s">
        <v>396</v>
      </c>
      <c r="D187" t="s">
        <v>397</v>
      </c>
      <c r="E187" t="b">
        <v>0</v>
      </c>
      <c r="F187" t="b">
        <v>1</v>
      </c>
      <c r="G187" t="b">
        <v>0</v>
      </c>
      <c r="H187" t="b">
        <v>0</v>
      </c>
      <c r="I187" t="b">
        <v>0</v>
      </c>
      <c r="J187" t="b">
        <v>0</v>
      </c>
      <c r="K187" t="b">
        <v>0</v>
      </c>
      <c r="L187">
        <v>60</v>
      </c>
      <c r="M187" s="4">
        <v>10.48</v>
      </c>
      <c r="N187" s="5">
        <v>222</v>
      </c>
      <c r="O187" s="5">
        <v>2</v>
      </c>
      <c r="P187" s="8">
        <f>Table1[[#This Row],[Youtube Likes]]/Table1[[#This Row],[Youtube Views]]*100</f>
        <v>0.90090090090090091</v>
      </c>
      <c r="Q187" s="9">
        <v>103.39</v>
      </c>
    </row>
    <row r="188" spans="1:17" x14ac:dyDescent="0.45">
      <c r="A188">
        <v>2018</v>
      </c>
      <c r="B188" t="s">
        <v>50</v>
      </c>
      <c r="C188" t="s">
        <v>398</v>
      </c>
      <c r="D188" t="s">
        <v>399</v>
      </c>
      <c r="E188" t="b">
        <v>1</v>
      </c>
      <c r="F188" t="b">
        <v>1</v>
      </c>
      <c r="G188" t="b">
        <v>0</v>
      </c>
      <c r="H188" t="b">
        <v>1</v>
      </c>
      <c r="I188" t="b">
        <v>0</v>
      </c>
      <c r="J188" t="b">
        <v>0</v>
      </c>
      <c r="K188" t="b">
        <v>0</v>
      </c>
      <c r="L188">
        <v>60</v>
      </c>
      <c r="M188" s="4">
        <v>10.48</v>
      </c>
      <c r="N188" s="5">
        <v>33684</v>
      </c>
      <c r="O188" s="5">
        <v>527</v>
      </c>
      <c r="P188" s="8">
        <f>Table1[[#This Row],[Youtube Likes]]/Table1[[#This Row],[Youtube Views]]*100</f>
        <v>1.5645410283814272</v>
      </c>
      <c r="Q188" s="9">
        <v>103.39</v>
      </c>
    </row>
    <row r="189" spans="1:17" x14ac:dyDescent="0.45">
      <c r="A189">
        <v>2018</v>
      </c>
      <c r="B189" t="s">
        <v>157</v>
      </c>
      <c r="C189" t="s">
        <v>400</v>
      </c>
      <c r="D189" t="s">
        <v>401</v>
      </c>
      <c r="E189" t="b">
        <v>0</v>
      </c>
      <c r="F189" t="b">
        <v>1</v>
      </c>
      <c r="G189" t="b">
        <v>0</v>
      </c>
      <c r="H189" t="b">
        <v>1</v>
      </c>
      <c r="I189" t="b">
        <v>0</v>
      </c>
      <c r="J189" t="b">
        <v>0</v>
      </c>
      <c r="K189" t="b">
        <v>0</v>
      </c>
      <c r="L189">
        <v>30</v>
      </c>
      <c r="M189" s="4">
        <v>5.24</v>
      </c>
      <c r="N189" s="5">
        <v>353</v>
      </c>
      <c r="O189" s="5">
        <v>2</v>
      </c>
      <c r="P189" s="8">
        <f>Table1[[#This Row],[Youtube Likes]]/Table1[[#This Row],[Youtube Views]]*100</f>
        <v>0.56657223796033995</v>
      </c>
      <c r="Q189" s="9">
        <v>103.39</v>
      </c>
    </row>
    <row r="190" spans="1:17" x14ac:dyDescent="0.45">
      <c r="A190">
        <v>2018</v>
      </c>
      <c r="B190" t="s">
        <v>249</v>
      </c>
      <c r="C190" t="s">
        <v>402</v>
      </c>
      <c r="D190" t="s">
        <v>403</v>
      </c>
      <c r="E190" t="b">
        <v>0</v>
      </c>
      <c r="F190" t="b">
        <v>0</v>
      </c>
      <c r="G190" t="b">
        <v>0</v>
      </c>
      <c r="H190" t="b">
        <v>1</v>
      </c>
      <c r="I190" t="b">
        <v>0</v>
      </c>
      <c r="J190" t="b">
        <v>0</v>
      </c>
      <c r="K190" t="b">
        <v>0</v>
      </c>
      <c r="L190">
        <v>60</v>
      </c>
      <c r="M190" s="4">
        <v>10.48</v>
      </c>
      <c r="N190" s="5">
        <v>30408</v>
      </c>
      <c r="O190" s="5">
        <v>353</v>
      </c>
      <c r="P190" s="8">
        <f>Table1[[#This Row],[Youtube Likes]]/Table1[[#This Row],[Youtube Views]]*100</f>
        <v>1.1608787161273348</v>
      </c>
      <c r="Q190" s="9">
        <v>103.39</v>
      </c>
    </row>
    <row r="191" spans="1:17" x14ac:dyDescent="0.45">
      <c r="A191">
        <v>2018</v>
      </c>
      <c r="B191" t="s">
        <v>41</v>
      </c>
      <c r="C191" t="s">
        <v>404</v>
      </c>
      <c r="D191" t="s">
        <v>405</v>
      </c>
      <c r="E191" t="b">
        <v>0</v>
      </c>
      <c r="F191" t="b">
        <v>1</v>
      </c>
      <c r="G191" t="b">
        <v>1</v>
      </c>
      <c r="H191" t="b">
        <v>1</v>
      </c>
      <c r="I191" t="b">
        <v>0</v>
      </c>
      <c r="J191" t="b">
        <v>0</v>
      </c>
      <c r="K191" t="b">
        <v>0</v>
      </c>
      <c r="L191">
        <v>60</v>
      </c>
      <c r="M191" s="4">
        <v>10.48</v>
      </c>
      <c r="N191" s="5">
        <v>736511</v>
      </c>
      <c r="O191" s="5">
        <v>3200</v>
      </c>
      <c r="P191" s="8">
        <f>Table1[[#This Row],[Youtube Likes]]/Table1[[#This Row],[Youtube Views]]*100</f>
        <v>0.43448095140466331</v>
      </c>
      <c r="Q191" s="9">
        <v>103.39</v>
      </c>
    </row>
    <row r="192" spans="1:17" x14ac:dyDescent="0.45">
      <c r="A192">
        <v>2018</v>
      </c>
      <c r="B192" t="s">
        <v>157</v>
      </c>
      <c r="C192" t="s">
        <v>406</v>
      </c>
      <c r="D192" t="s">
        <v>407</v>
      </c>
      <c r="E192" t="b">
        <v>0</v>
      </c>
      <c r="F192" t="b">
        <v>1</v>
      </c>
      <c r="G192" t="b">
        <v>1</v>
      </c>
      <c r="H192" t="b">
        <v>0</v>
      </c>
      <c r="I192" t="b">
        <v>0</v>
      </c>
      <c r="J192" t="b">
        <v>0</v>
      </c>
      <c r="K192" t="b">
        <v>0</v>
      </c>
      <c r="L192">
        <v>60</v>
      </c>
      <c r="M192" s="4">
        <v>10.48</v>
      </c>
      <c r="N192" s="5">
        <v>213433</v>
      </c>
      <c r="O192" s="5">
        <v>805</v>
      </c>
      <c r="P192" s="8">
        <f>Table1[[#This Row],[Youtube Likes]]/Table1[[#This Row],[Youtube Views]]*100</f>
        <v>0.3771675420389537</v>
      </c>
      <c r="Q192" s="9">
        <v>103.39</v>
      </c>
    </row>
    <row r="193" spans="1:17" x14ac:dyDescent="0.45">
      <c r="A193">
        <v>2018</v>
      </c>
      <c r="B193" t="s">
        <v>21</v>
      </c>
      <c r="C193" t="s">
        <v>408</v>
      </c>
      <c r="D193" t="s">
        <v>409</v>
      </c>
      <c r="E193" t="b">
        <v>0</v>
      </c>
      <c r="F193" t="b">
        <v>0</v>
      </c>
      <c r="G193" t="b">
        <v>1</v>
      </c>
      <c r="H193" t="b">
        <v>0</v>
      </c>
      <c r="I193" t="b">
        <v>0</v>
      </c>
      <c r="J193" t="b">
        <v>0</v>
      </c>
      <c r="K193" t="b">
        <v>0</v>
      </c>
      <c r="L193">
        <v>60</v>
      </c>
      <c r="M193" s="4">
        <v>10.48</v>
      </c>
      <c r="N193" s="5">
        <v>43500</v>
      </c>
      <c r="O193" s="5">
        <v>162</v>
      </c>
      <c r="P193" s="8">
        <f>Table1[[#This Row],[Youtube Likes]]/Table1[[#This Row],[Youtube Views]]*100</f>
        <v>0.3724137931034483</v>
      </c>
      <c r="Q193" s="9">
        <v>103.39</v>
      </c>
    </row>
    <row r="194" spans="1:17" x14ac:dyDescent="0.45">
      <c r="A194">
        <v>2018</v>
      </c>
      <c r="B194" t="s">
        <v>24</v>
      </c>
      <c r="C194" t="s">
        <v>410</v>
      </c>
      <c r="D194" t="s">
        <v>411</v>
      </c>
      <c r="E194" t="b">
        <v>1</v>
      </c>
      <c r="F194" t="b">
        <v>1</v>
      </c>
      <c r="G194" t="b">
        <v>0</v>
      </c>
      <c r="H194" t="b">
        <v>0</v>
      </c>
      <c r="I194" t="b">
        <v>1</v>
      </c>
      <c r="J194" t="b">
        <v>1</v>
      </c>
      <c r="K194" t="b">
        <v>0</v>
      </c>
      <c r="L194">
        <v>60</v>
      </c>
      <c r="M194" s="4">
        <v>10.48</v>
      </c>
      <c r="N194" s="5">
        <v>39955</v>
      </c>
      <c r="O194" s="5">
        <v>590</v>
      </c>
      <c r="P194" s="8">
        <f>Table1[[#This Row],[Youtube Likes]]/Table1[[#This Row],[Youtube Views]]*100</f>
        <v>1.4766612438993867</v>
      </c>
      <c r="Q194" s="9">
        <v>103.39</v>
      </c>
    </row>
    <row r="195" spans="1:17" x14ac:dyDescent="0.45">
      <c r="A195">
        <v>2018</v>
      </c>
      <c r="B195" t="s">
        <v>24</v>
      </c>
      <c r="C195" t="s">
        <v>412</v>
      </c>
      <c r="D195" t="s">
        <v>413</v>
      </c>
      <c r="E195" t="b">
        <v>1</v>
      </c>
      <c r="F195" t="b">
        <v>1</v>
      </c>
      <c r="G195" t="b">
        <v>0</v>
      </c>
      <c r="H195" t="b">
        <v>0</v>
      </c>
      <c r="I195" t="b">
        <v>1</v>
      </c>
      <c r="J195" t="b">
        <v>1</v>
      </c>
      <c r="K195" t="b">
        <v>0</v>
      </c>
      <c r="L195">
        <v>45</v>
      </c>
      <c r="M195" s="4">
        <v>7.86</v>
      </c>
      <c r="N195" s="5">
        <v>3346</v>
      </c>
      <c r="O195" s="5">
        <v>17</v>
      </c>
      <c r="P195" s="8">
        <f>Table1[[#This Row],[Youtube Likes]]/Table1[[#This Row],[Youtube Views]]*100</f>
        <v>0.50806933652121933</v>
      </c>
      <c r="Q195" s="9">
        <v>103.39</v>
      </c>
    </row>
    <row r="196" spans="1:17" x14ac:dyDescent="0.45">
      <c r="A196">
        <v>2018</v>
      </c>
      <c r="B196" t="s">
        <v>157</v>
      </c>
      <c r="C196" t="s">
        <v>414</v>
      </c>
      <c r="D196" t="s">
        <v>415</v>
      </c>
      <c r="E196" t="b">
        <v>0</v>
      </c>
      <c r="F196" t="b">
        <v>1</v>
      </c>
      <c r="G196" t="b">
        <v>0</v>
      </c>
      <c r="H196" t="b">
        <v>0</v>
      </c>
      <c r="I196" t="b">
        <v>0</v>
      </c>
      <c r="J196" t="b">
        <v>0</v>
      </c>
      <c r="K196" t="b">
        <v>1</v>
      </c>
      <c r="L196">
        <v>30</v>
      </c>
      <c r="M196" s="4">
        <v>5.24</v>
      </c>
      <c r="N196" s="5">
        <v>523</v>
      </c>
      <c r="O196" s="5">
        <v>4</v>
      </c>
      <c r="P196" s="8">
        <f>Table1[[#This Row],[Youtube Likes]]/Table1[[#This Row],[Youtube Views]]*100</f>
        <v>0.76481835564053535</v>
      </c>
      <c r="Q196" s="9">
        <v>103.39</v>
      </c>
    </row>
    <row r="197" spans="1:17" x14ac:dyDescent="0.45">
      <c r="A197">
        <v>2018</v>
      </c>
      <c r="B197" t="s">
        <v>16</v>
      </c>
      <c r="C197" t="s">
        <v>416</v>
      </c>
      <c r="D197" t="s">
        <v>417</v>
      </c>
      <c r="E197" t="b">
        <v>1</v>
      </c>
      <c r="F197" t="b">
        <v>0</v>
      </c>
      <c r="G197" t="b">
        <v>1</v>
      </c>
      <c r="H197" t="b">
        <v>0</v>
      </c>
      <c r="I197" t="b">
        <v>0</v>
      </c>
      <c r="J197" t="b">
        <v>0</v>
      </c>
      <c r="K197" t="b">
        <v>1</v>
      </c>
      <c r="L197">
        <v>30</v>
      </c>
      <c r="M197" s="4">
        <v>5.24</v>
      </c>
      <c r="N197" s="5">
        <v>35776</v>
      </c>
      <c r="O197" s="5">
        <v>185</v>
      </c>
      <c r="P197" s="8">
        <f>Table1[[#This Row],[Youtube Likes]]/Table1[[#This Row],[Youtube Views]]*100</f>
        <v>0.51710644007155637</v>
      </c>
      <c r="Q197" s="9">
        <v>103.39</v>
      </c>
    </row>
    <row r="198" spans="1:17" x14ac:dyDescent="0.45">
      <c r="A198">
        <v>2018</v>
      </c>
      <c r="B198" t="s">
        <v>108</v>
      </c>
      <c r="C198" t="s">
        <v>418</v>
      </c>
      <c r="D198" t="s">
        <v>419</v>
      </c>
      <c r="E198" t="b">
        <v>1</v>
      </c>
      <c r="F198" t="b">
        <v>1</v>
      </c>
      <c r="G198" t="b">
        <v>1</v>
      </c>
      <c r="H198" t="b">
        <v>0</v>
      </c>
      <c r="I198" t="b">
        <v>0</v>
      </c>
      <c r="J198" t="b">
        <v>0</v>
      </c>
      <c r="K198" t="b">
        <v>0</v>
      </c>
      <c r="L198">
        <v>60</v>
      </c>
      <c r="M198" s="4">
        <v>10.48</v>
      </c>
      <c r="N198" s="5">
        <v>360490</v>
      </c>
      <c r="O198" s="5">
        <v>1400</v>
      </c>
      <c r="P198" s="8">
        <f>Table1[[#This Row],[Youtube Likes]]/Table1[[#This Row],[Youtube Views]]*100</f>
        <v>0.38836028738661266</v>
      </c>
      <c r="Q198" s="9">
        <v>103.39</v>
      </c>
    </row>
    <row r="199" spans="1:17" x14ac:dyDescent="0.45">
      <c r="A199">
        <v>2019</v>
      </c>
      <c r="B199" t="s">
        <v>174</v>
      </c>
      <c r="C199" t="s">
        <v>420</v>
      </c>
      <c r="D199" t="s">
        <v>421</v>
      </c>
      <c r="E199" t="b">
        <v>1</v>
      </c>
      <c r="F199" t="b">
        <v>0</v>
      </c>
      <c r="G199" t="b">
        <v>1</v>
      </c>
      <c r="H199" t="b">
        <v>1</v>
      </c>
      <c r="I199" t="b">
        <v>0</v>
      </c>
      <c r="J199" t="b">
        <v>0</v>
      </c>
      <c r="K199" t="b">
        <v>0</v>
      </c>
      <c r="L199">
        <v>60</v>
      </c>
      <c r="M199" s="4">
        <v>10.4</v>
      </c>
      <c r="N199" s="5">
        <v>47309</v>
      </c>
      <c r="O199" s="5">
        <v>289</v>
      </c>
      <c r="P199" s="8">
        <f>Table1[[#This Row],[Youtube Likes]]/Table1[[#This Row],[Youtube Views]]*100</f>
        <v>0.61087742290050517</v>
      </c>
      <c r="Q199" s="9">
        <v>98.19</v>
      </c>
    </row>
    <row r="200" spans="1:17" x14ac:dyDescent="0.45">
      <c r="A200">
        <v>2019</v>
      </c>
      <c r="B200" t="s">
        <v>50</v>
      </c>
      <c r="C200" t="s">
        <v>422</v>
      </c>
      <c r="D200" t="s">
        <v>423</v>
      </c>
      <c r="E200" t="b">
        <v>0</v>
      </c>
      <c r="F200" t="b">
        <v>1</v>
      </c>
      <c r="G200" t="b">
        <v>0</v>
      </c>
      <c r="H200" t="b">
        <v>1</v>
      </c>
      <c r="I200" t="b">
        <v>0</v>
      </c>
      <c r="J200" t="b">
        <v>0</v>
      </c>
      <c r="K200" t="b">
        <v>0</v>
      </c>
      <c r="L200">
        <v>60</v>
      </c>
      <c r="M200" s="4">
        <v>10.4</v>
      </c>
      <c r="N200" s="5">
        <v>64914</v>
      </c>
      <c r="O200" s="5">
        <v>1000</v>
      </c>
      <c r="P200" s="8">
        <f>Table1[[#This Row],[Youtube Likes]]/Table1[[#This Row],[Youtube Views]]*100</f>
        <v>1.5404997381150445</v>
      </c>
      <c r="Q200" s="9">
        <v>98.19</v>
      </c>
    </row>
    <row r="201" spans="1:17" x14ac:dyDescent="0.45">
      <c r="A201">
        <v>2019</v>
      </c>
      <c r="B201" t="s">
        <v>41</v>
      </c>
      <c r="C201" t="s">
        <v>424</v>
      </c>
      <c r="D201" t="s">
        <v>425</v>
      </c>
      <c r="E201" t="b">
        <v>1</v>
      </c>
      <c r="F201" t="b">
        <v>1</v>
      </c>
      <c r="G201" t="b">
        <v>0</v>
      </c>
      <c r="H201" t="b">
        <v>1</v>
      </c>
      <c r="I201" t="b">
        <v>0</v>
      </c>
      <c r="J201" t="b">
        <v>0</v>
      </c>
      <c r="K201" t="b">
        <v>1</v>
      </c>
      <c r="L201">
        <v>60</v>
      </c>
      <c r="M201" s="4">
        <v>10.4</v>
      </c>
      <c r="N201" s="5">
        <v>99902</v>
      </c>
      <c r="O201" s="5">
        <v>1000</v>
      </c>
      <c r="P201" s="8">
        <f>Table1[[#This Row],[Youtube Likes]]/Table1[[#This Row],[Youtube Views]]*100</f>
        <v>1.0009809613421152</v>
      </c>
      <c r="Q201" s="9">
        <v>98.19</v>
      </c>
    </row>
    <row r="202" spans="1:17" x14ac:dyDescent="0.45">
      <c r="A202">
        <v>2019</v>
      </c>
      <c r="B202" t="s">
        <v>53</v>
      </c>
      <c r="C202" t="s">
        <v>426</v>
      </c>
      <c r="D202" t="s">
        <v>427</v>
      </c>
      <c r="E202" t="b">
        <v>1</v>
      </c>
      <c r="F202" t="b">
        <v>1</v>
      </c>
      <c r="G202" t="b">
        <v>0</v>
      </c>
      <c r="H202" t="b">
        <v>1</v>
      </c>
      <c r="I202" t="b">
        <v>0</v>
      </c>
      <c r="J202" t="b">
        <v>0</v>
      </c>
      <c r="K202" t="b">
        <v>0</v>
      </c>
      <c r="L202">
        <v>120</v>
      </c>
      <c r="M202" s="4">
        <v>20.8</v>
      </c>
      <c r="N202" s="5">
        <v>82052</v>
      </c>
      <c r="O202" s="5">
        <v>712</v>
      </c>
      <c r="P202" s="8">
        <f>Table1[[#This Row],[Youtube Likes]]/Table1[[#This Row],[Youtube Views]]*100</f>
        <v>0.86774240725393648</v>
      </c>
      <c r="Q202" s="9">
        <v>98.19</v>
      </c>
    </row>
    <row r="203" spans="1:17" x14ac:dyDescent="0.45">
      <c r="A203">
        <v>2019</v>
      </c>
      <c r="B203" t="s">
        <v>41</v>
      </c>
      <c r="C203" t="s">
        <v>428</v>
      </c>
      <c r="D203" t="s">
        <v>429</v>
      </c>
      <c r="E203" t="b">
        <v>1</v>
      </c>
      <c r="F203" t="b">
        <v>1</v>
      </c>
      <c r="G203" t="b">
        <v>0</v>
      </c>
      <c r="H203" t="b">
        <v>1</v>
      </c>
      <c r="I203" t="b">
        <v>0</v>
      </c>
      <c r="J203" t="b">
        <v>0</v>
      </c>
      <c r="K203" t="b">
        <v>0</v>
      </c>
      <c r="L203">
        <v>30</v>
      </c>
      <c r="M203" s="4">
        <v>5.2</v>
      </c>
      <c r="N203" s="5">
        <v>176868</v>
      </c>
      <c r="O203" s="5">
        <v>1400</v>
      </c>
      <c r="P203" s="8">
        <f>Table1[[#This Row],[Youtube Likes]]/Table1[[#This Row],[Youtube Views]]*100</f>
        <v>0.79155076101951738</v>
      </c>
      <c r="Q203" s="9">
        <v>98.19</v>
      </c>
    </row>
    <row r="204" spans="1:17" x14ac:dyDescent="0.45">
      <c r="A204">
        <v>2019</v>
      </c>
      <c r="B204" t="s">
        <v>24</v>
      </c>
      <c r="C204" t="s">
        <v>430</v>
      </c>
      <c r="D204" t="s">
        <v>431</v>
      </c>
      <c r="E204" t="b">
        <v>1</v>
      </c>
      <c r="F204" t="b">
        <v>1</v>
      </c>
      <c r="G204" t="b">
        <v>0</v>
      </c>
      <c r="H204" t="b">
        <v>0</v>
      </c>
      <c r="I204" t="b">
        <v>0</v>
      </c>
      <c r="J204" t="b">
        <v>0</v>
      </c>
      <c r="K204" t="b">
        <v>0</v>
      </c>
      <c r="L204">
        <v>15</v>
      </c>
      <c r="M204" s="4">
        <v>2.6</v>
      </c>
      <c r="N204" s="5">
        <v>37292</v>
      </c>
      <c r="O204" s="5">
        <v>67</v>
      </c>
      <c r="P204" s="8">
        <f>Table1[[#This Row],[Youtube Likes]]/Table1[[#This Row],[Youtube Views]]*100</f>
        <v>0.17966319854124208</v>
      </c>
      <c r="Q204" s="9">
        <v>98.19</v>
      </c>
    </row>
    <row r="205" spans="1:17" x14ac:dyDescent="0.45">
      <c r="A205">
        <v>2019</v>
      </c>
      <c r="B205" t="s">
        <v>108</v>
      </c>
      <c r="C205" t="s">
        <v>432</v>
      </c>
      <c r="D205" t="s">
        <v>433</v>
      </c>
      <c r="E205" t="b">
        <v>0</v>
      </c>
      <c r="F205" t="b">
        <v>1</v>
      </c>
      <c r="G205" t="b">
        <v>0</v>
      </c>
      <c r="H205" t="b">
        <v>0</v>
      </c>
      <c r="I205" t="b">
        <v>0</v>
      </c>
      <c r="J205" t="b">
        <v>0</v>
      </c>
      <c r="K205" t="b">
        <v>0</v>
      </c>
      <c r="L205">
        <v>60</v>
      </c>
      <c r="M205" s="4">
        <v>10.4</v>
      </c>
      <c r="N205" s="5">
        <v>6057</v>
      </c>
      <c r="O205" s="5">
        <v>39</v>
      </c>
      <c r="P205" s="8">
        <f>Table1[[#This Row],[Youtube Likes]]/Table1[[#This Row],[Youtube Views]]*100</f>
        <v>0.64388311045071811</v>
      </c>
      <c r="Q205" s="9">
        <v>98.19</v>
      </c>
    </row>
    <row r="206" spans="1:17" x14ac:dyDescent="0.45">
      <c r="A206">
        <v>2019</v>
      </c>
      <c r="B206" t="s">
        <v>157</v>
      </c>
      <c r="C206" t="s">
        <v>434</v>
      </c>
      <c r="D206" t="s">
        <v>435</v>
      </c>
      <c r="E206" t="b">
        <v>0</v>
      </c>
      <c r="F206" t="b">
        <v>1</v>
      </c>
      <c r="G206" t="b">
        <v>1</v>
      </c>
      <c r="H206" t="b">
        <v>0</v>
      </c>
      <c r="I206" t="b">
        <v>0</v>
      </c>
      <c r="J206" t="b">
        <v>1</v>
      </c>
      <c r="K206" t="b">
        <v>0</v>
      </c>
      <c r="L206">
        <v>60</v>
      </c>
      <c r="M206" s="4">
        <v>10.4</v>
      </c>
      <c r="N206" s="5">
        <v>85240</v>
      </c>
      <c r="O206" s="5">
        <v>437</v>
      </c>
      <c r="P206" s="8">
        <f>Table1[[#This Row],[Youtube Likes]]/Table1[[#This Row],[Youtube Views]]*100</f>
        <v>0.51267010793054901</v>
      </c>
      <c r="Q206" s="9">
        <v>98.19</v>
      </c>
    </row>
    <row r="207" spans="1:17" x14ac:dyDescent="0.45">
      <c r="A207">
        <v>2019</v>
      </c>
      <c r="B207" t="s">
        <v>24</v>
      </c>
      <c r="C207" t="s">
        <v>436</v>
      </c>
      <c r="D207" t="s">
        <v>437</v>
      </c>
      <c r="E207" t="b">
        <v>1</v>
      </c>
      <c r="F207" t="b">
        <v>1</v>
      </c>
      <c r="G207" t="b">
        <v>0</v>
      </c>
      <c r="H207" t="b">
        <v>0</v>
      </c>
      <c r="I207" t="b">
        <v>1</v>
      </c>
      <c r="J207" t="b">
        <v>0</v>
      </c>
      <c r="K207" t="b">
        <v>0</v>
      </c>
      <c r="L207">
        <v>60</v>
      </c>
      <c r="M207" s="4">
        <v>10.4</v>
      </c>
      <c r="N207" s="5">
        <v>38590</v>
      </c>
      <c r="O207" s="5">
        <v>89</v>
      </c>
      <c r="P207" s="8">
        <f>Table1[[#This Row],[Youtube Likes]]/Table1[[#This Row],[Youtube Views]]*100</f>
        <v>0.23062969681264578</v>
      </c>
      <c r="Q207" s="9">
        <v>98.19</v>
      </c>
    </row>
    <row r="208" spans="1:17" x14ac:dyDescent="0.45">
      <c r="A208">
        <v>2019</v>
      </c>
      <c r="B208" t="s">
        <v>249</v>
      </c>
      <c r="C208" t="s">
        <v>438</v>
      </c>
      <c r="D208" t="s">
        <v>439</v>
      </c>
      <c r="E208" t="b">
        <v>0</v>
      </c>
      <c r="F208" t="b">
        <v>0</v>
      </c>
      <c r="G208" t="b">
        <v>1</v>
      </c>
      <c r="H208" t="b">
        <v>0</v>
      </c>
      <c r="I208" t="b">
        <v>0</v>
      </c>
      <c r="J208" t="b">
        <v>0</v>
      </c>
      <c r="K208" t="b">
        <v>0</v>
      </c>
      <c r="L208">
        <v>30</v>
      </c>
      <c r="M208" s="4">
        <v>5.2</v>
      </c>
      <c r="N208" s="5">
        <v>605</v>
      </c>
      <c r="O208" s="5">
        <v>2</v>
      </c>
      <c r="P208" s="8">
        <f>Table1[[#This Row],[Youtube Likes]]/Table1[[#This Row],[Youtube Views]]*100</f>
        <v>0.33057851239669422</v>
      </c>
      <c r="Q208" s="9">
        <v>98.19</v>
      </c>
    </row>
    <row r="209" spans="1:17" x14ac:dyDescent="0.45">
      <c r="A209">
        <v>2019</v>
      </c>
      <c r="B209" t="s">
        <v>24</v>
      </c>
      <c r="C209" t="s">
        <v>440</v>
      </c>
      <c r="D209" t="s">
        <v>441</v>
      </c>
      <c r="E209" t="b">
        <v>1</v>
      </c>
      <c r="F209" t="b">
        <v>1</v>
      </c>
      <c r="G209" t="b">
        <v>0</v>
      </c>
      <c r="H209" t="b">
        <v>0</v>
      </c>
      <c r="I209" t="b">
        <v>0</v>
      </c>
      <c r="J209" t="b">
        <v>0</v>
      </c>
      <c r="K209" t="b">
        <v>0</v>
      </c>
      <c r="L209">
        <v>15</v>
      </c>
      <c r="M209" s="4">
        <v>2.6</v>
      </c>
      <c r="N209" s="5">
        <v>222</v>
      </c>
      <c r="O209" s="5">
        <v>3</v>
      </c>
      <c r="P209" s="8">
        <f>Table1[[#This Row],[Youtube Likes]]/Table1[[#This Row],[Youtube Views]]*100</f>
        <v>1.3513513513513513</v>
      </c>
      <c r="Q209" s="9">
        <v>98.19</v>
      </c>
    </row>
    <row r="210" spans="1:17" x14ac:dyDescent="0.45">
      <c r="A210">
        <v>2019</v>
      </c>
      <c r="B210" t="s">
        <v>24</v>
      </c>
      <c r="C210" t="s">
        <v>442</v>
      </c>
      <c r="D210" t="s">
        <v>443</v>
      </c>
      <c r="E210" t="b">
        <v>1</v>
      </c>
      <c r="F210" t="b">
        <v>1</v>
      </c>
      <c r="G210" t="b">
        <v>0</v>
      </c>
      <c r="H210" t="b">
        <v>0</v>
      </c>
      <c r="I210" t="b">
        <v>1</v>
      </c>
      <c r="J210" t="b">
        <v>1</v>
      </c>
      <c r="K210" t="b">
        <v>0</v>
      </c>
      <c r="L210">
        <v>60</v>
      </c>
      <c r="M210" s="4">
        <v>10.4</v>
      </c>
      <c r="N210" s="5">
        <v>7678655</v>
      </c>
      <c r="O210" s="5">
        <v>94000</v>
      </c>
      <c r="P210" s="8">
        <f>Table1[[#This Row],[Youtube Likes]]/Table1[[#This Row],[Youtube Views]]*100</f>
        <v>1.2241727229573407</v>
      </c>
      <c r="Q210" s="9">
        <v>98.19</v>
      </c>
    </row>
    <row r="211" spans="1:17" x14ac:dyDescent="0.45">
      <c r="A211">
        <v>2020</v>
      </c>
      <c r="B211" t="s">
        <v>24</v>
      </c>
      <c r="C211" t="s">
        <v>444</v>
      </c>
      <c r="D211" t="s">
        <v>445</v>
      </c>
      <c r="E211" t="b">
        <v>1</v>
      </c>
      <c r="F211" t="b">
        <v>1</v>
      </c>
      <c r="G211" t="b">
        <v>0</v>
      </c>
      <c r="H211" t="b">
        <v>1</v>
      </c>
      <c r="I211" t="b">
        <v>1</v>
      </c>
      <c r="J211" t="b">
        <v>0</v>
      </c>
      <c r="K211" t="b">
        <v>0</v>
      </c>
      <c r="L211">
        <v>60</v>
      </c>
      <c r="M211" s="4">
        <v>11.2</v>
      </c>
      <c r="N211" s="5">
        <v>76790</v>
      </c>
      <c r="O211" s="5">
        <v>998</v>
      </c>
      <c r="P211" s="8">
        <f>Table1[[#This Row],[Youtube Likes]]/Table1[[#This Row],[Youtube Views]]*100</f>
        <v>1.2996483917176715</v>
      </c>
      <c r="Q211" s="9">
        <v>100.45</v>
      </c>
    </row>
    <row r="212" spans="1:17" x14ac:dyDescent="0.45">
      <c r="A212">
        <v>2020</v>
      </c>
      <c r="B212" t="s">
        <v>108</v>
      </c>
      <c r="C212" t="s">
        <v>446</v>
      </c>
      <c r="D212" t="s">
        <v>447</v>
      </c>
      <c r="E212" t="b">
        <v>1</v>
      </c>
      <c r="F212" t="b">
        <v>1</v>
      </c>
      <c r="G212" t="b">
        <v>0</v>
      </c>
      <c r="H212" t="b">
        <v>1</v>
      </c>
      <c r="I212" t="b">
        <v>1</v>
      </c>
      <c r="J212" t="b">
        <v>1</v>
      </c>
      <c r="K212" t="b">
        <v>0</v>
      </c>
      <c r="L212">
        <v>60</v>
      </c>
      <c r="M212" s="4">
        <v>11.2</v>
      </c>
      <c r="N212" s="5">
        <v>27694</v>
      </c>
      <c r="O212" s="5">
        <v>138</v>
      </c>
      <c r="P212" s="8">
        <f>Table1[[#This Row],[Youtube Likes]]/Table1[[#This Row],[Youtube Views]]*100</f>
        <v>0.49830288149057561</v>
      </c>
      <c r="Q212" s="9">
        <v>100.45</v>
      </c>
    </row>
    <row r="213" spans="1:17" x14ac:dyDescent="0.45">
      <c r="A213">
        <v>2020</v>
      </c>
      <c r="B213" t="s">
        <v>157</v>
      </c>
      <c r="C213" t="s">
        <v>448</v>
      </c>
      <c r="D213" t="s">
        <v>449</v>
      </c>
      <c r="E213" t="b">
        <v>1</v>
      </c>
      <c r="F213" t="b">
        <v>0</v>
      </c>
      <c r="G213" t="b">
        <v>0</v>
      </c>
      <c r="H213" t="b">
        <v>1</v>
      </c>
      <c r="I213" t="b">
        <v>0</v>
      </c>
      <c r="J213" t="b">
        <v>1</v>
      </c>
      <c r="K213" t="b">
        <v>0</v>
      </c>
      <c r="L213">
        <v>60</v>
      </c>
      <c r="M213" s="4">
        <v>11.2</v>
      </c>
      <c r="N213" s="5">
        <v>309037</v>
      </c>
      <c r="O213" s="5">
        <v>1400</v>
      </c>
      <c r="P213" s="8">
        <f>Table1[[#This Row],[Youtube Likes]]/Table1[[#This Row],[Youtube Views]]*100</f>
        <v>0.45302018852111564</v>
      </c>
      <c r="Q213" s="9">
        <v>100.45</v>
      </c>
    </row>
    <row r="214" spans="1:17" x14ac:dyDescent="0.45">
      <c r="A214">
        <v>2020</v>
      </c>
      <c r="B214" t="s">
        <v>249</v>
      </c>
      <c r="C214" t="s">
        <v>450</v>
      </c>
      <c r="D214" t="s">
        <v>451</v>
      </c>
      <c r="E214" t="b">
        <v>0</v>
      </c>
      <c r="F214" t="b">
        <v>0</v>
      </c>
      <c r="G214" t="b">
        <v>0</v>
      </c>
      <c r="H214" t="b">
        <v>1</v>
      </c>
      <c r="I214" t="b">
        <v>0</v>
      </c>
      <c r="J214" t="b">
        <v>0</v>
      </c>
      <c r="K214" t="b">
        <v>0</v>
      </c>
      <c r="L214">
        <v>60</v>
      </c>
      <c r="M214" s="4">
        <v>11.2</v>
      </c>
      <c r="N214" s="5">
        <v>25604</v>
      </c>
      <c r="O214" s="5">
        <v>111</v>
      </c>
      <c r="P214" s="8">
        <f>Table1[[#This Row],[Youtube Likes]]/Table1[[#This Row],[Youtube Views]]*100</f>
        <v>0.43352601156069359</v>
      </c>
      <c r="Q214" s="9">
        <v>100.45</v>
      </c>
    </row>
    <row r="215" spans="1:17" x14ac:dyDescent="0.45">
      <c r="A215">
        <v>2020</v>
      </c>
      <c r="B215" t="s">
        <v>174</v>
      </c>
      <c r="C215" t="s">
        <v>452</v>
      </c>
      <c r="D215" t="s">
        <v>453</v>
      </c>
      <c r="E215" t="b">
        <v>1</v>
      </c>
      <c r="F215" t="b">
        <v>1</v>
      </c>
      <c r="G215" t="b">
        <v>0</v>
      </c>
      <c r="H215" t="b">
        <v>1</v>
      </c>
      <c r="I215" t="b">
        <v>0</v>
      </c>
      <c r="J215" t="b">
        <v>1</v>
      </c>
      <c r="K215" t="b">
        <v>0</v>
      </c>
      <c r="L215">
        <v>60</v>
      </c>
      <c r="M215" s="4">
        <v>11.2</v>
      </c>
      <c r="N215" s="5">
        <v>198025</v>
      </c>
      <c r="O215" s="5">
        <v>2000</v>
      </c>
      <c r="P215" s="8">
        <f>Table1[[#This Row],[Youtube Likes]]/Table1[[#This Row],[Youtube Views]]*100</f>
        <v>1.0099734881959348</v>
      </c>
      <c r="Q215" s="9">
        <v>100.45</v>
      </c>
    </row>
    <row r="216" spans="1:17" x14ac:dyDescent="0.45">
      <c r="A216">
        <v>2020</v>
      </c>
      <c r="B216" t="s">
        <v>21</v>
      </c>
      <c r="C216" t="s">
        <v>454</v>
      </c>
      <c r="D216" t="s">
        <v>455</v>
      </c>
      <c r="E216" t="b">
        <v>0</v>
      </c>
      <c r="F216" t="b">
        <v>1</v>
      </c>
      <c r="G216" t="b">
        <v>1</v>
      </c>
      <c r="H216" t="b">
        <v>1</v>
      </c>
      <c r="I216" t="b">
        <v>1</v>
      </c>
      <c r="J216" t="b">
        <v>0</v>
      </c>
      <c r="K216" t="b">
        <v>0</v>
      </c>
      <c r="L216">
        <v>60</v>
      </c>
      <c r="M216" s="4">
        <v>11.2</v>
      </c>
      <c r="N216" s="5">
        <v>1760</v>
      </c>
      <c r="O216" s="5">
        <v>12</v>
      </c>
      <c r="P216" s="8">
        <f>Table1[[#This Row],[Youtube Likes]]/Table1[[#This Row],[Youtube Views]]*100</f>
        <v>0.68181818181818177</v>
      </c>
      <c r="Q216" s="9">
        <v>100.45</v>
      </c>
    </row>
    <row r="217" spans="1:17" x14ac:dyDescent="0.45">
      <c r="A217">
        <v>2020</v>
      </c>
      <c r="B217" t="s">
        <v>53</v>
      </c>
      <c r="C217" t="s">
        <v>456</v>
      </c>
      <c r="D217" t="s">
        <v>457</v>
      </c>
      <c r="E217" t="b">
        <v>0</v>
      </c>
      <c r="F217" t="b">
        <v>0</v>
      </c>
      <c r="G217" t="b">
        <v>1</v>
      </c>
      <c r="H217" t="b">
        <v>1</v>
      </c>
      <c r="I217" t="b">
        <v>0</v>
      </c>
      <c r="J217" t="b">
        <v>0</v>
      </c>
      <c r="K217" t="b">
        <v>0</v>
      </c>
      <c r="L217">
        <v>170</v>
      </c>
      <c r="M217" s="4">
        <v>31.73</v>
      </c>
      <c r="N217" s="5">
        <v>33318675</v>
      </c>
      <c r="O217" s="5">
        <v>202000</v>
      </c>
      <c r="P217" s="8">
        <f>Table1[[#This Row],[Youtube Likes]]/Table1[[#This Row],[Youtube Views]]*100</f>
        <v>0.60626660573987412</v>
      </c>
      <c r="Q217" s="9">
        <v>100.45</v>
      </c>
    </row>
    <row r="218" spans="1:17" x14ac:dyDescent="0.45">
      <c r="A218">
        <v>2020</v>
      </c>
      <c r="B218" t="s">
        <v>50</v>
      </c>
      <c r="C218" t="s">
        <v>458</v>
      </c>
      <c r="D218" t="s">
        <v>459</v>
      </c>
      <c r="E218" t="b">
        <v>1</v>
      </c>
      <c r="F218" t="b">
        <v>1</v>
      </c>
      <c r="G218" t="b">
        <v>0</v>
      </c>
      <c r="H218" t="b">
        <v>1</v>
      </c>
      <c r="I218" t="b">
        <v>1</v>
      </c>
      <c r="J218" t="b">
        <v>1</v>
      </c>
      <c r="K218" t="b">
        <v>0</v>
      </c>
      <c r="L218">
        <v>60</v>
      </c>
      <c r="M218" s="4">
        <v>11.2</v>
      </c>
      <c r="N218" s="5">
        <v>2137823</v>
      </c>
      <c r="O218" s="5">
        <v>11000</v>
      </c>
      <c r="P218" s="8">
        <f>Table1[[#This Row],[Youtube Likes]]/Table1[[#This Row],[Youtube Views]]*100</f>
        <v>0.51454213000795668</v>
      </c>
      <c r="Q218" s="9">
        <v>100.45</v>
      </c>
    </row>
    <row r="219" spans="1:17" x14ac:dyDescent="0.45">
      <c r="A219">
        <v>2020</v>
      </c>
      <c r="B219" t="s">
        <v>41</v>
      </c>
      <c r="C219" t="s">
        <v>460</v>
      </c>
      <c r="D219" t="s">
        <v>461</v>
      </c>
      <c r="E219" t="b">
        <v>0</v>
      </c>
      <c r="F219" t="b">
        <v>1</v>
      </c>
      <c r="G219" t="b">
        <v>0</v>
      </c>
      <c r="H219" t="b">
        <v>1</v>
      </c>
      <c r="I219" t="b">
        <v>0</v>
      </c>
      <c r="J219" t="b">
        <v>0</v>
      </c>
      <c r="K219" t="b">
        <v>0</v>
      </c>
      <c r="L219">
        <v>30</v>
      </c>
      <c r="M219" s="4">
        <v>5.6</v>
      </c>
      <c r="N219" s="5">
        <v>34221</v>
      </c>
      <c r="O219" s="5">
        <v>155</v>
      </c>
      <c r="P219" s="8">
        <f>Table1[[#This Row],[Youtube Likes]]/Table1[[#This Row],[Youtube Views]]*100</f>
        <v>0.45293825428830253</v>
      </c>
      <c r="Q219" s="9">
        <v>100.45</v>
      </c>
    </row>
    <row r="220" spans="1:17" x14ac:dyDescent="0.45">
      <c r="A220">
        <v>2021</v>
      </c>
      <c r="B220" t="s">
        <v>16</v>
      </c>
      <c r="C220" t="s">
        <v>462</v>
      </c>
      <c r="D220" t="s">
        <v>463</v>
      </c>
      <c r="E220" t="b">
        <v>1</v>
      </c>
      <c r="F220" t="b">
        <v>0</v>
      </c>
      <c r="G220" t="b">
        <v>0</v>
      </c>
      <c r="H220" t="b">
        <v>1</v>
      </c>
      <c r="I220" t="b">
        <v>0</v>
      </c>
      <c r="J220" t="b">
        <v>0</v>
      </c>
      <c r="K220" t="b">
        <v>0</v>
      </c>
      <c r="L220">
        <v>30</v>
      </c>
      <c r="M220" s="4">
        <v>5.5</v>
      </c>
      <c r="N220" s="5">
        <v>177</v>
      </c>
      <c r="O220" s="5">
        <v>6</v>
      </c>
      <c r="P220" s="8">
        <f>Table1[[#This Row],[Youtube Likes]]/Table1[[#This Row],[Youtube Views]]*100</f>
        <v>3.3898305084745761</v>
      </c>
      <c r="Q220" s="9">
        <v>91.63</v>
      </c>
    </row>
    <row r="221" spans="1:17" x14ac:dyDescent="0.45">
      <c r="A221">
        <v>2021</v>
      </c>
      <c r="B221" t="s">
        <v>108</v>
      </c>
      <c r="C221" t="s">
        <v>464</v>
      </c>
      <c r="D221" t="s">
        <v>465</v>
      </c>
      <c r="E221" t="b">
        <v>0</v>
      </c>
      <c r="F221" t="b">
        <v>0</v>
      </c>
      <c r="G221" t="b">
        <v>1</v>
      </c>
      <c r="H221" t="b">
        <v>0</v>
      </c>
      <c r="I221" t="b">
        <v>0</v>
      </c>
      <c r="J221" t="b">
        <v>0</v>
      </c>
      <c r="K221" t="b">
        <v>0</v>
      </c>
      <c r="L221">
        <v>60</v>
      </c>
      <c r="M221" s="4">
        <v>11</v>
      </c>
      <c r="N221" s="5">
        <v>1399700</v>
      </c>
      <c r="O221" s="5">
        <v>12000</v>
      </c>
      <c r="P221" s="8">
        <f>Table1[[#This Row],[Youtube Likes]]/Table1[[#This Row],[Youtube Views]]*100</f>
        <v>0.85732656997928125</v>
      </c>
      <c r="Q221" s="9">
        <v>91.63</v>
      </c>
    </row>
    <row r="222" spans="1:17" x14ac:dyDescent="0.45">
      <c r="A222">
        <v>2021</v>
      </c>
      <c r="B222" t="s">
        <v>24</v>
      </c>
      <c r="C222" t="s">
        <v>466</v>
      </c>
      <c r="D222" t="s">
        <v>467</v>
      </c>
      <c r="E222" t="b">
        <v>1</v>
      </c>
      <c r="F222" t="b">
        <v>1</v>
      </c>
      <c r="G222" t="b">
        <v>0</v>
      </c>
      <c r="H222" t="b">
        <v>1</v>
      </c>
      <c r="I222" t="b">
        <v>1</v>
      </c>
      <c r="J222" t="b">
        <v>0</v>
      </c>
      <c r="K222" t="b">
        <v>0</v>
      </c>
      <c r="L222">
        <v>60</v>
      </c>
      <c r="M222" s="4">
        <v>11</v>
      </c>
      <c r="N222" s="5">
        <v>4250</v>
      </c>
      <c r="O222" s="5">
        <v>33</v>
      </c>
      <c r="P222" s="8">
        <f>Table1[[#This Row],[Youtube Likes]]/Table1[[#This Row],[Youtube Views]]*100</f>
        <v>0.77647058823529413</v>
      </c>
      <c r="Q222" s="9">
        <v>91.63</v>
      </c>
    </row>
    <row r="223" spans="1:17" x14ac:dyDescent="0.45">
      <c r="A223">
        <v>2021</v>
      </c>
      <c r="B223" t="s">
        <v>50</v>
      </c>
      <c r="C223" t="s">
        <v>468</v>
      </c>
      <c r="D223" t="s">
        <v>469</v>
      </c>
      <c r="E223" t="b">
        <v>1</v>
      </c>
      <c r="F223" t="b">
        <v>0</v>
      </c>
      <c r="G223" t="b">
        <v>0</v>
      </c>
      <c r="H223" t="b">
        <v>1</v>
      </c>
      <c r="I223" t="b">
        <v>1</v>
      </c>
      <c r="J223" t="b">
        <v>1</v>
      </c>
      <c r="K223" t="b">
        <v>0</v>
      </c>
      <c r="L223">
        <v>60</v>
      </c>
      <c r="M223" s="4">
        <v>11</v>
      </c>
      <c r="N223" s="5">
        <v>21546933</v>
      </c>
      <c r="O223" s="5">
        <v>20000</v>
      </c>
      <c r="P223" s="8">
        <f>Table1[[#This Row],[Youtube Likes]]/Table1[[#This Row],[Youtube Views]]*100</f>
        <v>9.2820634843947397E-2</v>
      </c>
      <c r="Q223" s="9">
        <v>91.63</v>
      </c>
    </row>
    <row r="224" spans="1:17" x14ac:dyDescent="0.45">
      <c r="A224">
        <v>2021</v>
      </c>
      <c r="B224" t="s">
        <v>24</v>
      </c>
      <c r="C224" t="s">
        <v>470</v>
      </c>
      <c r="D224" t="s">
        <v>471</v>
      </c>
      <c r="E224" t="b">
        <v>1</v>
      </c>
      <c r="F224" t="b">
        <v>1</v>
      </c>
      <c r="G224" t="b">
        <v>0</v>
      </c>
      <c r="H224" t="b">
        <v>0</v>
      </c>
      <c r="I224" t="b">
        <v>1</v>
      </c>
      <c r="J224" t="b">
        <v>0</v>
      </c>
      <c r="K224" t="b">
        <v>0</v>
      </c>
      <c r="L224">
        <v>60</v>
      </c>
      <c r="M224" s="4">
        <v>11</v>
      </c>
      <c r="N224" s="5">
        <v>5140823</v>
      </c>
      <c r="O224" s="5">
        <v>2900</v>
      </c>
      <c r="P224" s="8">
        <f>Table1[[#This Row],[Youtube Likes]]/Table1[[#This Row],[Youtube Views]]*100</f>
        <v>5.6411201085896173E-2</v>
      </c>
      <c r="Q224" s="9">
        <v>91.63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superbowl_commercials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UKO</dc:creator>
  <cp:lastModifiedBy>Joy Uko</cp:lastModifiedBy>
  <dcterms:created xsi:type="dcterms:W3CDTF">2025-10-16T12:06:38Z</dcterms:created>
  <dcterms:modified xsi:type="dcterms:W3CDTF">2025-10-20T13:29:30Z</dcterms:modified>
</cp:coreProperties>
</file>