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tables/table5.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19420" windowHeight="11020" firstSheet="1" activeTab="1"/>
  </bookViews>
  <sheets>
    <sheet name="Copyright" sheetId="5" state="hidden" r:id="rId1"/>
    <sheet name="Regional Analysis" sheetId="28" r:id="rId2"/>
    <sheet name="Data" sheetId="10" r:id="rId3"/>
    <sheet name="Data Instructions" sheetId="26" r:id="rId4"/>
    <sheet name="AutoFit" sheetId="25" state="hidden" r:id="rId5"/>
    <sheet name="Remove Duplicates" sheetId="12" state="hidden" r:id="rId6"/>
    <sheet name="Trim Extra Spaces" sheetId="13" state="hidden" r:id="rId7"/>
    <sheet name="Eliminate Blank Cells" sheetId="14" state="hidden" r:id="rId8"/>
    <sheet name="Spell Check" sheetId="15" state="hidden" r:id="rId9"/>
    <sheet name="Data Validation" sheetId="18" state="hidden" r:id="rId10"/>
    <sheet name="Table" sheetId="19" state="hidden" r:id="rId11"/>
    <sheet name="IFERROR" sheetId="21" state="hidden" r:id="rId12"/>
    <sheet name="Number Format" sheetId="22" state="hidden" r:id="rId13"/>
    <sheet name="Find &amp; Replace" sheetId="23" state="hidden" r:id="rId14"/>
    <sheet name="More Resources" sheetId="1" state="hidden" r:id="rId15"/>
  </sheets>
  <calcPr calcId="144525"/>
  <pivotCaches>
    <pivotCache cacheId="0"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0" l="1"/>
  <c r="I3" i="10"/>
  <c r="I4" i="10"/>
  <c r="I5" i="10"/>
  <c r="I6" i="10"/>
  <c r="I7" i="10"/>
  <c r="I8" i="10"/>
  <c r="I9" i="10"/>
  <c r="I10" i="10"/>
  <c r="I11" i="10"/>
  <c r="I12" i="10"/>
  <c r="I13" i="10"/>
  <c r="I14" i="10"/>
  <c r="I15" i="10"/>
  <c r="I16" i="10"/>
  <c r="I17" i="10"/>
  <c r="I18" i="10"/>
  <c r="I19" i="10"/>
  <c r="I20" i="10"/>
  <c r="I21" i="10"/>
  <c r="I22" i="10"/>
  <c r="I23" i="10"/>
  <c r="I10" i="13" l="1"/>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I31" i="22" s="1"/>
  <c r="I31" i="21"/>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H31" i="19"/>
  <c r="I4" i="13"/>
  <c r="I5" i="13"/>
  <c r="I6" i="13"/>
  <c r="I7" i="13"/>
  <c r="I8" i="13"/>
  <c r="I9" i="13"/>
  <c r="I20" i="13"/>
  <c r="I21" i="13"/>
  <c r="I22" i="13"/>
  <c r="I23" i="13"/>
  <c r="I24" i="13"/>
  <c r="I25" i="13"/>
  <c r="I26" i="13"/>
  <c r="I27" i="13"/>
  <c r="I28" i="13"/>
  <c r="I29" i="13"/>
  <c r="I30" i="13"/>
  <c r="I31" i="23" l="1"/>
</calcChain>
</file>

<file path=xl/sharedStrings.xml><?xml version="1.0" encoding="utf-8"?>
<sst xmlns="http://schemas.openxmlformats.org/spreadsheetml/2006/main" count="1459" uniqueCount="167">
  <si>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</si>
  <si>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</si>
  <si>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</si>
  <si>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</si>
  <si>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</si>
  <si>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</si>
  <si>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</si>
  <si>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</si>
  <si>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</si>
  <si>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</si>
  <si>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</si>
  <si>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</si>
  <si>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</si>
  <si>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</si>
  <si>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</si>
  <si>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</si>
  <si>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</si>
  <si>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</si>
  <si>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</si>
  <si>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</si>
  <si>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</si>
  <si>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</si>
  <si>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</si>
  <si>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</si>
  <si>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</si>
  <si>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</si>
  <si>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</si>
  <si>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</si>
  <si>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</si>
  <si>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</si>
  <si>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</si>
  <si>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</si>
  <si>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</si>
  <si>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</si>
  <si>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</si>
  <si>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</si>
  <si>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</si>
  <si>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</si>
  <si>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</si>
  <si>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</si>
  <si>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</si>
  <si>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</si>
  <si>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</si>
  <si>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</si>
  <si>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</si>
  <si>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</si>
  <si>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</si>
  <si>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</si>
  <si>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</si>
  <si>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</si>
  <si>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</si>
  <si>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</si>
  <si>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</si>
  <si>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</si>
  <si>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</si>
  <si>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</si>
  <si>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</si>
  <si>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</si>
  <si>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</si>
  <si>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</si>
  <si>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</si>
  <si>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</si>
  <si>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</si>
  <si>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</si>
  <si>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</si>
  <si>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</si>
  <si>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</si>
  <si>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</si>
  <si>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</si>
  <si>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</si>
  <si>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</si>
  <si>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</si>
  <si>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</si>
  <si>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</si>
  <si>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</si>
  <si>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</si>
  <si>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</si>
  <si>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</si>
  <si>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</si>
  <si>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</si>
  <si>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</si>
  <si>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</si>
  <si>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</si>
  <si>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</si>
  <si>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</si>
  <si>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</si>
  <si>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</si>
  <si>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</si>
  <si>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</si>
  <si>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</si>
  <si>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</si>
  <si>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</si>
  <si>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</si>
  <si>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</si>
  <si>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</si>
  <si>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</si>
  <si>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</si>
  <si>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</si>
  <si>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</si>
  <si>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</si>
  <si>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</si>
  <si>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</si>
  <si>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</si>
  <si>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</si>
  <si>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</si>
  <si>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</si>
  <si>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</si>
  <si>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</si>
  <si>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</si>
  <si>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</si>
  <si>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</si>
  <si>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</si>
  <si>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</si>
  <si>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</si>
  <si>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</si>
  <si>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</si>
  <si>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</si>
  <si>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</si>
  <si>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</si>
  <si>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</si>
  <si>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</si>
  <si>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</si>
  <si>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</si>
  <si>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</si>
  <si>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</si>
  <si>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</si>
  <si>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</si>
  <si>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</si>
  <si>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</si>
  <si>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</si>
  <si>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</si>
  <si>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</si>
  <si>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</si>
  <si>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</si>
  <si>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</si>
  <si>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</si>
  <si>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</si>
  <si>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</si>
  <si>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</si>
  <si>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</si>
  <si>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</si>
  <si>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</si>
  <si>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</si>
  <si>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</si>
  <si>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</si>
  <si>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</si>
  <si>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</si>
  <si>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</si>
  <si>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</si>
  <si>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</si>
  <si>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</si>
  <si>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</si>
  <si>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</si>
  <si>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</si>
  <si>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</si>
  <si>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</si>
  <si>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</si>
  <si>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</si>
  <si>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</si>
  <si>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</si>
  <si>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</si>
  <si>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Sum of Total value</t>
  </si>
  <si>
    <t>Row Labels</t>
  </si>
  <si>
    <t>Grand Total</t>
  </si>
  <si>
    <t>Sum of Quantity</t>
  </si>
  <si>
    <t xml:space="preserve">Data cleaning
Duplicates were removed from the ID column using the remove duplicates option. Initially, there were 31 cases, but only 28 of them are unique values.
Six of the unique values have the price per unit value to be “inf”. This was further expunged and the clean dataset has 22 clean values.
There was also a missing value in the Region column which was extracted and we were left with 21 cleaned value across the columns
Data analysis
The total value was calculated by multiplying the Quantity column by the Price per unit column. The unit of the Total value was changed to currency.
A pivot table was used to summarize the sum of the product quantity and sum of the total value by their Region. The highest quantity of product sold was in the South with 295 quantities with the least in the North with 105 quantities. However, the highest total value was accumulated in the south with $8,049.90 and the least also in the North.
</t>
  </si>
  <si>
    <t>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</si>
</sst>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
    <numFmt numFmtId="165" formatCode="@*_"/>
    <numFmt numFmtId="166" formatCode="&quot;$&quot;#,##0.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applyFont="1"/>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166" fontId="7" fillId="0" borderId="0" xfId="0" applyNumberFormat="1" applyFont="1" applyAlignment="1">
      <alignment horizontal="left" vertical="top"/>
    </xf>
    <xf numFmtId="166" fontId="8"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cellXfs>
  <cellStyles count="2">
    <cellStyle name="Hyperlink" xfId="1" builtinId="8"/>
    <cellStyle name="Normal" xfId="0" builtinId="0"/>
  </cellStyles>
  <dxfs count="102">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9"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rgb="FF000000"/>
        <name val="Calibri"/>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rgb="FF000000"/>
        <name val="Calibri"/>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scheme val="minor"/>
      </font>
      <numFmt numFmtId="166" formatCode="&quot;$&quot;#,##0.00"/>
    </dxf>
    <dxf>
      <font>
        <b val="0"/>
        <i val="0"/>
        <strike val="0"/>
        <condense val="0"/>
        <extend val="0"/>
        <outline val="0"/>
        <shadow val="0"/>
        <u val="none"/>
        <vertAlign val="baseline"/>
        <sz val="11"/>
        <color rgb="FF000000"/>
        <name val="Calibri"/>
        <scheme val="minor"/>
      </font>
      <numFmt numFmtId="12" formatCode="&quot;$&quot;#,##0.00_);[Red]\(&quot;$&quot;#,##0.0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27" formatCode="m/d/yyyy\ h:mm"/>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alignment horizontal="left" vertical="top" textRotation="0" wrapText="0" indent="0" justifyLastLine="0" shrinkToFit="0" readingOrder="0"/>
    </dxf>
    <dxf>
      <numFmt numFmtId="0" formatCode="General"/>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9.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9.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12.png"/><Relationship Id="rId3" Type="http://schemas.openxmlformats.org/officeDocument/2006/relationships/image" Target="../media/image2.svg"/><Relationship Id="rId7" Type="http://schemas.openxmlformats.org/officeDocument/2006/relationships/image" Target="../media/image3.png"/><Relationship Id="rId12" Type="http://schemas.openxmlformats.org/officeDocument/2006/relationships/hyperlink" Target="https://www.tiktok.com/@myndatreacy" TargetMode="External"/><Relationship Id="rId17" Type="http://schemas.openxmlformats.org/officeDocument/2006/relationships/image" Target="../media/image14.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11.png"/><Relationship Id="rId5" Type="http://schemas.openxmlformats.org/officeDocument/2006/relationships/image" Target="../media/image2.png"/><Relationship Id="rId15" Type="http://schemas.openxmlformats.org/officeDocument/2006/relationships/image" Target="../media/image13.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10.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5.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6.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7.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8.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4.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 xmlns:a16="http://schemas.microsoft.com/office/drawing/2014/main" id="{F38A69EB-FC7B-406A-9433-D6766A233C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0057F5D6-33FB-44B2-8132-C3BC09354649}"/>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 xmlns:a16="http://schemas.microsoft.com/office/drawing/2014/main" id="{639F6750-0E2F-4F37-8AB0-EE3AC3E594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 xmlns:a16="http://schemas.microsoft.com/office/drawing/2014/main" id="{D2D092EA-E195-479E-89C4-2011915A5700}"/>
            </a:ext>
          </a:extLst>
        </xdr:cNvPr>
        <xdr:cNvGrpSpPr/>
      </xdr:nvGrpSpPr>
      <xdr:grpSpPr>
        <a:xfrm>
          <a:off x="3267075" y="133350"/>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63AE432B-7FB9-4DA6-8C41-889A0C31BD9E}"/>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 xmlns:a16="http://schemas.microsoft.com/office/drawing/2014/main" id="{35AF08B5-3B6F-41AD-961E-11FCE9B4C2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 xmlns:a16="http://schemas.microsoft.com/office/drawing/2014/main" id="{09317C46-26BF-476B-AAF1-1CB17B6245DE}"/>
            </a:ext>
          </a:extLst>
        </xdr:cNvPr>
        <xdr:cNvGrpSpPr/>
      </xdr:nvGrpSpPr>
      <xdr:grpSpPr>
        <a:xfrm>
          <a:off x="3286125" y="133350"/>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 xmlns:a16="http://schemas.microsoft.com/office/drawing/2014/main" id="{472E1EDD-2E48-4D48-83CF-7534C68BEC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F618A519-433A-4D3E-BF3F-1E95A3B5FB3C}"/>
            </a:ext>
          </a:extLst>
        </xdr:cNvPr>
        <xdr:cNvGrpSpPr/>
      </xdr:nvGrpSpPr>
      <xdr:grpSpPr>
        <a:xfrm>
          <a:off x="5257799"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 xmlns:a16="http://schemas.microsoft.com/office/drawing/2014/main" id="{F4F00D8A-E592-47D1-993C-2EC5F053FB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 xmlns:a16="http://schemas.microsoft.com/office/drawing/2014/main" id="{75EB16A4-66F9-4FF3-AEF5-BE324F7C2CAE}"/>
            </a:ext>
          </a:extLst>
        </xdr:cNvPr>
        <xdr:cNvGrpSpPr/>
      </xdr:nvGrpSpPr>
      <xdr:grpSpPr>
        <a:xfrm>
          <a:off x="3943350" y="133350"/>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DDB8E0D7-AF85-4D0D-869E-0EF3F8E7E56F}"/>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 xmlns:a16="http://schemas.microsoft.com/office/drawing/2014/main" id="{679EAE36-E03A-47A4-A275-EC3E645156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 xmlns:a16="http://schemas.microsoft.com/office/drawing/2014/main" id="{C314D1FE-6A32-40B5-8B52-A633C1936BD8}"/>
            </a:ext>
          </a:extLst>
        </xdr:cNvPr>
        <xdr:cNvGrpSpPr/>
      </xdr:nvGrpSpPr>
      <xdr:grpSpPr>
        <a:xfrm>
          <a:off x="3400425" y="142875"/>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7B838E1F-B409-485D-9E86-2D61E6C09EE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 xmlns:a16="http://schemas.microsoft.com/office/drawing/2014/main" id="{65F12017-4CD5-45D8-81C3-9667333A10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 xmlns:a16="http://schemas.microsoft.com/office/drawing/2014/main" id="{CBEDE01D-8718-42C2-9CC2-5D9C2E42AC13}"/>
            </a:ext>
          </a:extLst>
        </xdr:cNvPr>
        <xdr:cNvGrpSpPr/>
      </xdr:nvGrpSpPr>
      <xdr:grpSpPr>
        <a:xfrm>
          <a:off x="3257550" y="142875"/>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74EA0A39-09BB-47AA-A05C-E8F06CA05FC3}"/>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 xmlns:a16="http://schemas.microsoft.com/office/drawing/2014/main" id="{05EB8DD2-EA85-4BB5-8E84-CE5F15EB13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 xmlns:a16="http://schemas.microsoft.com/office/drawing/2014/main" id="{68E59073-5BB9-48CB-8887-A50C8B03DCBE}"/>
            </a:ext>
          </a:extLst>
        </xdr:cNvPr>
        <xdr:cNvGrpSpPr/>
      </xdr:nvGrpSpPr>
      <xdr:grpSpPr>
        <a:xfrm>
          <a:off x="3400425" y="133350"/>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DECD3D68-85DF-4FF9-8279-AB29D55CE8AA}"/>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 xmlns:a16="http://schemas.microsoft.com/office/drawing/2014/main" id="{BDF9A131-14F7-474C-BA41-7EAA259237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 xmlns:a16="http://schemas.microsoft.com/office/drawing/2014/main" id="{8CDFD06F-53C7-41B9-BEE7-33A12F3C1E46}"/>
            </a:ext>
          </a:extLst>
        </xdr:cNvPr>
        <xdr:cNvGrpSpPr/>
      </xdr:nvGrpSpPr>
      <xdr:grpSpPr>
        <a:xfrm>
          <a:off x="3314700" y="142875"/>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14A25648-1FCD-4C13-BD12-C09AFDDF4C98}"/>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 xmlns:a16="http://schemas.microsoft.com/office/drawing/2014/main" id="{B84D6E76-2045-4CF4-BF88-9CE63A6FF2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 xmlns:a16="http://schemas.microsoft.com/office/drawing/2014/main" id="{F719F68D-6957-4DB8-8EEF-BE194387E63C}"/>
            </a:ext>
          </a:extLst>
        </xdr:cNvPr>
        <xdr:cNvGrpSpPr/>
      </xdr:nvGrpSpPr>
      <xdr:grpSpPr>
        <a:xfrm>
          <a:off x="3333750" y="142875"/>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2EAED367-0FD9-47FE-B187-3BDBBABDFD3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 xmlns:a16="http://schemas.microsoft.com/office/drawing/2014/main" id="{8A49CC44-7C1C-4D6B-B307-778FE2FB34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 xmlns:a16="http://schemas.microsoft.com/office/drawing/2014/main" id="{DC549845-5957-419C-B6B1-023D3824308D}"/>
            </a:ext>
          </a:extLst>
        </xdr:cNvPr>
        <xdr:cNvGrpSpPr/>
      </xdr:nvGrpSpPr>
      <xdr:grpSpPr>
        <a:xfrm>
          <a:off x="3343275" y="133350"/>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 xmlns:a16="http://schemas.microsoft.com/office/drawing/2014/main" id="{AD876193-8A6D-49BD-983B-D4F1811351C6}"/>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 xmlns:a16="http://schemas.microsoft.com/office/drawing/2014/main" id="{5D72D380-1CAB-4576-8118-147709D2AB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 xmlns:a16="http://schemas.microsoft.com/office/drawing/2014/main" id="{38D2685B-CE50-4528-9F14-45143B124FBE}"/>
            </a:ext>
          </a:extLst>
        </xdr:cNvPr>
        <xdr:cNvGrpSpPr/>
      </xdr:nvGrpSpPr>
      <xdr:grpSpPr>
        <a:xfrm>
          <a:off x="3248025" y="142875"/>
          <a:ext cx="1162050" cy="295275"/>
          <a:chOff x="4486275" y="142875"/>
          <a:chExt cx="1162050" cy="295275"/>
        </a:xfrm>
      </xdr:grpSpPr>
      <xdr:sp macro="" textlink="">
        <xdr:nvSpPr>
          <xdr:cNvPr id="12" name="Rectangle: Rounded Corners 11">
            <a:extLst>
              <a:ext uri="{FF2B5EF4-FFF2-40B4-BE49-F238E27FC236}">
                <a16:creationId xmlns=""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21.000221875001" createdVersion="4" refreshedVersion="4" minRefreshableVersion="3" recordCount="32">
  <cacheSource type="worksheet">
    <worksheetSource ref="D1:I1048576" sheet="Data"/>
  </cacheSource>
  <cacheFields count="6">
    <cacheField name="Region" numFmtId="0">
      <sharedItems containsBlank="1" count="6">
        <s v="North"/>
        <s v="East"/>
        <s v="South"/>
        <s v="West"/>
        <m/>
        <s v="Asgard"/>
      </sharedItems>
    </cacheField>
    <cacheField name="Rating" numFmtId="0">
      <sharedItems containsBlank="1"/>
    </cacheField>
    <cacheField name="Product" numFmtId="0">
      <sharedItems containsBlank="1"/>
    </cacheField>
    <cacheField name="Quantity" numFmtId="0">
      <sharedItems containsString="0" containsBlank="1" containsNumber="1" containsInteger="1" minValue="5" maxValue="85"/>
    </cacheField>
    <cacheField name="Price Per Unit" numFmtId="0">
      <sharedItems containsString="0" containsBlank="1" containsNumber="1" minValue="10" maxValue="160"/>
    </cacheField>
    <cacheField name="Total value" numFmtId="166">
      <sharedItems containsString="0" containsBlank="1" containsNumber="1" minValue="150" maxValue="2499.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
  <r>
    <x v="0"/>
    <s v="Good"/>
    <s v="Magic Wand"/>
    <n v="10"/>
    <n v="20"/>
    <n v="200"/>
  </r>
  <r>
    <x v="1"/>
    <s v="Excelent"/>
    <s v="Unicorn Horn"/>
    <n v="15"/>
    <n v="10"/>
    <n v="150"/>
  </r>
  <r>
    <x v="2"/>
    <s v="Average"/>
    <s v="Fairy Dust"/>
    <n v="25"/>
    <n v="10"/>
    <n v="250"/>
  </r>
  <r>
    <x v="1"/>
    <s v="Good"/>
    <s v="Bacon Scented Candle"/>
    <n v="30"/>
    <n v="16.670000000000002"/>
    <n v="500.1"/>
  </r>
  <r>
    <x v="3"/>
    <s v="Poor"/>
    <s v="Potent Potion"/>
    <n v="35"/>
    <n v="10"/>
    <n v="350"/>
  </r>
  <r>
    <x v="2"/>
    <s v="Average"/>
    <s v="Bat Signal"/>
    <n v="40"/>
    <n v="15"/>
    <n v="600"/>
  </r>
  <r>
    <x v="1"/>
    <s v="Good"/>
    <s v="Glasses with X-ray Vision"/>
    <n v="45"/>
    <n v="12.22"/>
    <n v="549.9"/>
  </r>
  <r>
    <x v="0"/>
    <s v="Excelent"/>
    <s v="Lasso of Truth"/>
    <n v="50"/>
    <n v="14"/>
    <n v="700"/>
  </r>
  <r>
    <x v="3"/>
    <s v="Poor"/>
    <s v="Iron Man Suit"/>
    <n v="5"/>
    <n v="160"/>
    <n v="800"/>
  </r>
  <r>
    <x v="2"/>
    <s v="Average"/>
    <s v="Captain America Shield"/>
    <n v="20"/>
    <n v="45"/>
    <n v="900"/>
  </r>
  <r>
    <x v="4"/>
    <s v="Excelent"/>
    <s v="Gamma Radiation Serum"/>
    <n v="30"/>
    <n v="36.67"/>
    <n v="1100.1000000000001"/>
  </r>
  <r>
    <x v="3"/>
    <s v="Poor"/>
    <s v="Eye Patch"/>
    <n v="35"/>
    <n v="34.29"/>
    <n v="1200.1499999999999"/>
  </r>
  <r>
    <x v="1"/>
    <s v="Good"/>
    <s v="Vintage Pistol"/>
    <n v="40"/>
    <n v="35"/>
    <n v="1400"/>
  </r>
  <r>
    <x v="0"/>
    <s v="Excelent"/>
    <s v="Arc Reactor"/>
    <n v="45"/>
    <n v="33.33"/>
    <n v="1499.85"/>
  </r>
  <r>
    <x v="3"/>
    <s v="Poor"/>
    <s v="Ant-Man Suit"/>
    <n v="50"/>
    <n v="32"/>
    <n v="1600"/>
  </r>
  <r>
    <x v="2"/>
    <s v="Average"/>
    <s v="Wasp's Wings"/>
    <n v="55"/>
    <n v="30.91"/>
    <n v="1700.05"/>
  </r>
  <r>
    <x v="1"/>
    <s v="Good"/>
    <s v="Comic Book"/>
    <n v="60"/>
    <n v="30"/>
    <n v="1800"/>
  </r>
  <r>
    <x v="3"/>
    <s v="Poor"/>
    <s v="Notepads"/>
    <n v="65"/>
    <n v="30.77"/>
    <n v="2000.05"/>
  </r>
  <r>
    <x v="2"/>
    <s v="Average"/>
    <s v="Pen Set"/>
    <n v="70"/>
    <n v="30"/>
    <n v="2100"/>
  </r>
  <r>
    <x v="5"/>
    <s v="Mischief"/>
    <s v="Trickster's Hat"/>
    <n v="75"/>
    <n v="29.33"/>
    <n v="2199.75"/>
  </r>
  <r>
    <x v="5"/>
    <s v="Worthy"/>
    <s v="Mjolnir"/>
    <n v="80"/>
    <n v="28.75"/>
    <n v="2300"/>
  </r>
  <r>
    <x v="2"/>
    <s v="Leader"/>
    <s v="Leadership Manual"/>
    <n v="85"/>
    <n v="29.41"/>
    <n v="2499.85"/>
  </r>
  <r>
    <x v="4"/>
    <m/>
    <m/>
    <m/>
    <m/>
    <m/>
  </r>
  <r>
    <x v="4"/>
    <m/>
    <m/>
    <m/>
    <m/>
    <m/>
  </r>
  <r>
    <x v="4"/>
    <m/>
    <m/>
    <m/>
    <m/>
    <m/>
  </r>
  <r>
    <x v="4"/>
    <m/>
    <m/>
    <m/>
    <m/>
    <m/>
  </r>
  <r>
    <x v="4"/>
    <m/>
    <m/>
    <m/>
    <m/>
    <m/>
  </r>
  <r>
    <x v="4"/>
    <m/>
    <m/>
    <m/>
    <m/>
    <m/>
  </r>
  <r>
    <x v="4"/>
    <m/>
    <m/>
    <m/>
    <m/>
    <m/>
  </r>
  <r>
    <x v="4"/>
    <m/>
    <m/>
    <m/>
    <m/>
    <m/>
  </r>
  <r>
    <x v="4"/>
    <m/>
    <m/>
    <m/>
    <m/>
    <m/>
  </r>
  <r>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C9" firstHeaderRow="0" firstDataRow="1" firstDataCol="1"/>
  <pivotFields count="6">
    <pivotField axis="axisRow" showAll="0" sortType="ascending">
      <items count="7">
        <item x="5"/>
        <item x="1"/>
        <item x="0"/>
        <item x="2"/>
        <item x="3"/>
        <item h="1" x="4"/>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dataField="1" showAll="0"/>
  </pivotFields>
  <rowFields count="1">
    <field x="0"/>
  </rowFields>
  <rowItems count="6">
    <i>
      <x v="2"/>
    </i>
    <i>
      <x v="1"/>
    </i>
    <i>
      <x/>
    </i>
    <i>
      <x v="4"/>
    </i>
    <i>
      <x v="3"/>
    </i>
    <i t="grand">
      <x/>
    </i>
  </rowItems>
  <colFields count="1">
    <field x="-2"/>
  </colFields>
  <colItems count="2">
    <i>
      <x/>
    </i>
    <i i="1">
      <x v="1"/>
    </i>
  </colItems>
  <dataFields count="2">
    <dataField name="Sum of Quantity" fld="3" baseField="0" baseItem="0"/>
    <dataField name="Sum of Total value" fld="5" baseField="0" baseItem="0"/>
  </dataFields>
  <formats count="2">
    <format dxfId="101">
      <pivotArea outline="0" collapsedLevelsAreSubtotals="1" fieldPosition="0"/>
    </format>
    <format dxfId="100">
      <pivotArea dataOnly="0"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I23" totalsRowShown="0" headerRowDxfId="99" dataDxfId="98">
  <autoFilter ref="A1:I23"/>
  <tableColumns count="9">
    <tableColumn id="1" name="Date" dataDxfId="97"/>
    <tableColumn id="2" name="ID" dataDxfId="96"/>
    <tableColumn id="3" name="Name" dataDxfId="95"/>
    <tableColumn id="4" name="Region" dataDxfId="94"/>
    <tableColumn id="5" name="Rating" dataDxfId="93"/>
    <tableColumn id="6" name="Product" dataDxfId="92"/>
    <tableColumn id="7" name="Quantity" dataDxfId="91"/>
    <tableColumn id="8" name="Price Per Unit" dataDxfId="90"/>
    <tableColumn id="9" name="Total value" dataDxfId="89">
      <calculatedColumnFormula>Table2[[#This Row],[Quantity]]*Table2[[#This Row],[Price Per Unit]]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2:H31" totalsRowCount="1" headerRowDxfId="80" dataDxfId="79">
  <autoFilter ref="A2:H30"/>
  <tableColumns count="8">
    <tableColumn id="1" name="Date" totalsRowLabel="Total" dataDxfId="78" totalsRowDxfId="77"/>
    <tableColumn id="2" name="ID" dataDxfId="76" totalsRowDxfId="75"/>
    <tableColumn id="3" name="Name" dataDxfId="74" totalsRowDxfId="73"/>
    <tableColumn id="4" name="Region" dataDxfId="72" totalsRowDxfId="71"/>
    <tableColumn id="5" name="Rating" dataDxfId="70" totalsRowDxfId="69"/>
    <tableColumn id="6" name="Product" dataDxfId="68" totalsRowDxfId="67"/>
    <tableColumn id="7" name="Quantity" dataDxfId="66" totalsRowDxfId="65"/>
    <tableColumn id="8" name="Price Per Unit" totalsRowFunction="max" dataDxfId="64" totalsRowDxfId="63"/>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2:I31" totalsRowCount="1" headerRowDxfId="61" dataDxfId="60">
  <autoFilter ref="A2:I30"/>
  <tableColumns count="9">
    <tableColumn id="1" name="Date" totalsRowLabel="Total" dataDxfId="59" totalsRowDxfId="58"/>
    <tableColumn id="2" name="ID" dataDxfId="57" totalsRowDxfId="56"/>
    <tableColumn id="3" name="Name" dataDxfId="55" totalsRowDxfId="54"/>
    <tableColumn id="4" name="Region" dataDxfId="53" totalsRowDxfId="52"/>
    <tableColumn id="5" name="Rating" dataDxfId="51" totalsRowDxfId="50"/>
    <tableColumn id="6" name="Product" dataDxfId="49" totalsRowDxfId="48"/>
    <tableColumn id="7" name="Quantity" dataDxfId="47" totalsRowDxfId="46"/>
    <tableColumn id="8" name="Price Per Unit" totalsRowFunction="max" dataDxfId="45" totalsRowDxfId="44"/>
    <tableColumn id="9" name="Sales" totalsRowFunction="sum" dataDxfId="43" totalsRowDxfId="42">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1345" displayName="Table1345" ref="A2:I31" totalsRowCount="1" headerRowDxfId="40" dataDxfId="39">
  <autoFilter ref="A2:I30"/>
  <tableColumns count="9">
    <tableColumn id="1" name="Date" totalsRowLabel="Total" dataDxfId="38" totalsRowDxfId="37"/>
    <tableColumn id="2" name="ID" dataDxfId="36" totalsRowDxfId="35"/>
    <tableColumn id="3" name="Name" dataDxfId="34" totalsRowDxfId="33"/>
    <tableColumn id="4" name="Region" dataDxfId="32" totalsRowDxfId="31"/>
    <tableColumn id="5" name="Rating" dataDxfId="30" totalsRowDxfId="29"/>
    <tableColumn id="6" name="Product" dataDxfId="28" totalsRowDxfId="27"/>
    <tableColumn id="7" name="Quantity" dataDxfId="26" totalsRowDxfId="25"/>
    <tableColumn id="8" name="Price Per Unit" totalsRowFunction="max" dataDxfId="24" totalsRowDxfId="23"/>
    <tableColumn id="9" name="Sales" totalsRowFunction="sum" dataDxfId="22" totalsRowDxfId="21">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13456" displayName="Table13456" ref="A2:I31" totalsRowCount="1" headerRowDxfId="19" dataDxfId="18">
  <autoFilter ref="A2:I30"/>
  <tableColumns count="9">
    <tableColumn id="1" name="Date" totalsRowLabel="Total" dataDxfId="17" totalsRowDxfId="16"/>
    <tableColumn id="2" name="ID" dataDxfId="15" totalsRowDxfId="14"/>
    <tableColumn id="3" name="Name" dataDxfId="13" totalsRowDxfId="12"/>
    <tableColumn id="4" name="Region" dataDxfId="11" totalsRowDxfId="10"/>
    <tableColumn id="5" name="Rating" dataDxfId="9" totalsRowDxfId="8"/>
    <tableColumn id="6" name="Product" dataDxfId="7" totalsRowDxfId="6"/>
    <tableColumn id="7" name="Quantity" dataDxfId="5" totalsRowDxfId="4"/>
    <tableColumn id="8" name="Price Per Unit" totalsRowFunction="max" dataDxfId="3" totalsRowDxfId="2"/>
    <tableColumn id="9" name="Sales" totalsRowFunction="sum" dataDxfId="1" totalsRowDxfId="0">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showRowColHeaders="0" workbookViewId="0">
      <selection activeCell="G12" sqref="G12"/>
    </sheetView>
  </sheetViews>
  <sheetFormatPr defaultColWidth="0" defaultRowHeight="14.5" zeroHeight="1" x14ac:dyDescent="0.35"/>
  <cols>
    <col min="1" max="1" width="4.81640625" customWidth="1"/>
    <col min="2" max="17" width="9.1796875" customWidth="1"/>
    <col min="18" max="16384" width="9.1796875" hidden="1"/>
  </cols>
  <sheetData>
    <row r="1" spans="1:17" ht="52.5" customHeight="1" x14ac:dyDescent="0.25">
      <c r="A1" s="6"/>
      <c r="B1" s="6" t="s">
        <v>0</v>
      </c>
      <c r="C1" s="6"/>
      <c r="D1" s="6"/>
      <c r="E1" s="6"/>
      <c r="F1" s="6"/>
      <c r="G1" s="6"/>
      <c r="H1" s="6"/>
      <c r="I1" s="6"/>
      <c r="J1" s="6"/>
      <c r="K1" s="6"/>
      <c r="L1" s="6"/>
      <c r="M1" s="6"/>
      <c r="N1" s="6"/>
      <c r="O1" s="6"/>
      <c r="P1" s="6"/>
      <c r="Q1" s="6"/>
    </row>
    <row r="2" spans="1:17" ht="15" x14ac:dyDescent="0.25"/>
    <row r="3" spans="1:17" ht="18.75" x14ac:dyDescent="0.3">
      <c r="B3" s="4" t="s">
        <v>1</v>
      </c>
    </row>
    <row r="4" spans="1:17" ht="18.75" x14ac:dyDescent="0.25">
      <c r="B4" s="5" t="s">
        <v>2</v>
      </c>
    </row>
    <row r="5" spans="1:17" ht="18.75" x14ac:dyDescent="0.25">
      <c r="B5" s="5" t="s">
        <v>3</v>
      </c>
    </row>
    <row r="6" spans="1:17" ht="18.75" x14ac:dyDescent="0.25">
      <c r="B6" s="5" t="s">
        <v>4</v>
      </c>
    </row>
    <row r="7" spans="1:17" ht="18.75" x14ac:dyDescent="0.25">
      <c r="B7" s="5"/>
    </row>
    <row r="8" spans="1:17" ht="18.5" x14ac:dyDescent="0.35">
      <c r="B8" s="5" t="s">
        <v>5</v>
      </c>
    </row>
    <row r="9" spans="1:17" ht="15" x14ac:dyDescent="0.25"/>
    <row r="10" spans="1:17" ht="18.75" x14ac:dyDescent="0.25">
      <c r="B10" s="5" t="s">
        <v>6</v>
      </c>
    </row>
    <row r="11" spans="1:17" ht="18.75" x14ac:dyDescent="0.25">
      <c r="B11" s="5" t="s">
        <v>7</v>
      </c>
    </row>
    <row r="30" spans="2:2" ht="15" hidden="1" x14ac:dyDescent="0.25">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14" sqref="J14"/>
    </sheetView>
  </sheetViews>
  <sheetFormatPr defaultRowHeight="14.5" x14ac:dyDescent="0.35"/>
  <cols>
    <col min="1" max="1" width="12.8164062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x14ac:dyDescent="0.3">
      <c r="A1" s="6" t="s">
        <v>97</v>
      </c>
      <c r="B1" s="6"/>
      <c r="C1" s="6"/>
      <c r="D1" s="6"/>
      <c r="E1" s="6"/>
      <c r="F1" s="6"/>
      <c r="G1" s="6"/>
      <c r="H1" s="6"/>
      <c r="I1" s="6"/>
      <c r="J1" s="6"/>
      <c r="K1" s="6"/>
      <c r="L1" s="6"/>
      <c r="M1" s="6"/>
      <c r="N1" s="6"/>
      <c r="O1" s="6"/>
    </row>
    <row r="2" spans="1:15" ht="15" x14ac:dyDescent="0.25">
      <c r="A2" s="8" t="s">
        <v>9</v>
      </c>
      <c r="B2" s="8" t="s">
        <v>10</v>
      </c>
      <c r="C2" s="8" t="s">
        <v>11</v>
      </c>
      <c r="D2" s="8" t="s">
        <v>12</v>
      </c>
      <c r="E2" s="8" t="s">
        <v>13</v>
      </c>
      <c r="F2" s="8" t="s">
        <v>14</v>
      </c>
      <c r="G2" s="8" t="s">
        <v>15</v>
      </c>
      <c r="H2" s="8" t="s">
        <v>16</v>
      </c>
    </row>
    <row r="3" spans="1:15" ht="15" x14ac:dyDescent="0.25">
      <c r="A3" s="35">
        <v>44227</v>
      </c>
      <c r="B3" s="10">
        <v>1</v>
      </c>
      <c r="C3" s="10" t="s">
        <v>90</v>
      </c>
      <c r="D3" s="10" t="s">
        <v>18</v>
      </c>
      <c r="E3" s="10" t="s">
        <v>19</v>
      </c>
      <c r="F3" s="10" t="s">
        <v>20</v>
      </c>
      <c r="G3" s="10">
        <v>10</v>
      </c>
      <c r="H3" s="11">
        <v>20</v>
      </c>
    </row>
    <row r="4" spans="1:15" ht="15" x14ac:dyDescent="0.25">
      <c r="A4" s="35">
        <v>44255</v>
      </c>
      <c r="B4" s="10">
        <v>2</v>
      </c>
      <c r="C4" s="10" t="s">
        <v>21</v>
      </c>
      <c r="D4" s="10" t="s">
        <v>22</v>
      </c>
      <c r="E4" s="10" t="s">
        <v>96</v>
      </c>
      <c r="F4" s="10" t="s">
        <v>24</v>
      </c>
      <c r="G4" s="10">
        <v>15</v>
      </c>
      <c r="H4" s="11">
        <v>10</v>
      </c>
    </row>
    <row r="5" spans="1:15" ht="15" x14ac:dyDescent="0.25">
      <c r="A5" s="35">
        <v>44286</v>
      </c>
      <c r="B5" s="10">
        <v>3</v>
      </c>
      <c r="C5" s="10" t="s">
        <v>91</v>
      </c>
      <c r="D5" s="10" t="s">
        <v>26</v>
      </c>
      <c r="E5" s="10" t="s">
        <v>27</v>
      </c>
      <c r="F5" s="10" t="s">
        <v>28</v>
      </c>
      <c r="G5" s="10">
        <v>0</v>
      </c>
      <c r="H5" s="10" t="s">
        <v>29</v>
      </c>
    </row>
    <row r="6" spans="1:15" ht="15" x14ac:dyDescent="0.25">
      <c r="A6" s="35">
        <v>44316</v>
      </c>
      <c r="B6" s="10">
        <v>4</v>
      </c>
      <c r="C6" s="10" t="s">
        <v>92</v>
      </c>
      <c r="D6" s="10" t="s">
        <v>31</v>
      </c>
      <c r="E6" s="10" t="s">
        <v>32</v>
      </c>
      <c r="F6" s="10" t="s">
        <v>33</v>
      </c>
      <c r="G6" s="10">
        <v>25</v>
      </c>
      <c r="H6" s="11">
        <v>10</v>
      </c>
    </row>
    <row r="7" spans="1:15" ht="15" x14ac:dyDescent="0.25">
      <c r="A7" s="35">
        <v>44347</v>
      </c>
      <c r="B7" s="10">
        <v>5</v>
      </c>
      <c r="C7" s="10" t="s">
        <v>34</v>
      </c>
      <c r="D7" s="10" t="s">
        <v>22</v>
      </c>
      <c r="E7" s="10" t="s">
        <v>19</v>
      </c>
      <c r="F7" s="10" t="s">
        <v>35</v>
      </c>
      <c r="G7" s="10">
        <v>30</v>
      </c>
      <c r="H7" s="11">
        <v>16.670000000000002</v>
      </c>
    </row>
    <row r="8" spans="1:15" ht="15" x14ac:dyDescent="0.25">
      <c r="A8" s="35">
        <v>44377</v>
      </c>
      <c r="B8" s="10">
        <v>6</v>
      </c>
      <c r="C8" s="10" t="s">
        <v>93</v>
      </c>
      <c r="D8" s="12" t="s">
        <v>94</v>
      </c>
      <c r="E8" s="10" t="s">
        <v>96</v>
      </c>
      <c r="F8" s="10" t="s">
        <v>37</v>
      </c>
      <c r="G8" s="10">
        <v>0</v>
      </c>
      <c r="H8" s="10" t="s">
        <v>29</v>
      </c>
    </row>
    <row r="9" spans="1:15" ht="15" x14ac:dyDescent="0.25">
      <c r="A9" s="35">
        <v>44408</v>
      </c>
      <c r="B9" s="10">
        <v>7</v>
      </c>
      <c r="C9" s="10" t="s">
        <v>38</v>
      </c>
      <c r="D9" s="10" t="s">
        <v>26</v>
      </c>
      <c r="E9" s="10" t="s">
        <v>27</v>
      </c>
      <c r="F9" s="10" t="s">
        <v>39</v>
      </c>
      <c r="G9" s="10">
        <v>35</v>
      </c>
      <c r="H9" s="11">
        <v>10</v>
      </c>
    </row>
    <row r="10" spans="1:15" ht="15" x14ac:dyDescent="0.25">
      <c r="A10" s="35">
        <v>44439</v>
      </c>
      <c r="B10" s="10">
        <v>8</v>
      </c>
      <c r="C10" s="10" t="s">
        <v>40</v>
      </c>
      <c r="D10" s="10" t="s">
        <v>31</v>
      </c>
      <c r="E10" s="10" t="s">
        <v>32</v>
      </c>
      <c r="F10" s="10" t="s">
        <v>41</v>
      </c>
      <c r="G10" s="10">
        <v>40</v>
      </c>
      <c r="H10" s="11">
        <v>15</v>
      </c>
    </row>
    <row r="11" spans="1:15" ht="15" x14ac:dyDescent="0.25">
      <c r="A11" s="35">
        <v>44469</v>
      </c>
      <c r="B11" s="10">
        <v>9</v>
      </c>
      <c r="C11" s="10" t="s">
        <v>42</v>
      </c>
      <c r="D11" s="10" t="s">
        <v>22</v>
      </c>
      <c r="E11" s="10" t="s">
        <v>19</v>
      </c>
      <c r="F11" s="10" t="s">
        <v>43</v>
      </c>
      <c r="G11" s="10">
        <v>45</v>
      </c>
      <c r="H11" s="11">
        <v>12.22</v>
      </c>
    </row>
    <row r="12" spans="1:15" ht="15" x14ac:dyDescent="0.25">
      <c r="A12" s="35">
        <v>44500</v>
      </c>
      <c r="B12" s="10">
        <v>10</v>
      </c>
      <c r="C12" s="10" t="s">
        <v>44</v>
      </c>
      <c r="D12" s="10" t="s">
        <v>18</v>
      </c>
      <c r="E12" s="10" t="s">
        <v>96</v>
      </c>
      <c r="F12" s="10" t="s">
        <v>45</v>
      </c>
      <c r="G12" s="10">
        <v>50</v>
      </c>
      <c r="H12" s="11">
        <v>14</v>
      </c>
    </row>
    <row r="13" spans="1:15" ht="15" x14ac:dyDescent="0.25">
      <c r="A13" s="35">
        <v>44530</v>
      </c>
      <c r="B13" s="10">
        <v>11</v>
      </c>
      <c r="C13" s="10" t="s">
        <v>46</v>
      </c>
      <c r="D13" s="10" t="s">
        <v>26</v>
      </c>
      <c r="E13" s="10" t="s">
        <v>27</v>
      </c>
      <c r="F13" s="10" t="s">
        <v>47</v>
      </c>
      <c r="G13" s="10">
        <v>5</v>
      </c>
      <c r="H13" s="11">
        <v>160</v>
      </c>
    </row>
    <row r="14" spans="1:15" ht="15" x14ac:dyDescent="0.25">
      <c r="A14" s="35">
        <v>44561</v>
      </c>
      <c r="B14" s="10">
        <v>12</v>
      </c>
      <c r="C14" s="10" t="s">
        <v>48</v>
      </c>
      <c r="D14" s="10" t="s">
        <v>31</v>
      </c>
      <c r="E14" s="10" t="s">
        <v>32</v>
      </c>
      <c r="F14" s="10" t="s">
        <v>49</v>
      </c>
      <c r="G14" s="10">
        <v>20</v>
      </c>
      <c r="H14" s="11">
        <v>45</v>
      </c>
    </row>
    <row r="15" spans="1:15" ht="15" x14ac:dyDescent="0.25">
      <c r="A15" s="35">
        <v>44592</v>
      </c>
      <c r="B15" s="10">
        <v>13</v>
      </c>
      <c r="C15" s="10" t="s">
        <v>50</v>
      </c>
      <c r="D15" s="10" t="s">
        <v>22</v>
      </c>
      <c r="E15" s="10" t="s">
        <v>19</v>
      </c>
      <c r="F15" s="10" t="s">
        <v>51</v>
      </c>
      <c r="G15" s="10">
        <v>0</v>
      </c>
      <c r="H15" s="10" t="s">
        <v>29</v>
      </c>
    </row>
    <row r="16" spans="1:15" ht="15" x14ac:dyDescent="0.25">
      <c r="A16" s="35">
        <v>44620</v>
      </c>
      <c r="B16" s="10">
        <v>14</v>
      </c>
      <c r="C16" s="10" t="s">
        <v>52</v>
      </c>
      <c r="D16" s="12" t="s">
        <v>94</v>
      </c>
      <c r="E16" s="10" t="s">
        <v>96</v>
      </c>
      <c r="F16" s="10" t="s">
        <v>53</v>
      </c>
      <c r="G16" s="10">
        <v>30</v>
      </c>
      <c r="H16" s="11">
        <v>36.67</v>
      </c>
    </row>
    <row r="17" spans="1:8" ht="15" x14ac:dyDescent="0.25">
      <c r="A17" s="35">
        <v>44651</v>
      </c>
      <c r="B17" s="10">
        <v>15</v>
      </c>
      <c r="C17" s="10" t="s">
        <v>54</v>
      </c>
      <c r="D17" s="10" t="s">
        <v>26</v>
      </c>
      <c r="E17" s="10" t="s">
        <v>27</v>
      </c>
      <c r="F17" s="10" t="s">
        <v>55</v>
      </c>
      <c r="G17" s="10">
        <v>35</v>
      </c>
      <c r="H17" s="11">
        <v>34.29</v>
      </c>
    </row>
    <row r="18" spans="1:8" ht="15" x14ac:dyDescent="0.25">
      <c r="A18" s="35">
        <v>44681</v>
      </c>
      <c r="B18" s="10">
        <v>16</v>
      </c>
      <c r="C18" s="10" t="s">
        <v>56</v>
      </c>
      <c r="D18" s="12" t="s">
        <v>94</v>
      </c>
      <c r="E18" s="10" t="s">
        <v>32</v>
      </c>
      <c r="F18" s="10" t="s">
        <v>57</v>
      </c>
      <c r="G18" s="10">
        <v>0</v>
      </c>
      <c r="H18" s="10" t="s">
        <v>29</v>
      </c>
    </row>
    <row r="19" spans="1:8" ht="15" x14ac:dyDescent="0.25">
      <c r="A19" s="35">
        <v>44712</v>
      </c>
      <c r="B19" s="10">
        <v>17</v>
      </c>
      <c r="C19" s="10" t="s">
        <v>58</v>
      </c>
      <c r="D19" s="10" t="s">
        <v>22</v>
      </c>
      <c r="E19" s="10" t="s">
        <v>19</v>
      </c>
      <c r="F19" s="10" t="s">
        <v>59</v>
      </c>
      <c r="G19" s="10">
        <v>40</v>
      </c>
      <c r="H19" s="11">
        <v>35</v>
      </c>
    </row>
    <row r="20" spans="1:8" ht="15" x14ac:dyDescent="0.25">
      <c r="A20" s="35">
        <v>44742</v>
      </c>
      <c r="B20" s="10">
        <v>18</v>
      </c>
      <c r="C20" s="10" t="s">
        <v>60</v>
      </c>
      <c r="D20" s="10" t="s">
        <v>18</v>
      </c>
      <c r="E20" s="10" t="s">
        <v>96</v>
      </c>
      <c r="F20" s="10" t="s">
        <v>61</v>
      </c>
      <c r="G20" s="10">
        <v>45</v>
      </c>
      <c r="H20" s="11">
        <v>33.33</v>
      </c>
    </row>
    <row r="21" spans="1:8" ht="15" x14ac:dyDescent="0.25">
      <c r="A21" s="35">
        <v>44773</v>
      </c>
      <c r="B21" s="10">
        <v>19</v>
      </c>
      <c r="C21" s="10" t="s">
        <v>62</v>
      </c>
      <c r="D21" s="10" t="s">
        <v>26</v>
      </c>
      <c r="E21" s="10" t="s">
        <v>27</v>
      </c>
      <c r="F21" s="10" t="s">
        <v>63</v>
      </c>
      <c r="G21" s="10">
        <v>50</v>
      </c>
      <c r="H21" s="11">
        <v>32</v>
      </c>
    </row>
    <row r="22" spans="1:8" x14ac:dyDescent="0.35">
      <c r="A22" s="35">
        <v>44804</v>
      </c>
      <c r="B22" s="10">
        <v>20</v>
      </c>
      <c r="C22" s="10" t="s">
        <v>64</v>
      </c>
      <c r="D22" s="10" t="s">
        <v>31</v>
      </c>
      <c r="E22" s="10" t="s">
        <v>32</v>
      </c>
      <c r="F22" s="10" t="s">
        <v>65</v>
      </c>
      <c r="G22" s="10">
        <v>55</v>
      </c>
      <c r="H22" s="11">
        <v>30.91</v>
      </c>
    </row>
    <row r="23" spans="1:8" x14ac:dyDescent="0.35">
      <c r="A23" s="35">
        <v>44834</v>
      </c>
      <c r="B23" s="10">
        <v>21</v>
      </c>
      <c r="C23" s="10" t="s">
        <v>66</v>
      </c>
      <c r="D23" s="10" t="s">
        <v>22</v>
      </c>
      <c r="E23" s="10" t="s">
        <v>19</v>
      </c>
      <c r="F23" s="10" t="s">
        <v>67</v>
      </c>
      <c r="G23" s="10">
        <v>60</v>
      </c>
      <c r="H23" s="11">
        <v>30</v>
      </c>
    </row>
    <row r="24" spans="1:8" x14ac:dyDescent="0.35">
      <c r="A24" s="35">
        <v>44865</v>
      </c>
      <c r="B24" s="10">
        <v>22</v>
      </c>
      <c r="C24" s="10" t="s">
        <v>68</v>
      </c>
      <c r="D24" s="10" t="s">
        <v>18</v>
      </c>
      <c r="E24" s="10" t="s">
        <v>96</v>
      </c>
      <c r="F24" s="10" t="s">
        <v>69</v>
      </c>
      <c r="G24" s="10">
        <v>0</v>
      </c>
      <c r="H24" s="10" t="s">
        <v>29</v>
      </c>
    </row>
    <row r="25" spans="1:8" x14ac:dyDescent="0.35">
      <c r="A25" s="35">
        <v>44895</v>
      </c>
      <c r="B25" s="10">
        <v>23</v>
      </c>
      <c r="C25" s="10" t="s">
        <v>70</v>
      </c>
      <c r="D25" s="10" t="s">
        <v>26</v>
      </c>
      <c r="E25" s="10" t="s">
        <v>27</v>
      </c>
      <c r="F25" s="10" t="s">
        <v>71</v>
      </c>
      <c r="G25" s="10">
        <v>65</v>
      </c>
      <c r="H25" s="11">
        <v>30.77</v>
      </c>
    </row>
    <row r="26" spans="1:8" x14ac:dyDescent="0.35">
      <c r="A26" s="35">
        <v>44926</v>
      </c>
      <c r="B26" s="10">
        <v>24</v>
      </c>
      <c r="C26" s="10" t="s">
        <v>72</v>
      </c>
      <c r="D26" s="10" t="s">
        <v>31</v>
      </c>
      <c r="E26" s="10" t="s">
        <v>32</v>
      </c>
      <c r="F26" s="10" t="s">
        <v>73</v>
      </c>
      <c r="G26" s="10">
        <v>70</v>
      </c>
      <c r="H26" s="11">
        <v>30</v>
      </c>
    </row>
    <row r="27" spans="1:8" x14ac:dyDescent="0.35">
      <c r="A27" s="35">
        <v>44957</v>
      </c>
      <c r="B27" s="10">
        <v>25</v>
      </c>
      <c r="C27" s="10" t="s">
        <v>74</v>
      </c>
      <c r="D27" s="10" t="s">
        <v>75</v>
      </c>
      <c r="E27" s="10" t="s">
        <v>76</v>
      </c>
      <c r="F27" s="10" t="s">
        <v>77</v>
      </c>
      <c r="G27" s="10">
        <v>75</v>
      </c>
      <c r="H27" s="11">
        <v>29.33</v>
      </c>
    </row>
    <row r="28" spans="1:8" x14ac:dyDescent="0.35">
      <c r="A28" s="35">
        <v>44985</v>
      </c>
      <c r="B28" s="10">
        <v>26</v>
      </c>
      <c r="C28" s="10" t="s">
        <v>78</v>
      </c>
      <c r="D28" s="10" t="s">
        <v>75</v>
      </c>
      <c r="E28" s="10" t="s">
        <v>79</v>
      </c>
      <c r="F28" s="10" t="s">
        <v>80</v>
      </c>
      <c r="G28" s="10">
        <v>80</v>
      </c>
      <c r="H28" s="11">
        <v>28.75</v>
      </c>
    </row>
    <row r="29" spans="1:8" x14ac:dyDescent="0.35">
      <c r="A29" s="35">
        <v>45016</v>
      </c>
      <c r="B29" s="10">
        <v>27</v>
      </c>
      <c r="C29" s="10" t="s">
        <v>50</v>
      </c>
      <c r="D29" s="10" t="s">
        <v>22</v>
      </c>
      <c r="E29" s="10" t="s">
        <v>81</v>
      </c>
      <c r="F29" s="10" t="s">
        <v>82</v>
      </c>
      <c r="G29" s="10">
        <v>0</v>
      </c>
      <c r="H29" s="10" t="s">
        <v>29</v>
      </c>
    </row>
    <row r="30" spans="1:8" x14ac:dyDescent="0.35">
      <c r="A30" s="35">
        <v>45046</v>
      </c>
      <c r="B30" s="10">
        <v>28</v>
      </c>
      <c r="C30" s="10" t="s">
        <v>48</v>
      </c>
      <c r="D30" s="10" t="s">
        <v>31</v>
      </c>
      <c r="E30" s="10" t="s">
        <v>83</v>
      </c>
      <c r="F30" s="10" t="s">
        <v>84</v>
      </c>
      <c r="G30" s="10">
        <v>85</v>
      </c>
      <c r="H30" s="11">
        <v>29.41</v>
      </c>
    </row>
    <row r="31" spans="1:8" x14ac:dyDescent="0.35">
      <c r="A31" s="36"/>
    </row>
  </sheetData>
  <conditionalFormatting sqref="B2:B30">
    <cfRule type="duplicateValues" dxfId="82" priority="1"/>
  </conditionalFormatting>
  <dataValidations count="1">
    <dataValidation type="list" allowBlank="1" showInputMessage="1" showErrorMessage="1" sqref="D3:D30">
      <formula1>"North, South, East, West, Asgard"</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workbookViewId="0">
      <selection activeCell="G18" sqref="G18"/>
    </sheetView>
  </sheetViews>
  <sheetFormatPr defaultRowHeight="14.5" x14ac:dyDescent="0.3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bestFit="1" customWidth="1"/>
    <col min="8" max="8" width="17.81640625" bestFit="1" customWidth="1"/>
  </cols>
  <sheetData>
    <row r="1" spans="1:15" s="7" customFormat="1" ht="48.75" customHeight="1" x14ac:dyDescent="0.3">
      <c r="A1" s="6" t="s">
        <v>98</v>
      </c>
      <c r="B1" s="6"/>
      <c r="C1" s="6"/>
      <c r="D1" s="6"/>
      <c r="E1" s="6"/>
      <c r="F1" s="6"/>
      <c r="G1" s="6"/>
      <c r="H1" s="6"/>
      <c r="I1" s="6"/>
      <c r="J1" s="6"/>
      <c r="K1" s="6"/>
      <c r="L1" s="6"/>
      <c r="M1" s="6"/>
      <c r="N1" s="6"/>
      <c r="O1" s="6"/>
    </row>
    <row r="2" spans="1:15" s="14" customFormat="1" ht="15" x14ac:dyDescent="0.25">
      <c r="A2" s="15" t="s">
        <v>9</v>
      </c>
      <c r="B2" s="15" t="s">
        <v>10</v>
      </c>
      <c r="C2" s="15" t="s">
        <v>11</v>
      </c>
      <c r="D2" s="15" t="s">
        <v>12</v>
      </c>
      <c r="E2" s="15" t="s">
        <v>13</v>
      </c>
      <c r="F2" s="15" t="s">
        <v>14</v>
      </c>
      <c r="G2" s="15" t="s">
        <v>15</v>
      </c>
      <c r="H2" s="13" t="s">
        <v>16</v>
      </c>
    </row>
    <row r="3" spans="1:15" ht="15" x14ac:dyDescent="0.25">
      <c r="A3" s="16">
        <v>44227</v>
      </c>
      <c r="B3" s="20">
        <v>1</v>
      </c>
      <c r="C3" s="17" t="s">
        <v>90</v>
      </c>
      <c r="D3" s="17" t="s">
        <v>18</v>
      </c>
      <c r="E3" s="17" t="s">
        <v>19</v>
      </c>
      <c r="F3" s="17" t="s">
        <v>20</v>
      </c>
      <c r="G3" s="20">
        <v>10</v>
      </c>
      <c r="H3" s="18">
        <v>20</v>
      </c>
    </row>
    <row r="4" spans="1:15" ht="15" x14ac:dyDescent="0.25">
      <c r="A4" s="16">
        <v>44255</v>
      </c>
      <c r="B4" s="20">
        <v>2</v>
      </c>
      <c r="C4" s="17" t="s">
        <v>21</v>
      </c>
      <c r="D4" s="17" t="s">
        <v>22</v>
      </c>
      <c r="E4" s="17" t="s">
        <v>96</v>
      </c>
      <c r="F4" s="17" t="s">
        <v>24</v>
      </c>
      <c r="G4" s="20">
        <v>15</v>
      </c>
      <c r="H4" s="18">
        <v>10</v>
      </c>
    </row>
    <row r="5" spans="1:15" ht="15" x14ac:dyDescent="0.25">
      <c r="A5" s="16">
        <v>44286</v>
      </c>
      <c r="B5" s="20">
        <v>3</v>
      </c>
      <c r="C5" s="17" t="s">
        <v>91</v>
      </c>
      <c r="D5" s="17" t="s">
        <v>26</v>
      </c>
      <c r="E5" s="17" t="s">
        <v>27</v>
      </c>
      <c r="F5" s="17" t="s">
        <v>28</v>
      </c>
      <c r="G5" s="20">
        <v>0</v>
      </c>
      <c r="H5" s="17" t="s">
        <v>29</v>
      </c>
    </row>
    <row r="6" spans="1:15" ht="15" x14ac:dyDescent="0.25">
      <c r="A6" s="16">
        <v>44316</v>
      </c>
      <c r="B6" s="20">
        <v>4</v>
      </c>
      <c r="C6" s="17" t="s">
        <v>92</v>
      </c>
      <c r="D6" s="17" t="s">
        <v>31</v>
      </c>
      <c r="E6" s="17" t="s">
        <v>32</v>
      </c>
      <c r="F6" s="17" t="s">
        <v>33</v>
      </c>
      <c r="G6" s="20">
        <v>25</v>
      </c>
      <c r="H6" s="18">
        <v>10</v>
      </c>
    </row>
    <row r="7" spans="1:15" ht="15" x14ac:dyDescent="0.25">
      <c r="A7" s="16">
        <v>44347</v>
      </c>
      <c r="B7" s="20">
        <v>5</v>
      </c>
      <c r="C7" s="17" t="s">
        <v>34</v>
      </c>
      <c r="D7" s="17" t="s">
        <v>22</v>
      </c>
      <c r="E7" s="17" t="s">
        <v>19</v>
      </c>
      <c r="F7" s="17" t="s">
        <v>35</v>
      </c>
      <c r="G7" s="20">
        <v>30</v>
      </c>
      <c r="H7" s="18">
        <v>16.670000000000002</v>
      </c>
    </row>
    <row r="8" spans="1:15" ht="15" x14ac:dyDescent="0.25">
      <c r="A8" s="16">
        <v>44377</v>
      </c>
      <c r="B8" s="20">
        <v>6</v>
      </c>
      <c r="C8" s="17" t="s">
        <v>93</v>
      </c>
      <c r="D8" s="19" t="s">
        <v>22</v>
      </c>
      <c r="E8" s="17" t="s">
        <v>96</v>
      </c>
      <c r="F8" s="17" t="s">
        <v>37</v>
      </c>
      <c r="G8" s="20">
        <v>0</v>
      </c>
      <c r="H8" s="17" t="s">
        <v>29</v>
      </c>
    </row>
    <row r="9" spans="1:15" ht="15" x14ac:dyDescent="0.25">
      <c r="A9" s="16">
        <v>44408</v>
      </c>
      <c r="B9" s="20">
        <v>7</v>
      </c>
      <c r="C9" s="17" t="s">
        <v>38</v>
      </c>
      <c r="D9" s="17" t="s">
        <v>26</v>
      </c>
      <c r="E9" s="17" t="s">
        <v>27</v>
      </c>
      <c r="F9" s="17" t="s">
        <v>39</v>
      </c>
      <c r="G9" s="20">
        <v>35</v>
      </c>
      <c r="H9" s="18">
        <v>10</v>
      </c>
    </row>
    <row r="10" spans="1:15" ht="15" x14ac:dyDescent="0.25">
      <c r="A10" s="16">
        <v>44439</v>
      </c>
      <c r="B10" s="20">
        <v>8</v>
      </c>
      <c r="C10" s="17" t="s">
        <v>40</v>
      </c>
      <c r="D10" s="17" t="s">
        <v>31</v>
      </c>
      <c r="E10" s="17" t="s">
        <v>32</v>
      </c>
      <c r="F10" s="17" t="s">
        <v>41</v>
      </c>
      <c r="G10" s="20">
        <v>40</v>
      </c>
      <c r="H10" s="18">
        <v>15</v>
      </c>
    </row>
    <row r="11" spans="1:15" ht="15" x14ac:dyDescent="0.25">
      <c r="A11" s="16">
        <v>44469</v>
      </c>
      <c r="B11" s="20">
        <v>9</v>
      </c>
      <c r="C11" s="17" t="s">
        <v>42</v>
      </c>
      <c r="D11" s="17" t="s">
        <v>22</v>
      </c>
      <c r="E11" s="17" t="s">
        <v>19</v>
      </c>
      <c r="F11" s="17" t="s">
        <v>43</v>
      </c>
      <c r="G11" s="20">
        <v>45</v>
      </c>
      <c r="H11" s="18">
        <v>12.22</v>
      </c>
    </row>
    <row r="12" spans="1:15" ht="15" x14ac:dyDescent="0.25">
      <c r="A12" s="16">
        <v>44500</v>
      </c>
      <c r="B12" s="20">
        <v>10</v>
      </c>
      <c r="C12" s="17" t="s">
        <v>44</v>
      </c>
      <c r="D12" s="17" t="s">
        <v>18</v>
      </c>
      <c r="E12" s="17" t="s">
        <v>96</v>
      </c>
      <c r="F12" s="17" t="s">
        <v>45</v>
      </c>
      <c r="G12" s="20">
        <v>50</v>
      </c>
      <c r="H12" s="18">
        <v>14</v>
      </c>
    </row>
    <row r="13" spans="1:15" ht="15" x14ac:dyDescent="0.25">
      <c r="A13" s="16">
        <v>44530</v>
      </c>
      <c r="B13" s="20">
        <v>11</v>
      </c>
      <c r="C13" s="17" t="s">
        <v>46</v>
      </c>
      <c r="D13" s="17" t="s">
        <v>26</v>
      </c>
      <c r="E13" s="17" t="s">
        <v>27</v>
      </c>
      <c r="F13" s="17" t="s">
        <v>47</v>
      </c>
      <c r="G13" s="20">
        <v>5</v>
      </c>
      <c r="H13" s="18">
        <v>160</v>
      </c>
    </row>
    <row r="14" spans="1:15" ht="15" x14ac:dyDescent="0.25">
      <c r="A14" s="16">
        <v>44561</v>
      </c>
      <c r="B14" s="20">
        <v>12</v>
      </c>
      <c r="C14" s="17" t="s">
        <v>48</v>
      </c>
      <c r="D14" s="17" t="s">
        <v>31</v>
      </c>
      <c r="E14" s="17" t="s">
        <v>32</v>
      </c>
      <c r="F14" s="17" t="s">
        <v>49</v>
      </c>
      <c r="G14" s="20">
        <v>20</v>
      </c>
      <c r="H14" s="18">
        <v>45</v>
      </c>
    </row>
    <row r="15" spans="1:15" ht="15" x14ac:dyDescent="0.25">
      <c r="A15" s="16">
        <v>44592</v>
      </c>
      <c r="B15" s="20">
        <v>13</v>
      </c>
      <c r="C15" s="17" t="s">
        <v>50</v>
      </c>
      <c r="D15" s="17" t="s">
        <v>22</v>
      </c>
      <c r="E15" s="17" t="s">
        <v>19</v>
      </c>
      <c r="F15" s="17" t="s">
        <v>51</v>
      </c>
      <c r="G15" s="20">
        <v>0</v>
      </c>
      <c r="H15" s="17" t="s">
        <v>29</v>
      </c>
    </row>
    <row r="16" spans="1:15" ht="15" x14ac:dyDescent="0.25">
      <c r="A16" s="16">
        <v>44620</v>
      </c>
      <c r="B16" s="20">
        <v>14</v>
      </c>
      <c r="C16" s="17" t="s">
        <v>52</v>
      </c>
      <c r="D16" s="19" t="s">
        <v>22</v>
      </c>
      <c r="E16" s="17" t="s">
        <v>96</v>
      </c>
      <c r="F16" s="17" t="s">
        <v>53</v>
      </c>
      <c r="G16" s="20">
        <v>30</v>
      </c>
      <c r="H16" s="18">
        <v>36.67</v>
      </c>
    </row>
    <row r="17" spans="1:8" ht="15" x14ac:dyDescent="0.25">
      <c r="A17" s="16">
        <v>44651</v>
      </c>
      <c r="B17" s="20">
        <v>15</v>
      </c>
      <c r="C17" s="17" t="s">
        <v>54</v>
      </c>
      <c r="D17" s="17" t="s">
        <v>26</v>
      </c>
      <c r="E17" s="17" t="s">
        <v>27</v>
      </c>
      <c r="F17" s="17" t="s">
        <v>55</v>
      </c>
      <c r="G17" s="20">
        <v>35</v>
      </c>
      <c r="H17" s="18">
        <v>34.29</v>
      </c>
    </row>
    <row r="18" spans="1:8" ht="15" x14ac:dyDescent="0.25">
      <c r="A18" s="16">
        <v>44681</v>
      </c>
      <c r="B18" s="20">
        <v>16</v>
      </c>
      <c r="C18" s="17" t="s">
        <v>56</v>
      </c>
      <c r="D18" s="19" t="s">
        <v>26</v>
      </c>
      <c r="E18" s="17" t="s">
        <v>32</v>
      </c>
      <c r="F18" s="17" t="s">
        <v>57</v>
      </c>
      <c r="G18" s="20">
        <v>0</v>
      </c>
      <c r="H18" s="17" t="s">
        <v>29</v>
      </c>
    </row>
    <row r="19" spans="1:8" ht="15" x14ac:dyDescent="0.25">
      <c r="A19" s="16">
        <v>44712</v>
      </c>
      <c r="B19" s="20">
        <v>17</v>
      </c>
      <c r="C19" s="17" t="s">
        <v>58</v>
      </c>
      <c r="D19" s="17" t="s">
        <v>22</v>
      </c>
      <c r="E19" s="17" t="s">
        <v>19</v>
      </c>
      <c r="F19" s="17" t="s">
        <v>59</v>
      </c>
      <c r="G19" s="20">
        <v>40</v>
      </c>
      <c r="H19" s="18">
        <v>35</v>
      </c>
    </row>
    <row r="20" spans="1:8" ht="15" x14ac:dyDescent="0.25">
      <c r="A20" s="16">
        <v>44742</v>
      </c>
      <c r="B20" s="20">
        <v>18</v>
      </c>
      <c r="C20" s="17" t="s">
        <v>60</v>
      </c>
      <c r="D20" s="17" t="s">
        <v>18</v>
      </c>
      <c r="E20" s="17" t="s">
        <v>96</v>
      </c>
      <c r="F20" s="17" t="s">
        <v>61</v>
      </c>
      <c r="G20" s="20">
        <v>45</v>
      </c>
      <c r="H20" s="18">
        <v>33.33</v>
      </c>
    </row>
    <row r="21" spans="1:8" ht="15" x14ac:dyDescent="0.25">
      <c r="A21" s="16">
        <v>44773</v>
      </c>
      <c r="B21" s="20">
        <v>19</v>
      </c>
      <c r="C21" s="17" t="s">
        <v>62</v>
      </c>
      <c r="D21" s="17" t="s">
        <v>26</v>
      </c>
      <c r="E21" s="17" t="s">
        <v>27</v>
      </c>
      <c r="F21" s="17" t="s">
        <v>63</v>
      </c>
      <c r="G21" s="20">
        <v>50</v>
      </c>
      <c r="H21" s="18">
        <v>32</v>
      </c>
    </row>
    <row r="22" spans="1:8" x14ac:dyDescent="0.35">
      <c r="A22" s="16">
        <v>44804</v>
      </c>
      <c r="B22" s="20">
        <v>20</v>
      </c>
      <c r="C22" s="17" t="s">
        <v>64</v>
      </c>
      <c r="D22" s="17" t="s">
        <v>31</v>
      </c>
      <c r="E22" s="17" t="s">
        <v>32</v>
      </c>
      <c r="F22" s="17" t="s">
        <v>65</v>
      </c>
      <c r="G22" s="20">
        <v>55</v>
      </c>
      <c r="H22" s="18">
        <v>30.91</v>
      </c>
    </row>
    <row r="23" spans="1:8" x14ac:dyDescent="0.35">
      <c r="A23" s="16">
        <v>44834</v>
      </c>
      <c r="B23" s="20">
        <v>21</v>
      </c>
      <c r="C23" s="17" t="s">
        <v>66</v>
      </c>
      <c r="D23" s="17" t="s">
        <v>22</v>
      </c>
      <c r="E23" s="17" t="s">
        <v>19</v>
      </c>
      <c r="F23" s="17" t="s">
        <v>67</v>
      </c>
      <c r="G23" s="20">
        <v>60</v>
      </c>
      <c r="H23" s="18">
        <v>30</v>
      </c>
    </row>
    <row r="24" spans="1:8" x14ac:dyDescent="0.35">
      <c r="A24" s="16">
        <v>44865</v>
      </c>
      <c r="B24" s="20">
        <v>22</v>
      </c>
      <c r="C24" s="17" t="s">
        <v>68</v>
      </c>
      <c r="D24" s="17" t="s">
        <v>18</v>
      </c>
      <c r="E24" s="17" t="s">
        <v>96</v>
      </c>
      <c r="F24" s="17" t="s">
        <v>69</v>
      </c>
      <c r="G24" s="20">
        <v>0</v>
      </c>
      <c r="H24" s="17" t="s">
        <v>29</v>
      </c>
    </row>
    <row r="25" spans="1:8" x14ac:dyDescent="0.35">
      <c r="A25" s="16">
        <v>44895</v>
      </c>
      <c r="B25" s="20">
        <v>23</v>
      </c>
      <c r="C25" s="17" t="s">
        <v>70</v>
      </c>
      <c r="D25" s="17" t="s">
        <v>26</v>
      </c>
      <c r="E25" s="17" t="s">
        <v>27</v>
      </c>
      <c r="F25" s="17" t="s">
        <v>71</v>
      </c>
      <c r="G25" s="20">
        <v>65</v>
      </c>
      <c r="H25" s="18">
        <v>30.77</v>
      </c>
    </row>
    <row r="26" spans="1:8" x14ac:dyDescent="0.35">
      <c r="A26" s="16">
        <v>44926</v>
      </c>
      <c r="B26" s="20">
        <v>24</v>
      </c>
      <c r="C26" s="17" t="s">
        <v>72</v>
      </c>
      <c r="D26" s="17" t="s">
        <v>31</v>
      </c>
      <c r="E26" s="17" t="s">
        <v>32</v>
      </c>
      <c r="F26" s="17" t="s">
        <v>73</v>
      </c>
      <c r="G26" s="20">
        <v>70</v>
      </c>
      <c r="H26" s="18">
        <v>30</v>
      </c>
    </row>
    <row r="27" spans="1:8" x14ac:dyDescent="0.35">
      <c r="A27" s="16">
        <v>44957</v>
      </c>
      <c r="B27" s="20">
        <v>25</v>
      </c>
      <c r="C27" s="17" t="s">
        <v>74</v>
      </c>
      <c r="D27" s="17" t="s">
        <v>75</v>
      </c>
      <c r="E27" s="17" t="s">
        <v>76</v>
      </c>
      <c r="F27" s="17" t="s">
        <v>77</v>
      </c>
      <c r="G27" s="20">
        <v>75</v>
      </c>
      <c r="H27" s="18">
        <v>29.33</v>
      </c>
    </row>
    <row r="28" spans="1:8" x14ac:dyDescent="0.35">
      <c r="A28" s="16">
        <v>44985</v>
      </c>
      <c r="B28" s="20">
        <v>26</v>
      </c>
      <c r="C28" s="17" t="s">
        <v>78</v>
      </c>
      <c r="D28" s="17" t="s">
        <v>75</v>
      </c>
      <c r="E28" s="17" t="s">
        <v>79</v>
      </c>
      <c r="F28" s="17" t="s">
        <v>80</v>
      </c>
      <c r="G28" s="20">
        <v>80</v>
      </c>
      <c r="H28" s="18">
        <v>28.75</v>
      </c>
    </row>
    <row r="29" spans="1:8" x14ac:dyDescent="0.35">
      <c r="A29" s="16">
        <v>45016</v>
      </c>
      <c r="B29" s="20">
        <v>27</v>
      </c>
      <c r="C29" s="17" t="s">
        <v>50</v>
      </c>
      <c r="D29" s="17" t="s">
        <v>22</v>
      </c>
      <c r="E29" s="17" t="s">
        <v>81</v>
      </c>
      <c r="F29" s="17" t="s">
        <v>82</v>
      </c>
      <c r="G29" s="20">
        <v>0</v>
      </c>
      <c r="H29" s="17" t="s">
        <v>29</v>
      </c>
    </row>
    <row r="30" spans="1:8" x14ac:dyDescent="0.35">
      <c r="A30" s="16">
        <v>45046</v>
      </c>
      <c r="B30" s="20">
        <v>28</v>
      </c>
      <c r="C30" s="17" t="s">
        <v>48</v>
      </c>
      <c r="D30" s="17" t="s">
        <v>31</v>
      </c>
      <c r="E30" s="17" t="s">
        <v>83</v>
      </c>
      <c r="F30" s="17" t="s">
        <v>84</v>
      </c>
      <c r="G30" s="20">
        <v>85</v>
      </c>
      <c r="H30" s="18">
        <v>29.41</v>
      </c>
    </row>
    <row r="31" spans="1:8" x14ac:dyDescent="0.35">
      <c r="A31" s="17" t="s">
        <v>99</v>
      </c>
      <c r="B31" s="20"/>
      <c r="C31" s="17"/>
      <c r="D31" s="17"/>
      <c r="E31" s="17"/>
      <c r="F31" s="17"/>
      <c r="G31" s="20"/>
      <c r="H31" s="18">
        <f>SUBTOTAL(104,Table1[Price Per Unit])</f>
        <v>160</v>
      </c>
    </row>
  </sheetData>
  <conditionalFormatting sqref="B2:B30">
    <cfRule type="duplicateValues" dxfId="81" priority="1"/>
  </conditionalFormatting>
  <dataValidations count="1">
    <dataValidation type="list" allowBlank="1" showInputMessage="1" showErrorMessage="1" sqref="D3:D30">
      <formula1>"North, South, East, West, Asgard"</formula1>
    </dataValidation>
  </dataValidations>
  <pageMargins left="0.7" right="0.7" top="0.75" bottom="0.75" header="0.3" footer="0.3"/>
  <drawing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F3" sqref="F3"/>
    </sheetView>
  </sheetViews>
  <sheetFormatPr defaultRowHeight="14.5" x14ac:dyDescent="0.3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bestFit="1" customWidth="1"/>
    <col min="9" max="9" width="10.81640625" bestFit="1" customWidth="1"/>
    <col min="10" max="11" width="50.81640625" customWidth="1"/>
  </cols>
  <sheetData>
    <row r="1" spans="1:15" s="7" customFormat="1" ht="48.75" customHeight="1" x14ac:dyDescent="0.3">
      <c r="A1" s="6" t="s">
        <v>100</v>
      </c>
      <c r="B1" s="6"/>
      <c r="C1" s="6"/>
      <c r="D1" s="6"/>
      <c r="E1" s="6"/>
      <c r="F1" s="6"/>
      <c r="G1" s="22"/>
      <c r="H1" s="6"/>
      <c r="I1" s="6"/>
      <c r="J1" s="6"/>
      <c r="K1" s="6"/>
      <c r="L1" s="6"/>
      <c r="M1" s="6"/>
      <c r="N1" s="6"/>
      <c r="O1" s="6"/>
    </row>
    <row r="2" spans="1:15" s="14" customFormat="1" ht="15" x14ac:dyDescent="0.25">
      <c r="A2" s="15" t="s">
        <v>9</v>
      </c>
      <c r="B2" s="15" t="s">
        <v>10</v>
      </c>
      <c r="C2" s="15" t="s">
        <v>11</v>
      </c>
      <c r="D2" s="15" t="s">
        <v>12</v>
      </c>
      <c r="E2" s="15" t="s">
        <v>13</v>
      </c>
      <c r="F2" s="15" t="s">
        <v>14</v>
      </c>
      <c r="G2" s="23" t="s">
        <v>15</v>
      </c>
      <c r="H2" s="13" t="s">
        <v>16</v>
      </c>
      <c r="I2" s="15" t="s">
        <v>101</v>
      </c>
    </row>
    <row r="3" spans="1:15" ht="15" x14ac:dyDescent="0.25">
      <c r="A3" s="16">
        <v>44227</v>
      </c>
      <c r="B3" s="20">
        <v>1</v>
      </c>
      <c r="C3" s="17" t="s">
        <v>90</v>
      </c>
      <c r="D3" s="17" t="s">
        <v>18</v>
      </c>
      <c r="E3" s="17" t="s">
        <v>19</v>
      </c>
      <c r="F3" s="17" t="s">
        <v>20</v>
      </c>
      <c r="G3" s="24">
        <v>10</v>
      </c>
      <c r="H3" s="18">
        <v>20</v>
      </c>
      <c r="I3" s="21">
        <f>IFERROR( Table134[[#This Row],[Quantity]]*Table134[[#This Row],[Price Per Unit]], "")</f>
        <v>200</v>
      </c>
    </row>
    <row r="4" spans="1:15" ht="15" x14ac:dyDescent="0.25">
      <c r="A4" s="16">
        <v>44255</v>
      </c>
      <c r="B4" s="20">
        <v>2</v>
      </c>
      <c r="C4" s="17" t="s">
        <v>21</v>
      </c>
      <c r="D4" s="17" t="s">
        <v>22</v>
      </c>
      <c r="E4" s="17" t="s">
        <v>96</v>
      </c>
      <c r="F4" s="17" t="s">
        <v>24</v>
      </c>
      <c r="G4" s="24">
        <v>15</v>
      </c>
      <c r="H4" s="18">
        <v>10</v>
      </c>
      <c r="I4" s="21">
        <f>IFERROR( Table134[[#This Row],[Quantity]]*Table134[[#This Row],[Price Per Unit]], "")</f>
        <v>150</v>
      </c>
    </row>
    <row r="5" spans="1:15" ht="15" x14ac:dyDescent="0.25">
      <c r="A5" s="16">
        <v>44286</v>
      </c>
      <c r="B5" s="20">
        <v>3</v>
      </c>
      <c r="C5" s="17" t="s">
        <v>91</v>
      </c>
      <c r="D5" s="17" t="s">
        <v>26</v>
      </c>
      <c r="E5" s="17" t="s">
        <v>27</v>
      </c>
      <c r="F5" s="17" t="s">
        <v>28</v>
      </c>
      <c r="G5" s="24">
        <v>0</v>
      </c>
      <c r="H5" s="17" t="s">
        <v>29</v>
      </c>
      <c r="I5" s="21" t="str">
        <f>IFERROR( Table134[[#This Row],[Quantity]]*Table134[[#This Row],[Price Per Unit]], "")</f>
        <v/>
      </c>
    </row>
    <row r="6" spans="1:15" ht="15" x14ac:dyDescent="0.25">
      <c r="A6" s="16">
        <v>44316</v>
      </c>
      <c r="B6" s="20">
        <v>4</v>
      </c>
      <c r="C6" s="17" t="s">
        <v>92</v>
      </c>
      <c r="D6" s="17" t="s">
        <v>31</v>
      </c>
      <c r="E6" s="17" t="s">
        <v>32</v>
      </c>
      <c r="F6" s="17" t="s">
        <v>33</v>
      </c>
      <c r="G6" s="24">
        <v>25</v>
      </c>
      <c r="H6" s="18">
        <v>10</v>
      </c>
      <c r="I6" s="21">
        <f>IFERROR( Table134[[#This Row],[Quantity]]*Table134[[#This Row],[Price Per Unit]], "")</f>
        <v>250</v>
      </c>
    </row>
    <row r="7" spans="1:15" ht="15" x14ac:dyDescent="0.25">
      <c r="A7" s="16">
        <v>44347</v>
      </c>
      <c r="B7" s="20">
        <v>5</v>
      </c>
      <c r="C7" s="17" t="s">
        <v>34</v>
      </c>
      <c r="D7" s="17" t="s">
        <v>22</v>
      </c>
      <c r="E7" s="17" t="s">
        <v>19</v>
      </c>
      <c r="F7" s="17" t="s">
        <v>35</v>
      </c>
      <c r="G7" s="24">
        <v>30</v>
      </c>
      <c r="H7" s="18">
        <v>16.670000000000002</v>
      </c>
      <c r="I7" s="21">
        <f>IFERROR( Table134[[#This Row],[Quantity]]*Table134[[#This Row],[Price Per Unit]], "")</f>
        <v>500.1</v>
      </c>
    </row>
    <row r="8" spans="1:15" ht="15" x14ac:dyDescent="0.25">
      <c r="A8" s="16">
        <v>44377</v>
      </c>
      <c r="B8" s="20">
        <v>6</v>
      </c>
      <c r="C8" s="17" t="s">
        <v>93</v>
      </c>
      <c r="D8" s="19" t="s">
        <v>94</v>
      </c>
      <c r="E8" s="17" t="s">
        <v>96</v>
      </c>
      <c r="F8" s="17" t="s">
        <v>37</v>
      </c>
      <c r="G8" s="24">
        <v>0</v>
      </c>
      <c r="H8" s="17" t="s">
        <v>29</v>
      </c>
      <c r="I8" s="21" t="str">
        <f>IFERROR( Table134[[#This Row],[Quantity]]*Table134[[#This Row],[Price Per Unit]], "")</f>
        <v/>
      </c>
    </row>
    <row r="9" spans="1:15" ht="15" x14ac:dyDescent="0.25">
      <c r="A9" s="16">
        <v>44408</v>
      </c>
      <c r="B9" s="20">
        <v>7</v>
      </c>
      <c r="C9" s="17" t="s">
        <v>38</v>
      </c>
      <c r="D9" s="17" t="s">
        <v>26</v>
      </c>
      <c r="E9" s="17" t="s">
        <v>27</v>
      </c>
      <c r="F9" s="17" t="s">
        <v>39</v>
      </c>
      <c r="G9" s="24">
        <v>35</v>
      </c>
      <c r="H9" s="18">
        <v>10</v>
      </c>
      <c r="I9" s="21">
        <f>IFERROR( Table134[[#This Row],[Quantity]]*Table134[[#This Row],[Price Per Unit]], "")</f>
        <v>350</v>
      </c>
    </row>
    <row r="10" spans="1:15" ht="15" x14ac:dyDescent="0.25">
      <c r="A10" s="16">
        <v>44439</v>
      </c>
      <c r="B10" s="20">
        <v>8</v>
      </c>
      <c r="C10" s="17" t="s">
        <v>40</v>
      </c>
      <c r="D10" s="17" t="s">
        <v>31</v>
      </c>
      <c r="E10" s="17" t="s">
        <v>32</v>
      </c>
      <c r="F10" s="17" t="s">
        <v>41</v>
      </c>
      <c r="G10" s="24">
        <v>40</v>
      </c>
      <c r="H10" s="18">
        <v>15</v>
      </c>
      <c r="I10" s="21">
        <f>IFERROR( Table134[[#This Row],[Quantity]]*Table134[[#This Row],[Price Per Unit]], "")</f>
        <v>600</v>
      </c>
    </row>
    <row r="11" spans="1:15" ht="15" x14ac:dyDescent="0.25">
      <c r="A11" s="16">
        <v>44469</v>
      </c>
      <c r="B11" s="20">
        <v>9</v>
      </c>
      <c r="C11" s="17" t="s">
        <v>42</v>
      </c>
      <c r="D11" s="17" t="s">
        <v>22</v>
      </c>
      <c r="E11" s="17" t="s">
        <v>19</v>
      </c>
      <c r="F11" s="17" t="s">
        <v>43</v>
      </c>
      <c r="G11" s="24">
        <v>45</v>
      </c>
      <c r="H11" s="18">
        <v>12.22</v>
      </c>
      <c r="I11" s="21">
        <f>IFERROR( Table134[[#This Row],[Quantity]]*Table134[[#This Row],[Price Per Unit]], "")</f>
        <v>549.9</v>
      </c>
    </row>
    <row r="12" spans="1:15" ht="15" x14ac:dyDescent="0.25">
      <c r="A12" s="16">
        <v>44500</v>
      </c>
      <c r="B12" s="20">
        <v>10</v>
      </c>
      <c r="C12" s="17" t="s">
        <v>44</v>
      </c>
      <c r="D12" s="17" t="s">
        <v>18</v>
      </c>
      <c r="E12" s="17" t="s">
        <v>96</v>
      </c>
      <c r="F12" s="17" t="s">
        <v>45</v>
      </c>
      <c r="G12" s="24">
        <v>50</v>
      </c>
      <c r="H12" s="18">
        <v>14</v>
      </c>
      <c r="I12" s="21">
        <f>IFERROR( Table134[[#This Row],[Quantity]]*Table134[[#This Row],[Price Per Unit]], "")</f>
        <v>700</v>
      </c>
    </row>
    <row r="13" spans="1:15" ht="15" x14ac:dyDescent="0.25">
      <c r="A13" s="16">
        <v>44530</v>
      </c>
      <c r="B13" s="20">
        <v>11</v>
      </c>
      <c r="C13" s="17" t="s">
        <v>46</v>
      </c>
      <c r="D13" s="17" t="s">
        <v>26</v>
      </c>
      <c r="E13" s="17" t="s">
        <v>27</v>
      </c>
      <c r="F13" s="17" t="s">
        <v>47</v>
      </c>
      <c r="G13" s="24">
        <v>5</v>
      </c>
      <c r="H13" s="18">
        <v>160</v>
      </c>
      <c r="I13" s="21">
        <f>IFERROR( Table134[[#This Row],[Quantity]]*Table134[[#This Row],[Price Per Unit]], "")</f>
        <v>800</v>
      </c>
    </row>
    <row r="14" spans="1:15" ht="15" x14ac:dyDescent="0.25">
      <c r="A14" s="16">
        <v>44561</v>
      </c>
      <c r="B14" s="20">
        <v>12</v>
      </c>
      <c r="C14" s="17" t="s">
        <v>48</v>
      </c>
      <c r="D14" s="17" t="s">
        <v>31</v>
      </c>
      <c r="E14" s="17" t="s">
        <v>32</v>
      </c>
      <c r="F14" s="17" t="s">
        <v>49</v>
      </c>
      <c r="G14" s="24">
        <v>20</v>
      </c>
      <c r="H14" s="18">
        <v>45</v>
      </c>
      <c r="I14" s="21">
        <f>IFERROR( Table134[[#This Row],[Quantity]]*Table134[[#This Row],[Price Per Unit]], "")</f>
        <v>900</v>
      </c>
    </row>
    <row r="15" spans="1:15" ht="15" x14ac:dyDescent="0.25">
      <c r="A15" s="16">
        <v>44592</v>
      </c>
      <c r="B15" s="20">
        <v>13</v>
      </c>
      <c r="C15" s="17" t="s">
        <v>50</v>
      </c>
      <c r="D15" s="17" t="s">
        <v>22</v>
      </c>
      <c r="E15" s="17" t="s">
        <v>19</v>
      </c>
      <c r="F15" s="17" t="s">
        <v>51</v>
      </c>
      <c r="G15" s="24">
        <v>0</v>
      </c>
      <c r="H15" s="17" t="s">
        <v>29</v>
      </c>
      <c r="I15" s="21" t="str">
        <f>IFERROR( Table134[[#This Row],[Quantity]]*Table134[[#This Row],[Price Per Unit]], "")</f>
        <v/>
      </c>
    </row>
    <row r="16" spans="1:15" ht="15" x14ac:dyDescent="0.2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ht="15" x14ac:dyDescent="0.25">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ht="15" x14ac:dyDescent="0.25">
      <c r="A18" s="16">
        <v>44681</v>
      </c>
      <c r="B18" s="20">
        <v>16</v>
      </c>
      <c r="C18" s="17" t="s">
        <v>56</v>
      </c>
      <c r="D18" s="19" t="s">
        <v>94</v>
      </c>
      <c r="E18" s="17" t="s">
        <v>32</v>
      </c>
      <c r="F18" s="17" t="s">
        <v>57</v>
      </c>
      <c r="G18" s="24">
        <v>0</v>
      </c>
      <c r="H18" s="17" t="s">
        <v>29</v>
      </c>
      <c r="I18" s="21" t="str">
        <f>IFERROR( Table134[[#This Row],[Quantity]]*Table134[[#This Row],[Price Per Unit]], "")</f>
        <v/>
      </c>
    </row>
    <row r="19" spans="1:9" ht="15" x14ac:dyDescent="0.25">
      <c r="A19" s="16">
        <v>44712</v>
      </c>
      <c r="B19" s="20">
        <v>17</v>
      </c>
      <c r="C19" s="17" t="s">
        <v>58</v>
      </c>
      <c r="D19" s="17" t="s">
        <v>22</v>
      </c>
      <c r="E19" s="17" t="s">
        <v>19</v>
      </c>
      <c r="F19" s="17" t="s">
        <v>59</v>
      </c>
      <c r="G19" s="24">
        <v>40</v>
      </c>
      <c r="H19" s="18">
        <v>35</v>
      </c>
      <c r="I19" s="21">
        <f>IFERROR( Table134[[#This Row],[Quantity]]*Table134[[#This Row],[Price Per Unit]], "")</f>
        <v>1400</v>
      </c>
    </row>
    <row r="20" spans="1:9" ht="15" x14ac:dyDescent="0.25">
      <c r="A20" s="16">
        <v>44742</v>
      </c>
      <c r="B20" s="20">
        <v>18</v>
      </c>
      <c r="C20" s="17" t="s">
        <v>60</v>
      </c>
      <c r="D20" s="17" t="s">
        <v>18</v>
      </c>
      <c r="E20" s="17" t="s">
        <v>96</v>
      </c>
      <c r="F20" s="17" t="s">
        <v>61</v>
      </c>
      <c r="G20" s="24">
        <v>45</v>
      </c>
      <c r="H20" s="18">
        <v>33.33</v>
      </c>
      <c r="I20" s="21">
        <f>IFERROR( Table134[[#This Row],[Quantity]]*Table134[[#This Row],[Price Per Unit]], "")</f>
        <v>1499.85</v>
      </c>
    </row>
    <row r="21" spans="1:9" ht="15" x14ac:dyDescent="0.25">
      <c r="A21" s="16">
        <v>44773</v>
      </c>
      <c r="B21" s="20">
        <v>19</v>
      </c>
      <c r="C21" s="17" t="s">
        <v>62</v>
      </c>
      <c r="D21" s="17" t="s">
        <v>26</v>
      </c>
      <c r="E21" s="17" t="s">
        <v>27</v>
      </c>
      <c r="F21" s="17" t="s">
        <v>63</v>
      </c>
      <c r="G21" s="24">
        <v>50</v>
      </c>
      <c r="H21" s="18">
        <v>32</v>
      </c>
      <c r="I21" s="21">
        <f>IFERROR( Table134[[#This Row],[Quantity]]*Table134[[#This Row],[Price Per Unit]], "")</f>
        <v>1600</v>
      </c>
    </row>
    <row r="22" spans="1:9" x14ac:dyDescent="0.35">
      <c r="A22" s="16">
        <v>44804</v>
      </c>
      <c r="B22" s="20">
        <v>20</v>
      </c>
      <c r="C22" s="17" t="s">
        <v>64</v>
      </c>
      <c r="D22" s="17" t="s">
        <v>31</v>
      </c>
      <c r="E22" s="17" t="s">
        <v>32</v>
      </c>
      <c r="F22" s="17" t="s">
        <v>65</v>
      </c>
      <c r="G22" s="24">
        <v>55</v>
      </c>
      <c r="H22" s="18">
        <v>30.91</v>
      </c>
      <c r="I22" s="21">
        <f>IFERROR( Table134[[#This Row],[Quantity]]*Table134[[#This Row],[Price Per Unit]], "")</f>
        <v>1700.05</v>
      </c>
    </row>
    <row r="23" spans="1:9" x14ac:dyDescent="0.35">
      <c r="A23" s="16">
        <v>44834</v>
      </c>
      <c r="B23" s="20">
        <v>21</v>
      </c>
      <c r="C23" s="17" t="s">
        <v>66</v>
      </c>
      <c r="D23" s="17" t="s">
        <v>22</v>
      </c>
      <c r="E23" s="17" t="s">
        <v>19</v>
      </c>
      <c r="F23" s="17" t="s">
        <v>67</v>
      </c>
      <c r="G23" s="24">
        <v>60</v>
      </c>
      <c r="H23" s="18">
        <v>30</v>
      </c>
      <c r="I23" s="21">
        <f>IFERROR( Table134[[#This Row],[Quantity]]*Table134[[#This Row],[Price Per Unit]], "")</f>
        <v>1800</v>
      </c>
    </row>
    <row r="24" spans="1:9" x14ac:dyDescent="0.35">
      <c r="A24" s="16">
        <v>44865</v>
      </c>
      <c r="B24" s="20">
        <v>22</v>
      </c>
      <c r="C24" s="17" t="s">
        <v>68</v>
      </c>
      <c r="D24" s="17" t="s">
        <v>18</v>
      </c>
      <c r="E24" s="17" t="s">
        <v>96</v>
      </c>
      <c r="F24" s="17" t="s">
        <v>69</v>
      </c>
      <c r="G24" s="24">
        <v>0</v>
      </c>
      <c r="H24" s="17" t="s">
        <v>29</v>
      </c>
      <c r="I24" s="21" t="str">
        <f>IFERROR( Table134[[#This Row],[Quantity]]*Table134[[#This Row],[Price Per Unit]], "")</f>
        <v/>
      </c>
    </row>
    <row r="25" spans="1:9" x14ac:dyDescent="0.35">
      <c r="A25" s="16">
        <v>44895</v>
      </c>
      <c r="B25" s="20">
        <v>23</v>
      </c>
      <c r="C25" s="17" t="s">
        <v>70</v>
      </c>
      <c r="D25" s="17" t="s">
        <v>26</v>
      </c>
      <c r="E25" s="17" t="s">
        <v>27</v>
      </c>
      <c r="F25" s="17" t="s">
        <v>71</v>
      </c>
      <c r="G25" s="24">
        <v>65</v>
      </c>
      <c r="H25" s="18">
        <v>30.77</v>
      </c>
      <c r="I25" s="21">
        <f>IFERROR( Table134[[#This Row],[Quantity]]*Table134[[#This Row],[Price Per Unit]], "")</f>
        <v>2000.05</v>
      </c>
    </row>
    <row r="26" spans="1:9" x14ac:dyDescent="0.35">
      <c r="A26" s="16">
        <v>44926</v>
      </c>
      <c r="B26" s="20">
        <v>24</v>
      </c>
      <c r="C26" s="17" t="s">
        <v>72</v>
      </c>
      <c r="D26" s="17" t="s">
        <v>31</v>
      </c>
      <c r="E26" s="17" t="s">
        <v>32</v>
      </c>
      <c r="F26" s="17" t="s">
        <v>73</v>
      </c>
      <c r="G26" s="24">
        <v>70</v>
      </c>
      <c r="H26" s="18">
        <v>30</v>
      </c>
      <c r="I26" s="21">
        <f>IFERROR( Table134[[#This Row],[Quantity]]*Table134[[#This Row],[Price Per Unit]], "")</f>
        <v>2100</v>
      </c>
    </row>
    <row r="27" spans="1:9" x14ac:dyDescent="0.35">
      <c r="A27" s="16">
        <v>44957</v>
      </c>
      <c r="B27" s="20">
        <v>25</v>
      </c>
      <c r="C27" s="17" t="s">
        <v>74</v>
      </c>
      <c r="D27" s="17" t="s">
        <v>75</v>
      </c>
      <c r="E27" s="17" t="s">
        <v>76</v>
      </c>
      <c r="F27" s="17" t="s">
        <v>77</v>
      </c>
      <c r="G27" s="24">
        <v>75</v>
      </c>
      <c r="H27" s="18">
        <v>29.33</v>
      </c>
      <c r="I27" s="21">
        <f>IFERROR( Table134[[#This Row],[Quantity]]*Table134[[#This Row],[Price Per Unit]], "")</f>
        <v>2199.75</v>
      </c>
    </row>
    <row r="28" spans="1:9" x14ac:dyDescent="0.35">
      <c r="A28" s="16">
        <v>44985</v>
      </c>
      <c r="B28" s="20">
        <v>26</v>
      </c>
      <c r="C28" s="17" t="s">
        <v>78</v>
      </c>
      <c r="D28" s="17" t="s">
        <v>75</v>
      </c>
      <c r="E28" s="17" t="s">
        <v>79</v>
      </c>
      <c r="F28" s="17" t="s">
        <v>80</v>
      </c>
      <c r="G28" s="24">
        <v>80</v>
      </c>
      <c r="H28" s="18">
        <v>28.75</v>
      </c>
      <c r="I28" s="21">
        <f>IFERROR( Table134[[#This Row],[Quantity]]*Table134[[#This Row],[Price Per Unit]], "")</f>
        <v>2300</v>
      </c>
    </row>
    <row r="29" spans="1:9" x14ac:dyDescent="0.35">
      <c r="A29" s="16">
        <v>45016</v>
      </c>
      <c r="B29" s="20">
        <v>27</v>
      </c>
      <c r="C29" s="17" t="s">
        <v>50</v>
      </c>
      <c r="D29" s="17" t="s">
        <v>22</v>
      </c>
      <c r="E29" s="17" t="s">
        <v>81</v>
      </c>
      <c r="F29" s="17" t="s">
        <v>82</v>
      </c>
      <c r="G29" s="24">
        <v>0</v>
      </c>
      <c r="H29" s="17" t="s">
        <v>29</v>
      </c>
      <c r="I29" s="21" t="str">
        <f>IFERROR( Table134[[#This Row],[Quantity]]*Table134[[#This Row],[Price Per Unit]], "")</f>
        <v/>
      </c>
    </row>
    <row r="30" spans="1:9" x14ac:dyDescent="0.35">
      <c r="A30" s="16">
        <v>45046</v>
      </c>
      <c r="B30" s="20">
        <v>28</v>
      </c>
      <c r="C30" s="17" t="s">
        <v>48</v>
      </c>
      <c r="D30" s="17" t="s">
        <v>31</v>
      </c>
      <c r="E30" s="17" t="s">
        <v>83</v>
      </c>
      <c r="F30" s="17" t="s">
        <v>84</v>
      </c>
      <c r="G30" s="24">
        <v>85</v>
      </c>
      <c r="H30" s="18">
        <v>29.41</v>
      </c>
      <c r="I30" s="21">
        <f>IFERROR( Table134[[#This Row],[Quantity]]*Table134[[#This Row],[Price Per Unit]], "")</f>
        <v>2499.85</v>
      </c>
    </row>
    <row r="31" spans="1:9" x14ac:dyDescent="0.35">
      <c r="A31" s="17" t="s">
        <v>99</v>
      </c>
      <c r="B31" s="20"/>
      <c r="C31" s="17"/>
      <c r="D31" s="17"/>
      <c r="E31" s="17"/>
      <c r="F31" s="17"/>
      <c r="G31" s="24"/>
      <c r="H31" s="18">
        <f>SUBTOTAL(104,Table134[Price Per Unit])</f>
        <v>160</v>
      </c>
      <c r="I31" s="18">
        <f>SUBTOTAL(109,Table134[Sales])</f>
        <v>26399.8</v>
      </c>
    </row>
  </sheetData>
  <conditionalFormatting sqref="B2:B30">
    <cfRule type="duplicateValues" dxfId="62" priority="1"/>
  </conditionalFormatting>
  <dataValidations count="1">
    <dataValidation type="list" allowBlank="1" showInputMessage="1" showErrorMessage="1" sqref="D3:D30">
      <formula1>"North, South, East, West, Asgard"</formula1>
    </dataValidation>
  </dataValidation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G11" sqref="G11"/>
    </sheetView>
  </sheetViews>
  <sheetFormatPr defaultRowHeight="14.5" x14ac:dyDescent="0.35"/>
  <cols>
    <col min="1" max="1" width="12.816406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x14ac:dyDescent="0.3">
      <c r="A1" s="32" t="s">
        <v>102</v>
      </c>
      <c r="B1" s="6"/>
      <c r="C1" s="6"/>
      <c r="D1" s="6"/>
      <c r="E1" s="6"/>
      <c r="F1" s="6"/>
      <c r="G1" s="22"/>
      <c r="H1" s="25"/>
      <c r="I1" s="25"/>
      <c r="J1" s="6"/>
      <c r="K1" s="6"/>
      <c r="L1" s="6"/>
      <c r="M1" s="6"/>
      <c r="N1" s="6"/>
      <c r="O1" s="6"/>
    </row>
    <row r="2" spans="1:15" s="14" customFormat="1" ht="15" x14ac:dyDescent="0.25">
      <c r="A2" s="31" t="s">
        <v>9</v>
      </c>
      <c r="B2" s="15" t="s">
        <v>10</v>
      </c>
      <c r="C2" s="15" t="s">
        <v>11</v>
      </c>
      <c r="D2" s="15" t="s">
        <v>12</v>
      </c>
      <c r="E2" s="15" t="s">
        <v>13</v>
      </c>
      <c r="F2" s="15" t="s">
        <v>14</v>
      </c>
      <c r="G2" s="23" t="s">
        <v>15</v>
      </c>
      <c r="H2" s="26" t="s">
        <v>16</v>
      </c>
      <c r="I2" s="27" t="s">
        <v>101</v>
      </c>
    </row>
    <row r="3" spans="1:15" ht="15" x14ac:dyDescent="0.25">
      <c r="A3" s="37">
        <v>44227</v>
      </c>
      <c r="B3" s="20">
        <v>1</v>
      </c>
      <c r="C3" s="17" t="s">
        <v>90</v>
      </c>
      <c r="D3" s="17" t="s">
        <v>18</v>
      </c>
      <c r="E3" s="17" t="s">
        <v>19</v>
      </c>
      <c r="F3" s="17" t="s">
        <v>20</v>
      </c>
      <c r="G3" s="24">
        <v>10</v>
      </c>
      <c r="H3" s="28">
        <v>20</v>
      </c>
      <c r="I3" s="29">
        <f>IFERROR( Table1345[[#This Row],[Quantity]]*Table1345[[#This Row],[Price Per Unit]], "")</f>
        <v>200</v>
      </c>
    </row>
    <row r="4" spans="1:15" ht="15" x14ac:dyDescent="0.25">
      <c r="A4" s="37">
        <v>44255</v>
      </c>
      <c r="B4" s="20">
        <v>2</v>
      </c>
      <c r="C4" s="17" t="s">
        <v>21</v>
      </c>
      <c r="D4" s="17" t="s">
        <v>22</v>
      </c>
      <c r="E4" s="17" t="s">
        <v>96</v>
      </c>
      <c r="F4" s="17" t="s">
        <v>24</v>
      </c>
      <c r="G4" s="24">
        <v>15</v>
      </c>
      <c r="H4" s="28">
        <v>10</v>
      </c>
      <c r="I4" s="29">
        <f>IFERROR( Table1345[[#This Row],[Quantity]]*Table1345[[#This Row],[Price Per Unit]], "")</f>
        <v>150</v>
      </c>
    </row>
    <row r="5" spans="1:15" ht="15" x14ac:dyDescent="0.25">
      <c r="A5" s="37">
        <v>44286</v>
      </c>
      <c r="B5" s="20">
        <v>3</v>
      </c>
      <c r="C5" s="17" t="s">
        <v>91</v>
      </c>
      <c r="D5" s="17" t="s">
        <v>26</v>
      </c>
      <c r="E5" s="17" t="s">
        <v>27</v>
      </c>
      <c r="F5" s="17" t="s">
        <v>28</v>
      </c>
      <c r="G5" s="24">
        <v>0</v>
      </c>
      <c r="H5" s="28" t="s">
        <v>29</v>
      </c>
      <c r="I5" s="29" t="str">
        <f>IFERROR( Table1345[[#This Row],[Quantity]]*Table1345[[#This Row],[Price Per Unit]], "")</f>
        <v/>
      </c>
    </row>
    <row r="6" spans="1:15" ht="15" x14ac:dyDescent="0.25">
      <c r="A6" s="37">
        <v>44316</v>
      </c>
      <c r="B6" s="20">
        <v>4</v>
      </c>
      <c r="C6" s="17" t="s">
        <v>92</v>
      </c>
      <c r="D6" s="17" t="s">
        <v>31</v>
      </c>
      <c r="E6" s="17" t="s">
        <v>32</v>
      </c>
      <c r="F6" s="17" t="s">
        <v>33</v>
      </c>
      <c r="G6" s="24">
        <v>25</v>
      </c>
      <c r="H6" s="28">
        <v>10</v>
      </c>
      <c r="I6" s="29">
        <f>IFERROR( Table1345[[#This Row],[Quantity]]*Table1345[[#This Row],[Price Per Unit]], "")</f>
        <v>250</v>
      </c>
    </row>
    <row r="7" spans="1:15" ht="15" x14ac:dyDescent="0.25">
      <c r="A7" s="37">
        <v>44347</v>
      </c>
      <c r="B7" s="20">
        <v>5</v>
      </c>
      <c r="C7" s="17" t="s">
        <v>34</v>
      </c>
      <c r="D7" s="17" t="s">
        <v>22</v>
      </c>
      <c r="E7" s="17" t="s">
        <v>19</v>
      </c>
      <c r="F7" s="17" t="s">
        <v>35</v>
      </c>
      <c r="G7" s="24">
        <v>30</v>
      </c>
      <c r="H7" s="28">
        <v>16.670000000000002</v>
      </c>
      <c r="I7" s="29">
        <f>IFERROR( Table1345[[#This Row],[Quantity]]*Table1345[[#This Row],[Price Per Unit]], "")</f>
        <v>500.1</v>
      </c>
    </row>
    <row r="8" spans="1:15" ht="15" x14ac:dyDescent="0.25">
      <c r="A8" s="37">
        <v>44377</v>
      </c>
      <c r="B8" s="20">
        <v>6</v>
      </c>
      <c r="C8" s="17" t="s">
        <v>93</v>
      </c>
      <c r="D8" s="19" t="s">
        <v>94</v>
      </c>
      <c r="E8" s="17" t="s">
        <v>96</v>
      </c>
      <c r="F8" s="17" t="s">
        <v>37</v>
      </c>
      <c r="G8" s="24">
        <v>0</v>
      </c>
      <c r="H8" s="28" t="s">
        <v>29</v>
      </c>
      <c r="I8" s="29" t="str">
        <f>IFERROR( Table1345[[#This Row],[Quantity]]*Table1345[[#This Row],[Price Per Unit]], "")</f>
        <v/>
      </c>
    </row>
    <row r="9" spans="1:15" ht="15" x14ac:dyDescent="0.25">
      <c r="A9" s="37">
        <v>44408</v>
      </c>
      <c r="B9" s="20">
        <v>7</v>
      </c>
      <c r="C9" s="17" t="s">
        <v>38</v>
      </c>
      <c r="D9" s="17" t="s">
        <v>26</v>
      </c>
      <c r="E9" s="17" t="s">
        <v>27</v>
      </c>
      <c r="F9" s="17" t="s">
        <v>39</v>
      </c>
      <c r="G9" s="24">
        <v>35</v>
      </c>
      <c r="H9" s="28">
        <v>10</v>
      </c>
      <c r="I9" s="29">
        <f>IFERROR( Table1345[[#This Row],[Quantity]]*Table1345[[#This Row],[Price Per Unit]], "")</f>
        <v>350</v>
      </c>
    </row>
    <row r="10" spans="1:15" ht="15" x14ac:dyDescent="0.25">
      <c r="A10" s="37">
        <v>44439</v>
      </c>
      <c r="B10" s="20">
        <v>8</v>
      </c>
      <c r="C10" s="17" t="s">
        <v>40</v>
      </c>
      <c r="D10" s="17" t="s">
        <v>31</v>
      </c>
      <c r="E10" s="17" t="s">
        <v>32</v>
      </c>
      <c r="F10" s="17" t="s">
        <v>41</v>
      </c>
      <c r="G10" s="24">
        <v>40</v>
      </c>
      <c r="H10" s="28">
        <v>15</v>
      </c>
      <c r="I10" s="29">
        <f>IFERROR( Table1345[[#This Row],[Quantity]]*Table1345[[#This Row],[Price Per Unit]], "")</f>
        <v>600</v>
      </c>
    </row>
    <row r="11" spans="1:15" ht="15" x14ac:dyDescent="0.25">
      <c r="A11" s="37">
        <v>44469</v>
      </c>
      <c r="B11" s="20">
        <v>9</v>
      </c>
      <c r="C11" s="17" t="s">
        <v>42</v>
      </c>
      <c r="D11" s="17" t="s">
        <v>22</v>
      </c>
      <c r="E11" s="17" t="s">
        <v>19</v>
      </c>
      <c r="F11" s="17" t="s">
        <v>43</v>
      </c>
      <c r="G11" s="24">
        <v>45</v>
      </c>
      <c r="H11" s="28">
        <v>12.22</v>
      </c>
      <c r="I11" s="29">
        <f>IFERROR( Table1345[[#This Row],[Quantity]]*Table1345[[#This Row],[Price Per Unit]], "")</f>
        <v>549.9</v>
      </c>
    </row>
    <row r="12" spans="1:15" ht="15" x14ac:dyDescent="0.25">
      <c r="A12" s="37">
        <v>44500</v>
      </c>
      <c r="B12" s="20">
        <v>10</v>
      </c>
      <c r="C12" s="17" t="s">
        <v>44</v>
      </c>
      <c r="D12" s="17" t="s">
        <v>18</v>
      </c>
      <c r="E12" s="17" t="s">
        <v>96</v>
      </c>
      <c r="F12" s="17" t="s">
        <v>45</v>
      </c>
      <c r="G12" s="24">
        <v>50</v>
      </c>
      <c r="H12" s="28">
        <v>14</v>
      </c>
      <c r="I12" s="29">
        <f>IFERROR( Table1345[[#This Row],[Quantity]]*Table1345[[#This Row],[Price Per Unit]], "")</f>
        <v>700</v>
      </c>
    </row>
    <row r="13" spans="1:15" ht="15" x14ac:dyDescent="0.25">
      <c r="A13" s="37">
        <v>44530</v>
      </c>
      <c r="B13" s="20">
        <v>11</v>
      </c>
      <c r="C13" s="17" t="s">
        <v>46</v>
      </c>
      <c r="D13" s="17" t="s">
        <v>26</v>
      </c>
      <c r="E13" s="17" t="s">
        <v>27</v>
      </c>
      <c r="F13" s="17" t="s">
        <v>47</v>
      </c>
      <c r="G13" s="24">
        <v>5</v>
      </c>
      <c r="H13" s="28">
        <v>160</v>
      </c>
      <c r="I13" s="29">
        <f>IFERROR( Table1345[[#This Row],[Quantity]]*Table1345[[#This Row],[Price Per Unit]], "")</f>
        <v>800</v>
      </c>
    </row>
    <row r="14" spans="1:15" ht="15" x14ac:dyDescent="0.25">
      <c r="A14" s="37">
        <v>44561</v>
      </c>
      <c r="B14" s="20">
        <v>12</v>
      </c>
      <c r="C14" s="17" t="s">
        <v>48</v>
      </c>
      <c r="D14" s="17" t="s">
        <v>31</v>
      </c>
      <c r="E14" s="17" t="s">
        <v>32</v>
      </c>
      <c r="F14" s="17" t="s">
        <v>49</v>
      </c>
      <c r="G14" s="24">
        <v>20</v>
      </c>
      <c r="H14" s="28">
        <v>45</v>
      </c>
      <c r="I14" s="29">
        <f>IFERROR( Table1345[[#This Row],[Quantity]]*Table1345[[#This Row],[Price Per Unit]], "")</f>
        <v>900</v>
      </c>
    </row>
    <row r="15" spans="1:15" ht="15" x14ac:dyDescent="0.25">
      <c r="A15" s="37">
        <v>44592</v>
      </c>
      <c r="B15" s="20">
        <v>13</v>
      </c>
      <c r="C15" s="17" t="s">
        <v>50</v>
      </c>
      <c r="D15" s="17" t="s">
        <v>22</v>
      </c>
      <c r="E15" s="17" t="s">
        <v>19</v>
      </c>
      <c r="F15" s="17" t="s">
        <v>51</v>
      </c>
      <c r="G15" s="24">
        <v>0</v>
      </c>
      <c r="H15" s="28" t="s">
        <v>29</v>
      </c>
      <c r="I15" s="29" t="str">
        <f>IFERROR( Table1345[[#This Row],[Quantity]]*Table1345[[#This Row],[Price Per Unit]], "")</f>
        <v/>
      </c>
    </row>
    <row r="16" spans="1:15" ht="15" x14ac:dyDescent="0.2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ht="15" x14ac:dyDescent="0.25">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ht="15" x14ac:dyDescent="0.25">
      <c r="A18" s="37">
        <v>44681</v>
      </c>
      <c r="B18" s="20">
        <v>16</v>
      </c>
      <c r="C18" s="17" t="s">
        <v>56</v>
      </c>
      <c r="D18" s="19" t="s">
        <v>94</v>
      </c>
      <c r="E18" s="17" t="s">
        <v>32</v>
      </c>
      <c r="F18" s="17" t="s">
        <v>57</v>
      </c>
      <c r="G18" s="24">
        <v>0</v>
      </c>
      <c r="H18" s="28" t="s">
        <v>29</v>
      </c>
      <c r="I18" s="29" t="str">
        <f>IFERROR( Table1345[[#This Row],[Quantity]]*Table1345[[#This Row],[Price Per Unit]], "")</f>
        <v/>
      </c>
    </row>
    <row r="19" spans="1:9" ht="15" x14ac:dyDescent="0.25">
      <c r="A19" s="37">
        <v>44712</v>
      </c>
      <c r="B19" s="20">
        <v>17</v>
      </c>
      <c r="C19" s="17" t="s">
        <v>58</v>
      </c>
      <c r="D19" s="17" t="s">
        <v>22</v>
      </c>
      <c r="E19" s="17" t="s">
        <v>19</v>
      </c>
      <c r="F19" s="17" t="s">
        <v>59</v>
      </c>
      <c r="G19" s="24">
        <v>40</v>
      </c>
      <c r="H19" s="28">
        <v>35</v>
      </c>
      <c r="I19" s="29">
        <f>IFERROR( Table1345[[#This Row],[Quantity]]*Table1345[[#This Row],[Price Per Unit]], "")</f>
        <v>1400</v>
      </c>
    </row>
    <row r="20" spans="1:9" ht="15" x14ac:dyDescent="0.25">
      <c r="A20" s="37">
        <v>44742</v>
      </c>
      <c r="B20" s="20">
        <v>18</v>
      </c>
      <c r="C20" s="17" t="s">
        <v>60</v>
      </c>
      <c r="D20" s="17" t="s">
        <v>18</v>
      </c>
      <c r="E20" s="17" t="s">
        <v>96</v>
      </c>
      <c r="F20" s="17" t="s">
        <v>61</v>
      </c>
      <c r="G20" s="24">
        <v>45</v>
      </c>
      <c r="H20" s="28">
        <v>33.33</v>
      </c>
      <c r="I20" s="29">
        <f>IFERROR( Table1345[[#This Row],[Quantity]]*Table1345[[#This Row],[Price Per Unit]], "")</f>
        <v>1499.85</v>
      </c>
    </row>
    <row r="21" spans="1:9" ht="15" x14ac:dyDescent="0.25">
      <c r="A21" s="37">
        <v>44773</v>
      </c>
      <c r="B21" s="20">
        <v>19</v>
      </c>
      <c r="C21" s="17" t="s">
        <v>62</v>
      </c>
      <c r="D21" s="17" t="s">
        <v>26</v>
      </c>
      <c r="E21" s="17" t="s">
        <v>27</v>
      </c>
      <c r="F21" s="17" t="s">
        <v>63</v>
      </c>
      <c r="G21" s="24">
        <v>50</v>
      </c>
      <c r="H21" s="28">
        <v>32</v>
      </c>
      <c r="I21" s="29">
        <f>IFERROR( Table1345[[#This Row],[Quantity]]*Table1345[[#This Row],[Price Per Unit]], "")</f>
        <v>1600</v>
      </c>
    </row>
    <row r="22" spans="1:9" x14ac:dyDescent="0.35">
      <c r="A22" s="37">
        <v>44804</v>
      </c>
      <c r="B22" s="20">
        <v>20</v>
      </c>
      <c r="C22" s="17" t="s">
        <v>64</v>
      </c>
      <c r="D22" s="17" t="s">
        <v>31</v>
      </c>
      <c r="E22" s="17" t="s">
        <v>32</v>
      </c>
      <c r="F22" s="17" t="s">
        <v>65</v>
      </c>
      <c r="G22" s="24">
        <v>55</v>
      </c>
      <c r="H22" s="28">
        <v>30.91</v>
      </c>
      <c r="I22" s="29">
        <f>IFERROR( Table1345[[#This Row],[Quantity]]*Table1345[[#This Row],[Price Per Unit]], "")</f>
        <v>1700.05</v>
      </c>
    </row>
    <row r="23" spans="1:9" x14ac:dyDescent="0.35">
      <c r="A23" s="37">
        <v>44834</v>
      </c>
      <c r="B23" s="20">
        <v>21</v>
      </c>
      <c r="C23" s="17" t="s">
        <v>66</v>
      </c>
      <c r="D23" s="17" t="s">
        <v>22</v>
      </c>
      <c r="E23" s="17" t="s">
        <v>19</v>
      </c>
      <c r="F23" s="17" t="s">
        <v>67</v>
      </c>
      <c r="G23" s="24">
        <v>60</v>
      </c>
      <c r="H23" s="28">
        <v>30</v>
      </c>
      <c r="I23" s="29">
        <f>IFERROR( Table1345[[#This Row],[Quantity]]*Table1345[[#This Row],[Price Per Unit]], "")</f>
        <v>1800</v>
      </c>
    </row>
    <row r="24" spans="1:9" x14ac:dyDescent="0.35">
      <c r="A24" s="37">
        <v>44865</v>
      </c>
      <c r="B24" s="20">
        <v>22</v>
      </c>
      <c r="C24" s="17" t="s">
        <v>68</v>
      </c>
      <c r="D24" s="17" t="s">
        <v>18</v>
      </c>
      <c r="E24" s="17" t="s">
        <v>96</v>
      </c>
      <c r="F24" s="17" t="s">
        <v>69</v>
      </c>
      <c r="G24" s="24">
        <v>0</v>
      </c>
      <c r="H24" s="28" t="s">
        <v>29</v>
      </c>
      <c r="I24" s="29" t="str">
        <f>IFERROR( Table1345[[#This Row],[Quantity]]*Table1345[[#This Row],[Price Per Unit]], "")</f>
        <v/>
      </c>
    </row>
    <row r="25" spans="1:9" x14ac:dyDescent="0.35">
      <c r="A25" s="37">
        <v>44895</v>
      </c>
      <c r="B25" s="20">
        <v>23</v>
      </c>
      <c r="C25" s="17" t="s">
        <v>70</v>
      </c>
      <c r="D25" s="17" t="s">
        <v>26</v>
      </c>
      <c r="E25" s="17" t="s">
        <v>27</v>
      </c>
      <c r="F25" s="17" t="s">
        <v>71</v>
      </c>
      <c r="G25" s="24">
        <v>65</v>
      </c>
      <c r="H25" s="28">
        <v>30.77</v>
      </c>
      <c r="I25" s="29">
        <f>IFERROR( Table1345[[#This Row],[Quantity]]*Table1345[[#This Row],[Price Per Unit]], "")</f>
        <v>2000.05</v>
      </c>
    </row>
    <row r="26" spans="1:9" x14ac:dyDescent="0.35">
      <c r="A26" s="37">
        <v>44926</v>
      </c>
      <c r="B26" s="20">
        <v>24</v>
      </c>
      <c r="C26" s="17" t="s">
        <v>72</v>
      </c>
      <c r="D26" s="17" t="s">
        <v>31</v>
      </c>
      <c r="E26" s="17" t="s">
        <v>32</v>
      </c>
      <c r="F26" s="17" t="s">
        <v>73</v>
      </c>
      <c r="G26" s="24">
        <v>70</v>
      </c>
      <c r="H26" s="28">
        <v>30</v>
      </c>
      <c r="I26" s="29">
        <f>IFERROR( Table1345[[#This Row],[Quantity]]*Table1345[[#This Row],[Price Per Unit]], "")</f>
        <v>2100</v>
      </c>
    </row>
    <row r="27" spans="1:9" x14ac:dyDescent="0.35">
      <c r="A27" s="37">
        <v>44957</v>
      </c>
      <c r="B27" s="20">
        <v>25</v>
      </c>
      <c r="C27" s="17" t="s">
        <v>74</v>
      </c>
      <c r="D27" s="17" t="s">
        <v>75</v>
      </c>
      <c r="E27" s="17" t="s">
        <v>76</v>
      </c>
      <c r="F27" s="17" t="s">
        <v>77</v>
      </c>
      <c r="G27" s="24">
        <v>75</v>
      </c>
      <c r="H27" s="28">
        <v>29.33</v>
      </c>
      <c r="I27" s="29">
        <f>IFERROR( Table1345[[#This Row],[Quantity]]*Table1345[[#This Row],[Price Per Unit]], "")</f>
        <v>2199.75</v>
      </c>
    </row>
    <row r="28" spans="1:9" x14ac:dyDescent="0.35">
      <c r="A28" s="37">
        <v>44985</v>
      </c>
      <c r="B28" s="20">
        <v>26</v>
      </c>
      <c r="C28" s="17" t="s">
        <v>78</v>
      </c>
      <c r="D28" s="17" t="s">
        <v>75</v>
      </c>
      <c r="E28" s="17" t="s">
        <v>79</v>
      </c>
      <c r="F28" s="17" t="s">
        <v>80</v>
      </c>
      <c r="G28" s="24">
        <v>80</v>
      </c>
      <c r="H28" s="28">
        <v>28.75</v>
      </c>
      <c r="I28" s="29">
        <f>IFERROR( Table1345[[#This Row],[Quantity]]*Table1345[[#This Row],[Price Per Unit]], "")</f>
        <v>2300</v>
      </c>
    </row>
    <row r="29" spans="1:9" x14ac:dyDescent="0.35">
      <c r="A29" s="37">
        <v>45016</v>
      </c>
      <c r="B29" s="20">
        <v>27</v>
      </c>
      <c r="C29" s="17" t="s">
        <v>50</v>
      </c>
      <c r="D29" s="17" t="s">
        <v>22</v>
      </c>
      <c r="E29" s="17" t="s">
        <v>81</v>
      </c>
      <c r="F29" s="17" t="s">
        <v>82</v>
      </c>
      <c r="G29" s="24">
        <v>0</v>
      </c>
      <c r="H29" s="28" t="s">
        <v>29</v>
      </c>
      <c r="I29" s="29" t="str">
        <f>IFERROR( Table1345[[#This Row],[Quantity]]*Table1345[[#This Row],[Price Per Unit]], "")</f>
        <v/>
      </c>
    </row>
    <row r="30" spans="1:9" x14ac:dyDescent="0.35">
      <c r="A30" s="37">
        <v>45046</v>
      </c>
      <c r="B30" s="20">
        <v>28</v>
      </c>
      <c r="C30" s="17" t="s">
        <v>48</v>
      </c>
      <c r="D30" s="17" t="s">
        <v>31</v>
      </c>
      <c r="E30" s="17" t="s">
        <v>83</v>
      </c>
      <c r="F30" s="17" t="s">
        <v>84</v>
      </c>
      <c r="G30" s="24">
        <v>85</v>
      </c>
      <c r="H30" s="28">
        <v>29.41</v>
      </c>
      <c r="I30" s="29">
        <f>IFERROR( Table1345[[#This Row],[Quantity]]*Table1345[[#This Row],[Price Per Unit]], "")</f>
        <v>2499.85</v>
      </c>
    </row>
    <row r="31" spans="1:9" x14ac:dyDescent="0.35">
      <c r="A31" s="33" t="s">
        <v>99</v>
      </c>
      <c r="B31" s="20"/>
      <c r="C31" s="17"/>
      <c r="D31" s="17"/>
      <c r="E31" s="17"/>
      <c r="F31" s="17"/>
      <c r="G31" s="24"/>
      <c r="H31" s="28">
        <f>SUBTOTAL(104,Table1345[Price Per Unit])</f>
        <v>160</v>
      </c>
      <c r="I31" s="28">
        <f>SUBTOTAL(109,Table1345[Sales])</f>
        <v>26399.8</v>
      </c>
    </row>
  </sheetData>
  <conditionalFormatting sqref="B2:B30">
    <cfRule type="duplicateValues" dxfId="41" priority="1"/>
  </conditionalFormatting>
  <dataValidations count="1">
    <dataValidation type="list" allowBlank="1" showInputMessage="1" showErrorMessage="1" sqref="D3:D30">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G6" sqref="G6"/>
    </sheetView>
  </sheetViews>
  <sheetFormatPr defaultRowHeight="14.5" x14ac:dyDescent="0.35"/>
  <cols>
    <col min="1" max="1" width="11.4531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x14ac:dyDescent="0.3">
      <c r="A1" s="32" t="s">
        <v>103</v>
      </c>
      <c r="B1" s="6"/>
      <c r="C1" s="6"/>
      <c r="D1" s="6"/>
      <c r="E1" s="6"/>
      <c r="F1" s="6"/>
      <c r="G1" s="22"/>
      <c r="H1" s="25"/>
      <c r="I1" s="25"/>
      <c r="J1" s="6"/>
      <c r="K1" s="6"/>
      <c r="L1" s="6"/>
      <c r="M1" s="6"/>
      <c r="N1" s="6"/>
      <c r="O1" s="6"/>
    </row>
    <row r="2" spans="1:15" s="14" customFormat="1" ht="15" x14ac:dyDescent="0.25">
      <c r="A2" s="31" t="s">
        <v>9</v>
      </c>
      <c r="B2" s="15" t="s">
        <v>10</v>
      </c>
      <c r="C2" s="15" t="s">
        <v>11</v>
      </c>
      <c r="D2" s="15" t="s">
        <v>12</v>
      </c>
      <c r="E2" s="15" t="s">
        <v>13</v>
      </c>
      <c r="F2" s="15" t="s">
        <v>14</v>
      </c>
      <c r="G2" s="23" t="s">
        <v>15</v>
      </c>
      <c r="H2" s="26" t="s">
        <v>16</v>
      </c>
      <c r="I2" s="27" t="s">
        <v>101</v>
      </c>
    </row>
    <row r="3" spans="1:15" ht="15" x14ac:dyDescent="0.25">
      <c r="A3" s="33">
        <v>44227</v>
      </c>
      <c r="B3" s="20">
        <v>1</v>
      </c>
      <c r="C3" s="17" t="s">
        <v>90</v>
      </c>
      <c r="D3" s="17" t="s">
        <v>18</v>
      </c>
      <c r="E3" s="17" t="s">
        <v>19</v>
      </c>
      <c r="F3" s="17" t="s">
        <v>20</v>
      </c>
      <c r="G3" s="24">
        <v>10</v>
      </c>
      <c r="H3" s="28">
        <v>20</v>
      </c>
      <c r="I3" s="29">
        <f>IFERROR( Table13456[[#This Row],[Quantity]]*Table13456[[#This Row],[Price Per Unit]], "")</f>
        <v>200</v>
      </c>
    </row>
    <row r="4" spans="1:15" ht="15" x14ac:dyDescent="0.25">
      <c r="A4" s="33">
        <v>44255</v>
      </c>
      <c r="B4" s="20">
        <v>2</v>
      </c>
      <c r="C4" s="17" t="s">
        <v>21</v>
      </c>
      <c r="D4" s="17" t="s">
        <v>22</v>
      </c>
      <c r="E4" s="17" t="s">
        <v>96</v>
      </c>
      <c r="F4" s="17" t="s">
        <v>24</v>
      </c>
      <c r="G4" s="24">
        <v>15</v>
      </c>
      <c r="H4" s="28">
        <v>10</v>
      </c>
      <c r="I4" s="29">
        <f>IFERROR( Table13456[[#This Row],[Quantity]]*Table13456[[#This Row],[Price Per Unit]], "")</f>
        <v>150</v>
      </c>
    </row>
    <row r="5" spans="1:15" ht="15" x14ac:dyDescent="0.25">
      <c r="A5" s="33">
        <v>44286</v>
      </c>
      <c r="B5" s="20">
        <v>3</v>
      </c>
      <c r="C5" s="17" t="s">
        <v>91</v>
      </c>
      <c r="D5" s="17" t="s">
        <v>26</v>
      </c>
      <c r="E5" s="17" t="s">
        <v>27</v>
      </c>
      <c r="F5" s="17" t="s">
        <v>28</v>
      </c>
      <c r="G5" s="24">
        <v>0</v>
      </c>
      <c r="H5" s="28"/>
      <c r="I5" s="29">
        <f>IFERROR( Table13456[[#This Row],[Quantity]]*Table13456[[#This Row],[Price Per Unit]], "")</f>
        <v>0</v>
      </c>
    </row>
    <row r="6" spans="1:15" ht="15" x14ac:dyDescent="0.25">
      <c r="A6" s="33">
        <v>44316</v>
      </c>
      <c r="B6" s="20">
        <v>4</v>
      </c>
      <c r="C6" s="17" t="s">
        <v>92</v>
      </c>
      <c r="D6" s="17" t="s">
        <v>31</v>
      </c>
      <c r="E6" s="17" t="s">
        <v>32</v>
      </c>
      <c r="F6" s="17" t="s">
        <v>33</v>
      </c>
      <c r="G6" s="24">
        <v>25</v>
      </c>
      <c r="H6" s="28">
        <v>10</v>
      </c>
      <c r="I6" s="29">
        <f>IFERROR( Table13456[[#This Row],[Quantity]]*Table13456[[#This Row],[Price Per Unit]], "")</f>
        <v>250</v>
      </c>
    </row>
    <row r="7" spans="1:15" ht="15" x14ac:dyDescent="0.25">
      <c r="A7" s="33">
        <v>44347</v>
      </c>
      <c r="B7" s="20">
        <v>5</v>
      </c>
      <c r="C7" s="17" t="s">
        <v>34</v>
      </c>
      <c r="D7" s="17" t="s">
        <v>22</v>
      </c>
      <c r="E7" s="17" t="s">
        <v>19</v>
      </c>
      <c r="F7" s="17" t="s">
        <v>35</v>
      </c>
      <c r="G7" s="24">
        <v>30</v>
      </c>
      <c r="H7" s="28">
        <v>16.670000000000002</v>
      </c>
      <c r="I7" s="29">
        <f>IFERROR( Table13456[[#This Row],[Quantity]]*Table13456[[#This Row],[Price Per Unit]], "")</f>
        <v>500.1</v>
      </c>
    </row>
    <row r="8" spans="1:15" ht="15" x14ac:dyDescent="0.25">
      <c r="A8" s="33">
        <v>44377</v>
      </c>
      <c r="B8" s="20">
        <v>6</v>
      </c>
      <c r="C8" s="17" t="s">
        <v>93</v>
      </c>
      <c r="D8" s="19" t="s">
        <v>94</v>
      </c>
      <c r="E8" s="17" t="s">
        <v>96</v>
      </c>
      <c r="F8" s="17" t="s">
        <v>37</v>
      </c>
      <c r="G8" s="24">
        <v>0</v>
      </c>
      <c r="H8" s="28"/>
      <c r="I8" s="29">
        <f>IFERROR( Table13456[[#This Row],[Quantity]]*Table13456[[#This Row],[Price Per Unit]], "")</f>
        <v>0</v>
      </c>
    </row>
    <row r="9" spans="1:15" ht="15" x14ac:dyDescent="0.25">
      <c r="A9" s="33">
        <v>44408</v>
      </c>
      <c r="B9" s="20">
        <v>7</v>
      </c>
      <c r="C9" s="17" t="s">
        <v>38</v>
      </c>
      <c r="D9" s="17" t="s">
        <v>26</v>
      </c>
      <c r="E9" s="17" t="s">
        <v>27</v>
      </c>
      <c r="F9" s="17" t="s">
        <v>39</v>
      </c>
      <c r="G9" s="24">
        <v>35</v>
      </c>
      <c r="H9" s="28">
        <v>10</v>
      </c>
      <c r="I9" s="29">
        <f>IFERROR( Table13456[[#This Row],[Quantity]]*Table13456[[#This Row],[Price Per Unit]], "")</f>
        <v>350</v>
      </c>
    </row>
    <row r="10" spans="1:15" ht="15" x14ac:dyDescent="0.25">
      <c r="A10" s="33">
        <v>44439</v>
      </c>
      <c r="B10" s="20">
        <v>8</v>
      </c>
      <c r="C10" s="17" t="s">
        <v>40</v>
      </c>
      <c r="D10" s="17" t="s">
        <v>31</v>
      </c>
      <c r="E10" s="17" t="s">
        <v>32</v>
      </c>
      <c r="F10" s="17" t="s">
        <v>41</v>
      </c>
      <c r="G10" s="24">
        <v>40</v>
      </c>
      <c r="H10" s="28">
        <v>15</v>
      </c>
      <c r="I10" s="29">
        <f>IFERROR( Table13456[[#This Row],[Quantity]]*Table13456[[#This Row],[Price Per Unit]], "")</f>
        <v>600</v>
      </c>
    </row>
    <row r="11" spans="1:15" ht="15" x14ac:dyDescent="0.25">
      <c r="A11" s="33">
        <v>44469</v>
      </c>
      <c r="B11" s="20">
        <v>9</v>
      </c>
      <c r="C11" s="17" t="s">
        <v>42</v>
      </c>
      <c r="D11" s="17" t="s">
        <v>22</v>
      </c>
      <c r="E11" s="17" t="s">
        <v>19</v>
      </c>
      <c r="F11" s="17" t="s">
        <v>43</v>
      </c>
      <c r="G11" s="24">
        <v>45</v>
      </c>
      <c r="H11" s="28">
        <v>12.22</v>
      </c>
      <c r="I11" s="29">
        <f>IFERROR( Table13456[[#This Row],[Quantity]]*Table13456[[#This Row],[Price Per Unit]], "")</f>
        <v>549.9</v>
      </c>
    </row>
    <row r="12" spans="1:15" ht="15" x14ac:dyDescent="0.25">
      <c r="A12" s="33">
        <v>44500</v>
      </c>
      <c r="B12" s="20">
        <v>10</v>
      </c>
      <c r="C12" s="17" t="s">
        <v>44</v>
      </c>
      <c r="D12" s="17" t="s">
        <v>18</v>
      </c>
      <c r="E12" s="17" t="s">
        <v>96</v>
      </c>
      <c r="F12" s="17" t="s">
        <v>45</v>
      </c>
      <c r="G12" s="24">
        <v>50</v>
      </c>
      <c r="H12" s="28">
        <v>14</v>
      </c>
      <c r="I12" s="29">
        <f>IFERROR( Table13456[[#This Row],[Quantity]]*Table13456[[#This Row],[Price Per Unit]], "")</f>
        <v>700</v>
      </c>
    </row>
    <row r="13" spans="1:15" ht="15" x14ac:dyDescent="0.25">
      <c r="A13" s="33">
        <v>44530</v>
      </c>
      <c r="B13" s="20">
        <v>11</v>
      </c>
      <c r="C13" s="17" t="s">
        <v>46</v>
      </c>
      <c r="D13" s="17" t="s">
        <v>26</v>
      </c>
      <c r="E13" s="17" t="s">
        <v>27</v>
      </c>
      <c r="F13" s="17" t="s">
        <v>47</v>
      </c>
      <c r="G13" s="24">
        <v>5</v>
      </c>
      <c r="H13" s="28">
        <v>160</v>
      </c>
      <c r="I13" s="29">
        <f>IFERROR( Table13456[[#This Row],[Quantity]]*Table13456[[#This Row],[Price Per Unit]], "")</f>
        <v>800</v>
      </c>
    </row>
    <row r="14" spans="1:15" ht="15" x14ac:dyDescent="0.25">
      <c r="A14" s="33">
        <v>44561</v>
      </c>
      <c r="B14" s="20">
        <v>12</v>
      </c>
      <c r="C14" s="17" t="s">
        <v>48</v>
      </c>
      <c r="D14" s="17" t="s">
        <v>31</v>
      </c>
      <c r="E14" s="17" t="s">
        <v>32</v>
      </c>
      <c r="F14" s="17" t="s">
        <v>49</v>
      </c>
      <c r="G14" s="24">
        <v>20</v>
      </c>
      <c r="H14" s="28">
        <v>45</v>
      </c>
      <c r="I14" s="29">
        <f>IFERROR( Table13456[[#This Row],[Quantity]]*Table13456[[#This Row],[Price Per Unit]], "")</f>
        <v>900</v>
      </c>
    </row>
    <row r="15" spans="1:15" ht="15" x14ac:dyDescent="0.25">
      <c r="A15" s="33">
        <v>44592</v>
      </c>
      <c r="B15" s="20">
        <v>13</v>
      </c>
      <c r="C15" s="17" t="s">
        <v>50</v>
      </c>
      <c r="D15" s="17" t="s">
        <v>22</v>
      </c>
      <c r="E15" s="17" t="s">
        <v>19</v>
      </c>
      <c r="F15" s="17" t="s">
        <v>51</v>
      </c>
      <c r="G15" s="24">
        <v>0</v>
      </c>
      <c r="H15" s="28"/>
      <c r="I15" s="29">
        <f>IFERROR( Table13456[[#This Row],[Quantity]]*Table13456[[#This Row],[Price Per Unit]], "")</f>
        <v>0</v>
      </c>
    </row>
    <row r="16" spans="1:15" ht="15" x14ac:dyDescent="0.2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ht="15" x14ac:dyDescent="0.25">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ht="15" x14ac:dyDescent="0.25">
      <c r="A18" s="33">
        <v>44681</v>
      </c>
      <c r="B18" s="20">
        <v>16</v>
      </c>
      <c r="C18" s="17" t="s">
        <v>56</v>
      </c>
      <c r="D18" s="19" t="s">
        <v>94</v>
      </c>
      <c r="E18" s="17" t="s">
        <v>32</v>
      </c>
      <c r="F18" s="17" t="s">
        <v>57</v>
      </c>
      <c r="G18" s="24">
        <v>0</v>
      </c>
      <c r="H18" s="28"/>
      <c r="I18" s="29">
        <f>IFERROR( Table13456[[#This Row],[Quantity]]*Table13456[[#This Row],[Price Per Unit]], "")</f>
        <v>0</v>
      </c>
    </row>
    <row r="19" spans="1:9" ht="15" x14ac:dyDescent="0.25">
      <c r="A19" s="33">
        <v>44712</v>
      </c>
      <c r="B19" s="20">
        <v>17</v>
      </c>
      <c r="C19" s="17" t="s">
        <v>58</v>
      </c>
      <c r="D19" s="17" t="s">
        <v>22</v>
      </c>
      <c r="E19" s="17" t="s">
        <v>19</v>
      </c>
      <c r="F19" s="17" t="s">
        <v>59</v>
      </c>
      <c r="G19" s="24">
        <v>40</v>
      </c>
      <c r="H19" s="28">
        <v>35</v>
      </c>
      <c r="I19" s="29">
        <f>IFERROR( Table13456[[#This Row],[Quantity]]*Table13456[[#This Row],[Price Per Unit]], "")</f>
        <v>1400</v>
      </c>
    </row>
    <row r="20" spans="1:9" ht="15" x14ac:dyDescent="0.25">
      <c r="A20" s="33">
        <v>44742</v>
      </c>
      <c r="B20" s="20">
        <v>18</v>
      </c>
      <c r="C20" s="17" t="s">
        <v>60</v>
      </c>
      <c r="D20" s="17" t="s">
        <v>18</v>
      </c>
      <c r="E20" s="17" t="s">
        <v>96</v>
      </c>
      <c r="F20" s="17" t="s">
        <v>61</v>
      </c>
      <c r="G20" s="24">
        <v>45</v>
      </c>
      <c r="H20" s="28">
        <v>33.33</v>
      </c>
      <c r="I20" s="29">
        <f>IFERROR( Table13456[[#This Row],[Quantity]]*Table13456[[#This Row],[Price Per Unit]], "")</f>
        <v>1499.85</v>
      </c>
    </row>
    <row r="21" spans="1:9" ht="15" x14ac:dyDescent="0.25">
      <c r="A21" s="33">
        <v>44773</v>
      </c>
      <c r="B21" s="20">
        <v>19</v>
      </c>
      <c r="C21" s="17" t="s">
        <v>62</v>
      </c>
      <c r="D21" s="17" t="s">
        <v>26</v>
      </c>
      <c r="E21" s="17" t="s">
        <v>27</v>
      </c>
      <c r="F21" s="17" t="s">
        <v>63</v>
      </c>
      <c r="G21" s="24">
        <v>50</v>
      </c>
      <c r="H21" s="28">
        <v>32</v>
      </c>
      <c r="I21" s="29">
        <f>IFERROR( Table13456[[#This Row],[Quantity]]*Table13456[[#This Row],[Price Per Unit]], "")</f>
        <v>1600</v>
      </c>
    </row>
    <row r="22" spans="1:9" x14ac:dyDescent="0.35">
      <c r="A22" s="33">
        <v>44804</v>
      </c>
      <c r="B22" s="20">
        <v>20</v>
      </c>
      <c r="C22" s="17" t="s">
        <v>64</v>
      </c>
      <c r="D22" s="17" t="s">
        <v>31</v>
      </c>
      <c r="E22" s="17" t="s">
        <v>32</v>
      </c>
      <c r="F22" s="17" t="s">
        <v>65</v>
      </c>
      <c r="G22" s="24">
        <v>55</v>
      </c>
      <c r="H22" s="28">
        <v>30.91</v>
      </c>
      <c r="I22" s="29">
        <f>IFERROR( Table13456[[#This Row],[Quantity]]*Table13456[[#This Row],[Price Per Unit]], "")</f>
        <v>1700.05</v>
      </c>
    </row>
    <row r="23" spans="1:9" x14ac:dyDescent="0.35">
      <c r="A23" s="33">
        <v>44834</v>
      </c>
      <c r="B23" s="20">
        <v>21</v>
      </c>
      <c r="C23" s="17" t="s">
        <v>66</v>
      </c>
      <c r="D23" s="17" t="s">
        <v>22</v>
      </c>
      <c r="E23" s="17" t="s">
        <v>19</v>
      </c>
      <c r="F23" s="17" t="s">
        <v>67</v>
      </c>
      <c r="G23" s="24">
        <v>60</v>
      </c>
      <c r="H23" s="28">
        <v>30</v>
      </c>
      <c r="I23" s="29">
        <f>IFERROR( Table13456[[#This Row],[Quantity]]*Table13456[[#This Row],[Price Per Unit]], "")</f>
        <v>1800</v>
      </c>
    </row>
    <row r="24" spans="1:9" x14ac:dyDescent="0.35">
      <c r="A24" s="33">
        <v>44865</v>
      </c>
      <c r="B24" s="20">
        <v>22</v>
      </c>
      <c r="C24" s="17" t="s">
        <v>68</v>
      </c>
      <c r="D24" s="17" t="s">
        <v>18</v>
      </c>
      <c r="E24" s="17" t="s">
        <v>96</v>
      </c>
      <c r="F24" s="17" t="s">
        <v>69</v>
      </c>
      <c r="G24" s="24">
        <v>0</v>
      </c>
      <c r="H24" s="28"/>
      <c r="I24" s="29">
        <f>IFERROR( Table13456[[#This Row],[Quantity]]*Table13456[[#This Row],[Price Per Unit]], "")</f>
        <v>0</v>
      </c>
    </row>
    <row r="25" spans="1:9" x14ac:dyDescent="0.35">
      <c r="A25" s="33">
        <v>44895</v>
      </c>
      <c r="B25" s="20">
        <v>23</v>
      </c>
      <c r="C25" s="17" t="s">
        <v>70</v>
      </c>
      <c r="D25" s="17" t="s">
        <v>26</v>
      </c>
      <c r="E25" s="17" t="s">
        <v>27</v>
      </c>
      <c r="F25" s="17" t="s">
        <v>71</v>
      </c>
      <c r="G25" s="24">
        <v>65</v>
      </c>
      <c r="H25" s="28">
        <v>30.77</v>
      </c>
      <c r="I25" s="29">
        <f>IFERROR( Table13456[[#This Row],[Quantity]]*Table13456[[#This Row],[Price Per Unit]], "")</f>
        <v>2000.05</v>
      </c>
    </row>
    <row r="26" spans="1:9" x14ac:dyDescent="0.35">
      <c r="A26" s="33">
        <v>44926</v>
      </c>
      <c r="B26" s="20">
        <v>24</v>
      </c>
      <c r="C26" s="17" t="s">
        <v>72</v>
      </c>
      <c r="D26" s="17" t="s">
        <v>31</v>
      </c>
      <c r="E26" s="17" t="s">
        <v>32</v>
      </c>
      <c r="F26" s="17" t="s">
        <v>73</v>
      </c>
      <c r="G26" s="24">
        <v>70</v>
      </c>
      <c r="H26" s="28">
        <v>30</v>
      </c>
      <c r="I26" s="29">
        <f>IFERROR( Table13456[[#This Row],[Quantity]]*Table13456[[#This Row],[Price Per Unit]], "")</f>
        <v>2100</v>
      </c>
    </row>
    <row r="27" spans="1:9" x14ac:dyDescent="0.35">
      <c r="A27" s="33">
        <v>44957</v>
      </c>
      <c r="B27" s="20">
        <v>25</v>
      </c>
      <c r="C27" s="17" t="s">
        <v>74</v>
      </c>
      <c r="D27" s="17" t="s">
        <v>75</v>
      </c>
      <c r="E27" s="17" t="s">
        <v>76</v>
      </c>
      <c r="F27" s="17" t="s">
        <v>77</v>
      </c>
      <c r="G27" s="24">
        <v>75</v>
      </c>
      <c r="H27" s="28">
        <v>29.33</v>
      </c>
      <c r="I27" s="29">
        <f>IFERROR( Table13456[[#This Row],[Quantity]]*Table13456[[#This Row],[Price Per Unit]], "")</f>
        <v>2199.75</v>
      </c>
    </row>
    <row r="28" spans="1:9" x14ac:dyDescent="0.35">
      <c r="A28" s="33">
        <v>44985</v>
      </c>
      <c r="B28" s="20">
        <v>26</v>
      </c>
      <c r="C28" s="17" t="s">
        <v>78</v>
      </c>
      <c r="D28" s="17" t="s">
        <v>75</v>
      </c>
      <c r="E28" s="17" t="s">
        <v>79</v>
      </c>
      <c r="F28" s="17" t="s">
        <v>80</v>
      </c>
      <c r="G28" s="24">
        <v>80</v>
      </c>
      <c r="H28" s="28">
        <v>28.75</v>
      </c>
      <c r="I28" s="29">
        <f>IFERROR( Table13456[[#This Row],[Quantity]]*Table13456[[#This Row],[Price Per Unit]], "")</f>
        <v>2300</v>
      </c>
    </row>
    <row r="29" spans="1:9" x14ac:dyDescent="0.35">
      <c r="A29" s="33">
        <v>45016</v>
      </c>
      <c r="B29" s="20">
        <v>27</v>
      </c>
      <c r="C29" s="17" t="s">
        <v>50</v>
      </c>
      <c r="D29" s="17" t="s">
        <v>22</v>
      </c>
      <c r="E29" s="17" t="s">
        <v>81</v>
      </c>
      <c r="F29" s="17" t="s">
        <v>82</v>
      </c>
      <c r="G29" s="24">
        <v>0</v>
      </c>
      <c r="H29" s="28"/>
      <c r="I29" s="29">
        <f>IFERROR( Table13456[[#This Row],[Quantity]]*Table13456[[#This Row],[Price Per Unit]], "")</f>
        <v>0</v>
      </c>
    </row>
    <row r="30" spans="1:9" x14ac:dyDescent="0.35">
      <c r="A30" s="33">
        <v>45046</v>
      </c>
      <c r="B30" s="20">
        <v>28</v>
      </c>
      <c r="C30" s="17" t="s">
        <v>48</v>
      </c>
      <c r="D30" s="17" t="s">
        <v>31</v>
      </c>
      <c r="E30" s="17" t="s">
        <v>83</v>
      </c>
      <c r="F30" s="17" t="s">
        <v>84</v>
      </c>
      <c r="G30" s="24">
        <v>85</v>
      </c>
      <c r="H30" s="28">
        <v>29.41</v>
      </c>
      <c r="I30" s="29">
        <f>IFERROR( Table13456[[#This Row],[Quantity]]*Table13456[[#This Row],[Price Per Unit]], "")</f>
        <v>2499.85</v>
      </c>
    </row>
    <row r="31" spans="1:9" x14ac:dyDescent="0.35">
      <c r="A31" s="33" t="s">
        <v>99</v>
      </c>
      <c r="B31" s="20"/>
      <c r="C31" s="17"/>
      <c r="D31" s="17"/>
      <c r="E31" s="17"/>
      <c r="F31" s="17"/>
      <c r="G31" s="24"/>
      <c r="H31" s="28">
        <f>SUBTOTAL(104,Table13456[Price Per Unit])</f>
        <v>160</v>
      </c>
      <c r="I31" s="28">
        <f>SUBTOTAL(109,Table13456[Sales])</f>
        <v>26399.8</v>
      </c>
    </row>
  </sheetData>
  <conditionalFormatting sqref="B2:B30">
    <cfRule type="duplicateValues" dxfId="20" priority="1"/>
  </conditionalFormatting>
  <dataValidations count="1">
    <dataValidation type="list" allowBlank="1" showInputMessage="1" showErrorMessage="1" sqref="D3:D30">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showRowColHeaders="0" topLeftCell="A12" workbookViewId="0"/>
  </sheetViews>
  <sheetFormatPr defaultColWidth="0" defaultRowHeight="14.5" zeroHeight="1" x14ac:dyDescent="0.35"/>
  <cols>
    <col min="1" max="1" width="4" customWidth="1"/>
    <col min="2" max="2" width="46.26953125" customWidth="1"/>
    <col min="3" max="3" width="61" customWidth="1"/>
    <col min="4" max="4" width="1.453125" customWidth="1"/>
    <col min="5" max="7" width="9.1796875" customWidth="1"/>
    <col min="8" max="16384" width="9.1796875" hidden="1"/>
  </cols>
  <sheetData>
    <row r="1" spans="1:8" ht="51" customHeight="1" x14ac:dyDescent="0.25">
      <c r="A1" s="6" t="s">
        <v>104</v>
      </c>
      <c r="B1" s="6"/>
      <c r="C1" s="6"/>
      <c r="D1" s="6"/>
      <c r="E1" s="6"/>
      <c r="F1" s="6"/>
      <c r="G1" s="6"/>
      <c r="H1" s="6"/>
    </row>
    <row r="2" spans="1:8" ht="15" x14ac:dyDescent="0.25"/>
    <row r="3" spans="1:8" ht="15" x14ac:dyDescent="0.25">
      <c r="B3" s="1" t="s">
        <v>105</v>
      </c>
    </row>
    <row r="4" spans="1:8" ht="15" x14ac:dyDescent="0.25">
      <c r="B4" s="2" t="s">
        <v>106</v>
      </c>
      <c r="C4" s="3" t="s">
        <v>107</v>
      </c>
    </row>
    <row r="5" spans="1:8" ht="15" x14ac:dyDescent="0.25">
      <c r="B5" s="2" t="s">
        <v>108</v>
      </c>
      <c r="C5" s="3" t="s">
        <v>109</v>
      </c>
    </row>
    <row r="6" spans="1:8" ht="15" x14ac:dyDescent="0.25">
      <c r="B6" s="2" t="s">
        <v>110</v>
      </c>
      <c r="C6" s="3" t="s">
        <v>111</v>
      </c>
    </row>
    <row r="7" spans="1:8" ht="15" x14ac:dyDescent="0.25"/>
    <row r="8" spans="1:8" ht="15" x14ac:dyDescent="0.25">
      <c r="B8" s="1" t="s">
        <v>112</v>
      </c>
    </row>
    <row r="9" spans="1:8" ht="15" x14ac:dyDescent="0.25">
      <c r="B9" s="2" t="s">
        <v>113</v>
      </c>
      <c r="C9" s="3" t="s">
        <v>114</v>
      </c>
    </row>
    <row r="10" spans="1:8" ht="15" x14ac:dyDescent="0.25"/>
    <row r="11" spans="1:8" ht="15" x14ac:dyDescent="0.25">
      <c r="B11" s="1" t="s">
        <v>115</v>
      </c>
    </row>
    <row r="12" spans="1:8" ht="15" x14ac:dyDescent="0.25">
      <c r="B12" s="2" t="s">
        <v>116</v>
      </c>
      <c r="C12" s="3" t="s">
        <v>117</v>
      </c>
    </row>
    <row r="13" spans="1:8" ht="15" x14ac:dyDescent="0.25">
      <c r="B13" s="2" t="s">
        <v>118</v>
      </c>
      <c r="C13" s="3" t="s">
        <v>119</v>
      </c>
    </row>
    <row r="14" spans="1:8" ht="15" x14ac:dyDescent="0.25">
      <c r="B14" s="2" t="s">
        <v>120</v>
      </c>
      <c r="C14" s="3" t="s">
        <v>121</v>
      </c>
    </row>
    <row r="15" spans="1:8" ht="15" x14ac:dyDescent="0.25">
      <c r="B15" s="2" t="s">
        <v>122</v>
      </c>
      <c r="C15" s="3" t="s">
        <v>123</v>
      </c>
    </row>
    <row r="16" spans="1:8" ht="15" x14ac:dyDescent="0.25">
      <c r="B16" s="2" t="s">
        <v>124</v>
      </c>
      <c r="C16" s="3" t="s">
        <v>125</v>
      </c>
    </row>
    <row r="17" spans="2:3" ht="15" x14ac:dyDescent="0.25">
      <c r="B17" s="2" t="s">
        <v>126</v>
      </c>
      <c r="C17" s="3" t="s">
        <v>127</v>
      </c>
    </row>
    <row r="18" spans="2:3" ht="15" x14ac:dyDescent="0.25">
      <c r="B18" s="2" t="s">
        <v>128</v>
      </c>
      <c r="C18" s="3" t="s">
        <v>129</v>
      </c>
    </row>
    <row r="19" spans="2:3" ht="15" x14ac:dyDescent="0.25">
      <c r="B19" s="2" t="s">
        <v>130</v>
      </c>
      <c r="C19" s="3" t="s">
        <v>131</v>
      </c>
    </row>
    <row r="20" spans="2:3" ht="15" x14ac:dyDescent="0.25">
      <c r="B20" s="2" t="s">
        <v>132</v>
      </c>
      <c r="C20" s="3" t="s">
        <v>133</v>
      </c>
    </row>
    <row r="21" spans="2:3" ht="15" x14ac:dyDescent="0.25">
      <c r="B21" s="2" t="s">
        <v>134</v>
      </c>
      <c r="C21" s="3" t="s">
        <v>135</v>
      </c>
    </row>
    <row r="22" spans="2:3" ht="15" x14ac:dyDescent="0.25">
      <c r="B22" s="2" t="s">
        <v>136</v>
      </c>
      <c r="C22" s="3" t="s">
        <v>137</v>
      </c>
    </row>
    <row r="23" spans="2:3" ht="15" x14ac:dyDescent="0.25">
      <c r="B23" s="2" t="s">
        <v>138</v>
      </c>
      <c r="C23" s="3" t="s">
        <v>139</v>
      </c>
    </row>
    <row r="24" spans="2:3" ht="15" x14ac:dyDescent="0.25">
      <c r="B24" s="2" t="s">
        <v>140</v>
      </c>
      <c r="C24" s="3" t="s">
        <v>141</v>
      </c>
    </row>
    <row r="25" spans="2:3" ht="15" x14ac:dyDescent="0.25">
      <c r="B25" s="2" t="s">
        <v>142</v>
      </c>
      <c r="C25" s="3" t="s">
        <v>143</v>
      </c>
    </row>
    <row r="26" spans="2:3" ht="15" x14ac:dyDescent="0.25">
      <c r="B26" s="2"/>
      <c r="C26" s="3"/>
    </row>
    <row r="27" spans="2:3" ht="15" x14ac:dyDescent="0.25">
      <c r="B27" s="1" t="s">
        <v>144</v>
      </c>
    </row>
    <row r="28" spans="2:3" ht="15" x14ac:dyDescent="0.25">
      <c r="B28" s="2" t="s">
        <v>145</v>
      </c>
      <c r="C28" s="3" t="s">
        <v>146</v>
      </c>
    </row>
    <row r="29" spans="2:3" ht="15" x14ac:dyDescent="0.25">
      <c r="B29" s="2"/>
      <c r="C29" s="3"/>
    </row>
    <row r="30" spans="2:3" ht="15" x14ac:dyDescent="0.25">
      <c r="B30" s="1" t="s">
        <v>147</v>
      </c>
      <c r="C30" s="3"/>
    </row>
    <row r="31" spans="2:3" ht="15" x14ac:dyDescent="0.25"/>
    <row r="32" spans="2:3" ht="15" x14ac:dyDescent="0.25"/>
    <row r="33" ht="15" x14ac:dyDescent="0.25"/>
    <row r="34" ht="15" x14ac:dyDescent="0.25"/>
    <row r="35" ht="15" x14ac:dyDescent="0.25"/>
  </sheetData>
  <hyperlinks>
    <hyperlink ref="C5" r:id="rId1" display="http://www.myonlinetraininghub.com/category/excel-charts"/>
    <hyperlink ref="C6" r:id="rId2" display="http://www.myonlinetraininghub.com/category/excel-dashboard"/>
    <hyperlink ref="C19" r:id="rId3"/>
    <hyperlink ref="C9" r:id="rId4" display="http://www.myonlinetraininghub.com/excel-webinars"/>
    <hyperlink ref="C28" r:id="rId5"/>
    <hyperlink ref="C18" r:id="rId6"/>
    <hyperlink ref="C4" r:id="rId7"/>
    <hyperlink ref="C12" r:id="rId8"/>
    <hyperlink ref="C13" r:id="rId9"/>
    <hyperlink ref="C14" r:id="rId10"/>
    <hyperlink ref="C15" r:id="rId11"/>
    <hyperlink ref="C16" r:id="rId12"/>
    <hyperlink ref="C17" r:id="rId13"/>
    <hyperlink ref="C20" r:id="rId14"/>
    <hyperlink ref="C21" r:id="rId15"/>
    <hyperlink ref="C22" r:id="rId16"/>
    <hyperlink ref="C23" r:id="rId17"/>
    <hyperlink ref="C24" r:id="rId18"/>
    <hyperlink ref="C25" r:id="rId19"/>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4"/>
  <sheetViews>
    <sheetView tabSelected="1" topLeftCell="A3" workbookViewId="0">
      <selection activeCell="D15" sqref="D15"/>
    </sheetView>
  </sheetViews>
  <sheetFormatPr defaultRowHeight="14.5" x14ac:dyDescent="0.35"/>
  <cols>
    <col min="1" max="1" width="12.36328125" customWidth="1"/>
    <col min="2" max="2" width="14.54296875" customWidth="1"/>
    <col min="3" max="3" width="16.36328125" customWidth="1"/>
  </cols>
  <sheetData>
    <row r="3" spans="1:16" x14ac:dyDescent="0.35">
      <c r="A3" s="52" t="s">
        <v>162</v>
      </c>
      <c r="B3" s="51" t="s">
        <v>164</v>
      </c>
      <c r="C3" t="s">
        <v>161</v>
      </c>
    </row>
    <row r="4" spans="1:16" x14ac:dyDescent="0.35">
      <c r="A4" s="53" t="s">
        <v>18</v>
      </c>
      <c r="B4" s="51">
        <v>105</v>
      </c>
      <c r="C4" s="50">
        <v>2399.85</v>
      </c>
    </row>
    <row r="5" spans="1:16" x14ac:dyDescent="0.35">
      <c r="A5" s="53" t="s">
        <v>22</v>
      </c>
      <c r="B5" s="51">
        <v>190</v>
      </c>
      <c r="C5" s="50">
        <v>4400</v>
      </c>
    </row>
    <row r="6" spans="1:16" x14ac:dyDescent="0.35">
      <c r="A6" s="53" t="s">
        <v>75</v>
      </c>
      <c r="B6" s="51">
        <v>155</v>
      </c>
      <c r="C6" s="50">
        <v>4499.75</v>
      </c>
    </row>
    <row r="7" spans="1:16" x14ac:dyDescent="0.35">
      <c r="A7" s="53" t="s">
        <v>26</v>
      </c>
      <c r="B7" s="51">
        <v>190</v>
      </c>
      <c r="C7" s="50">
        <v>5950.2</v>
      </c>
    </row>
    <row r="8" spans="1:16" x14ac:dyDescent="0.35">
      <c r="A8" s="53" t="s">
        <v>31</v>
      </c>
      <c r="B8" s="51">
        <v>295</v>
      </c>
      <c r="C8" s="50">
        <v>8049.9000000000005</v>
      </c>
      <c r="I8" s="54" t="s">
        <v>166</v>
      </c>
      <c r="J8" s="54"/>
      <c r="K8" s="54"/>
      <c r="L8" s="54"/>
    </row>
    <row r="9" spans="1:16" ht="14.5" customHeight="1" x14ac:dyDescent="0.35">
      <c r="A9" s="53" t="s">
        <v>163</v>
      </c>
      <c r="B9" s="51">
        <v>935</v>
      </c>
      <c r="C9" s="50">
        <v>25299.7</v>
      </c>
      <c r="F9" s="55" t="s">
        <v>165</v>
      </c>
      <c r="G9" s="55"/>
      <c r="H9" s="55"/>
      <c r="I9" s="55"/>
      <c r="J9" s="55"/>
      <c r="K9" s="55"/>
      <c r="L9" s="55"/>
      <c r="M9" s="55"/>
      <c r="N9" s="55"/>
      <c r="O9" s="55"/>
      <c r="P9" s="55"/>
    </row>
    <row r="10" spans="1:16" x14ac:dyDescent="0.35">
      <c r="F10" s="55"/>
      <c r="G10" s="55"/>
      <c r="H10" s="55"/>
      <c r="I10" s="55"/>
      <c r="J10" s="55"/>
      <c r="K10" s="55"/>
      <c r="L10" s="55"/>
      <c r="M10" s="55"/>
      <c r="N10" s="55"/>
      <c r="O10" s="55"/>
      <c r="P10" s="55"/>
    </row>
    <row r="11" spans="1:16" x14ac:dyDescent="0.35">
      <c r="F11" s="55"/>
      <c r="G11" s="55"/>
      <c r="H11" s="55"/>
      <c r="I11" s="55"/>
      <c r="J11" s="55"/>
      <c r="K11" s="55"/>
      <c r="L11" s="55"/>
      <c r="M11" s="55"/>
      <c r="N11" s="55"/>
      <c r="O11" s="55"/>
      <c r="P11" s="55"/>
    </row>
    <row r="12" spans="1:16" x14ac:dyDescent="0.35">
      <c r="F12" s="55"/>
      <c r="G12" s="55"/>
      <c r="H12" s="55"/>
      <c r="I12" s="55"/>
      <c r="J12" s="55"/>
      <c r="K12" s="55"/>
      <c r="L12" s="55"/>
      <c r="M12" s="55"/>
      <c r="N12" s="55"/>
      <c r="O12" s="55"/>
      <c r="P12" s="55"/>
    </row>
    <row r="13" spans="1:16" x14ac:dyDescent="0.35">
      <c r="F13" s="55"/>
      <c r="G13" s="55"/>
      <c r="H13" s="55"/>
      <c r="I13" s="55"/>
      <c r="J13" s="55"/>
      <c r="K13" s="55"/>
      <c r="L13" s="55"/>
      <c r="M13" s="55"/>
      <c r="N13" s="55"/>
      <c r="O13" s="55"/>
      <c r="P13" s="55"/>
    </row>
    <row r="14" spans="1:16" x14ac:dyDescent="0.35">
      <c r="F14" s="55"/>
      <c r="G14" s="55"/>
      <c r="H14" s="55"/>
      <c r="I14" s="55"/>
      <c r="J14" s="55"/>
      <c r="K14" s="55"/>
      <c r="L14" s="55"/>
      <c r="M14" s="55"/>
      <c r="N14" s="55"/>
      <c r="O14" s="55"/>
      <c r="P14" s="55"/>
    </row>
    <row r="15" spans="1:16" x14ac:dyDescent="0.35">
      <c r="F15" s="55"/>
      <c r="G15" s="55"/>
      <c r="H15" s="55"/>
      <c r="I15" s="55"/>
      <c r="J15" s="55"/>
      <c r="K15" s="55"/>
      <c r="L15" s="55"/>
      <c r="M15" s="55"/>
      <c r="N15" s="55"/>
      <c r="O15" s="55"/>
      <c r="P15" s="55"/>
    </row>
    <row r="16" spans="1:16" x14ac:dyDescent="0.35">
      <c r="F16" s="55"/>
      <c r="G16" s="55"/>
      <c r="H16" s="55"/>
      <c r="I16" s="55"/>
      <c r="J16" s="55"/>
      <c r="K16" s="55"/>
      <c r="L16" s="55"/>
      <c r="M16" s="55"/>
      <c r="N16" s="55"/>
      <c r="O16" s="55"/>
      <c r="P16" s="55"/>
    </row>
    <row r="17" spans="6:16" x14ac:dyDescent="0.35">
      <c r="F17" s="55"/>
      <c r="G17" s="55"/>
      <c r="H17" s="55"/>
      <c r="I17" s="55"/>
      <c r="J17" s="55"/>
      <c r="K17" s="55"/>
      <c r="L17" s="55"/>
      <c r="M17" s="55"/>
      <c r="N17" s="55"/>
      <c r="O17" s="55"/>
      <c r="P17" s="55"/>
    </row>
    <row r="18" spans="6:16" x14ac:dyDescent="0.35">
      <c r="F18" s="55"/>
      <c r="G18" s="55"/>
      <c r="H18" s="55"/>
      <c r="I18" s="55"/>
      <c r="J18" s="55"/>
      <c r="K18" s="55"/>
      <c r="L18" s="55"/>
      <c r="M18" s="55"/>
      <c r="N18" s="55"/>
      <c r="O18" s="55"/>
      <c r="P18" s="55"/>
    </row>
    <row r="19" spans="6:16" x14ac:dyDescent="0.35">
      <c r="F19" s="55"/>
      <c r="G19" s="55"/>
      <c r="H19" s="55"/>
      <c r="I19" s="55"/>
      <c r="J19" s="55"/>
      <c r="K19" s="55"/>
      <c r="L19" s="55"/>
      <c r="M19" s="55"/>
      <c r="N19" s="55"/>
      <c r="O19" s="55"/>
      <c r="P19" s="55"/>
    </row>
    <row r="20" spans="6:16" x14ac:dyDescent="0.35">
      <c r="F20" s="55"/>
      <c r="G20" s="55"/>
      <c r="H20" s="55"/>
      <c r="I20" s="55"/>
      <c r="J20" s="55"/>
      <c r="K20" s="55"/>
      <c r="L20" s="55"/>
      <c r="M20" s="55"/>
      <c r="N20" s="55"/>
      <c r="O20" s="55"/>
      <c r="P20" s="55"/>
    </row>
    <row r="21" spans="6:16" x14ac:dyDescent="0.35">
      <c r="F21" s="55"/>
      <c r="G21" s="55"/>
      <c r="H21" s="55"/>
      <c r="I21" s="55"/>
      <c r="J21" s="55"/>
      <c r="K21" s="55"/>
      <c r="L21" s="55"/>
      <c r="M21" s="55"/>
      <c r="N21" s="55"/>
      <c r="O21" s="55"/>
      <c r="P21" s="55"/>
    </row>
    <row r="22" spans="6:16" x14ac:dyDescent="0.35">
      <c r="F22" s="55"/>
      <c r="G22" s="55"/>
      <c r="H22" s="55"/>
      <c r="I22" s="55"/>
      <c r="J22" s="55"/>
      <c r="K22" s="55"/>
      <c r="L22" s="55"/>
      <c r="M22" s="55"/>
      <c r="N22" s="55"/>
      <c r="O22" s="55"/>
      <c r="P22" s="55"/>
    </row>
    <row r="23" spans="6:16" x14ac:dyDescent="0.35">
      <c r="F23" s="55"/>
      <c r="G23" s="55"/>
      <c r="H23" s="55"/>
      <c r="I23" s="55"/>
      <c r="J23" s="55"/>
      <c r="K23" s="55"/>
      <c r="L23" s="55"/>
      <c r="M23" s="55"/>
      <c r="N23" s="55"/>
      <c r="O23" s="55"/>
      <c r="P23" s="55"/>
    </row>
    <row r="24" spans="6:16" x14ac:dyDescent="0.35">
      <c r="F24" s="55"/>
      <c r="G24" s="55"/>
      <c r="H24" s="55"/>
      <c r="I24" s="55"/>
      <c r="J24" s="55"/>
      <c r="K24" s="55"/>
      <c r="L24" s="55"/>
      <c r="M24" s="55"/>
      <c r="N24" s="55"/>
      <c r="O24" s="55"/>
      <c r="P24" s="55"/>
    </row>
  </sheetData>
  <mergeCells count="2">
    <mergeCell ref="F9:P24"/>
    <mergeCell ref="I8:L8"/>
  </mergeCells>
  <conditionalFormatting sqref="C1:C3 C10:C1048576">
    <cfRule type="colorScale" priority="2">
      <colorScale>
        <cfvo type="min"/>
        <cfvo type="percentile" val="50"/>
        <cfvo type="max"/>
        <color rgb="FFF8696B"/>
        <color rgb="FFFFEB84"/>
        <color rgb="FF63BE7B"/>
      </colorScale>
    </cfRule>
  </conditionalFormatting>
  <conditionalFormatting pivot="1" sqref="C4:C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D1" workbookViewId="0">
      <selection activeCell="L12" sqref="L12"/>
    </sheetView>
  </sheetViews>
  <sheetFormatPr defaultRowHeight="14.5" x14ac:dyDescent="0.35"/>
  <cols>
    <col min="1" max="1" width="24.81640625" bestFit="1" customWidth="1"/>
    <col min="2" max="2" width="4.6328125" customWidth="1"/>
    <col min="3" max="3" width="17.54296875" bestFit="1" customWidth="1"/>
    <col min="4" max="4" width="8.453125" customWidth="1"/>
    <col min="5" max="5" width="8.54296875" bestFit="1" customWidth="1"/>
    <col min="6" max="6" width="23.453125" bestFit="1" customWidth="1"/>
    <col min="7" max="7" width="10.1796875" customWidth="1"/>
    <col min="8" max="8" width="14.1796875" customWidth="1"/>
    <col min="9" max="9" width="12.26953125" style="50" bestFit="1" customWidth="1"/>
  </cols>
  <sheetData>
    <row r="1" spans="1:9" x14ac:dyDescent="0.35">
      <c r="A1" s="8" t="s">
        <v>9</v>
      </c>
      <c r="B1" s="8" t="s">
        <v>10</v>
      </c>
      <c r="C1" s="8" t="s">
        <v>11</v>
      </c>
      <c r="D1" s="8" t="s">
        <v>12</v>
      </c>
      <c r="E1" s="8" t="s">
        <v>13</v>
      </c>
      <c r="F1" s="8" t="s">
        <v>14</v>
      </c>
      <c r="G1" s="8" t="s">
        <v>15</v>
      </c>
      <c r="H1" s="8" t="s">
        <v>16</v>
      </c>
      <c r="I1" s="48" t="s">
        <v>160</v>
      </c>
    </row>
    <row r="2" spans="1:9" ht="10" customHeight="1" x14ac:dyDescent="0.35">
      <c r="A2" s="9">
        <v>44227</v>
      </c>
      <c r="B2" s="10">
        <v>1</v>
      </c>
      <c r="C2" s="10" t="s">
        <v>17</v>
      </c>
      <c r="D2" s="10" t="s">
        <v>18</v>
      </c>
      <c r="E2" s="10" t="s">
        <v>19</v>
      </c>
      <c r="F2" s="10" t="s">
        <v>20</v>
      </c>
      <c r="G2" s="10">
        <v>10</v>
      </c>
      <c r="H2" s="11">
        <v>20</v>
      </c>
      <c r="I2" s="49">
        <f>Table2[[#This Row],[Quantity]]*Table2[[#This Row],[Price Per Unit]]</f>
        <v>200</v>
      </c>
    </row>
    <row r="3" spans="1:9" ht="10" customHeight="1" x14ac:dyDescent="0.35">
      <c r="A3" s="9">
        <v>44255</v>
      </c>
      <c r="B3" s="10">
        <v>2</v>
      </c>
      <c r="C3" s="10" t="s">
        <v>21</v>
      </c>
      <c r="D3" s="10" t="s">
        <v>22</v>
      </c>
      <c r="E3" s="10" t="s">
        <v>23</v>
      </c>
      <c r="F3" s="10" t="s">
        <v>24</v>
      </c>
      <c r="G3" s="10">
        <v>15</v>
      </c>
      <c r="H3" s="11">
        <v>10</v>
      </c>
      <c r="I3" s="49">
        <f>Table2[[#This Row],[Quantity]]*Table2[[#This Row],[Price Per Unit]]</f>
        <v>150</v>
      </c>
    </row>
    <row r="4" spans="1:9" ht="10" customHeight="1" x14ac:dyDescent="0.35">
      <c r="A4" s="9">
        <v>44316</v>
      </c>
      <c r="B4" s="10">
        <v>4</v>
      </c>
      <c r="C4" s="10" t="s">
        <v>30</v>
      </c>
      <c r="D4" s="10" t="s">
        <v>31</v>
      </c>
      <c r="E4" s="10" t="s">
        <v>32</v>
      </c>
      <c r="F4" s="10" t="s">
        <v>33</v>
      </c>
      <c r="G4" s="10">
        <v>25</v>
      </c>
      <c r="H4" s="11">
        <v>10</v>
      </c>
      <c r="I4" s="49">
        <f>Table2[[#This Row],[Quantity]]*Table2[[#This Row],[Price Per Unit]]</f>
        <v>250</v>
      </c>
    </row>
    <row r="5" spans="1:9" x14ac:dyDescent="0.35">
      <c r="A5" s="9">
        <v>44347</v>
      </c>
      <c r="B5" s="10">
        <v>5</v>
      </c>
      <c r="C5" s="10" t="s">
        <v>34</v>
      </c>
      <c r="D5" s="10" t="s">
        <v>22</v>
      </c>
      <c r="E5" s="10" t="s">
        <v>19</v>
      </c>
      <c r="F5" s="10" t="s">
        <v>35</v>
      </c>
      <c r="G5" s="10">
        <v>30</v>
      </c>
      <c r="H5" s="11">
        <v>16.670000000000002</v>
      </c>
      <c r="I5" s="49">
        <f>Table2[[#This Row],[Quantity]]*Table2[[#This Row],[Price Per Unit]]</f>
        <v>500.1</v>
      </c>
    </row>
    <row r="6" spans="1:9" x14ac:dyDescent="0.35">
      <c r="A6" s="9">
        <v>44408</v>
      </c>
      <c r="B6" s="10">
        <v>7</v>
      </c>
      <c r="C6" s="10" t="s">
        <v>38</v>
      </c>
      <c r="D6" s="10" t="s">
        <v>26</v>
      </c>
      <c r="E6" s="10" t="s">
        <v>27</v>
      </c>
      <c r="F6" s="10" t="s">
        <v>39</v>
      </c>
      <c r="G6" s="10">
        <v>35</v>
      </c>
      <c r="H6" s="11">
        <v>10</v>
      </c>
      <c r="I6" s="49">
        <f>Table2[[#This Row],[Quantity]]*Table2[[#This Row],[Price Per Unit]]</f>
        <v>350</v>
      </c>
    </row>
    <row r="7" spans="1:9" x14ac:dyDescent="0.35">
      <c r="A7" s="9">
        <v>44439</v>
      </c>
      <c r="B7" s="10">
        <v>8</v>
      </c>
      <c r="C7" s="10" t="s">
        <v>40</v>
      </c>
      <c r="D7" s="10" t="s">
        <v>31</v>
      </c>
      <c r="E7" s="10" t="s">
        <v>32</v>
      </c>
      <c r="F7" s="10" t="s">
        <v>41</v>
      </c>
      <c r="G7" s="10">
        <v>40</v>
      </c>
      <c r="H7" s="11">
        <v>15</v>
      </c>
      <c r="I7" s="49">
        <f>Table2[[#This Row],[Quantity]]*Table2[[#This Row],[Price Per Unit]]</f>
        <v>600</v>
      </c>
    </row>
    <row r="8" spans="1:9" x14ac:dyDescent="0.35">
      <c r="A8" s="9">
        <v>44469</v>
      </c>
      <c r="B8" s="10">
        <v>9</v>
      </c>
      <c r="C8" s="10" t="s">
        <v>42</v>
      </c>
      <c r="D8" s="10" t="s">
        <v>22</v>
      </c>
      <c r="E8" s="10" t="s">
        <v>19</v>
      </c>
      <c r="F8" s="10" t="s">
        <v>43</v>
      </c>
      <c r="G8" s="10">
        <v>45</v>
      </c>
      <c r="H8" s="11">
        <v>12.22</v>
      </c>
      <c r="I8" s="49">
        <f>Table2[[#This Row],[Quantity]]*Table2[[#This Row],[Price Per Unit]]</f>
        <v>549.9</v>
      </c>
    </row>
    <row r="9" spans="1:9" ht="10" customHeight="1" x14ac:dyDescent="0.35">
      <c r="A9" s="9">
        <v>44500</v>
      </c>
      <c r="B9" s="10">
        <v>10</v>
      </c>
      <c r="C9" s="10" t="s">
        <v>44</v>
      </c>
      <c r="D9" s="10" t="s">
        <v>18</v>
      </c>
      <c r="E9" s="10" t="s">
        <v>23</v>
      </c>
      <c r="F9" s="10" t="s">
        <v>45</v>
      </c>
      <c r="G9" s="10">
        <v>50</v>
      </c>
      <c r="H9" s="11">
        <v>14</v>
      </c>
      <c r="I9" s="49">
        <f>Table2[[#This Row],[Quantity]]*Table2[[#This Row],[Price Per Unit]]</f>
        <v>700</v>
      </c>
    </row>
    <row r="10" spans="1:9" ht="10" customHeight="1" x14ac:dyDescent="0.35">
      <c r="A10" s="9">
        <v>44530</v>
      </c>
      <c r="B10" s="10">
        <v>11</v>
      </c>
      <c r="C10" s="10" t="s">
        <v>46</v>
      </c>
      <c r="D10" s="10" t="s">
        <v>26</v>
      </c>
      <c r="E10" s="10" t="s">
        <v>27</v>
      </c>
      <c r="F10" s="10" t="s">
        <v>47</v>
      </c>
      <c r="G10" s="10">
        <v>5</v>
      </c>
      <c r="H10" s="11">
        <v>160</v>
      </c>
      <c r="I10" s="49">
        <f>Table2[[#This Row],[Quantity]]*Table2[[#This Row],[Price Per Unit]]</f>
        <v>800</v>
      </c>
    </row>
    <row r="11" spans="1:9" ht="10" customHeight="1" x14ac:dyDescent="0.35">
      <c r="A11" s="9">
        <v>44561</v>
      </c>
      <c r="B11" s="10">
        <v>12</v>
      </c>
      <c r="C11" s="10" t="s">
        <v>48</v>
      </c>
      <c r="D11" s="10" t="s">
        <v>31</v>
      </c>
      <c r="E11" s="10" t="s">
        <v>32</v>
      </c>
      <c r="F11" s="10" t="s">
        <v>49</v>
      </c>
      <c r="G11" s="10">
        <v>20</v>
      </c>
      <c r="H11" s="11">
        <v>45</v>
      </c>
      <c r="I11" s="49">
        <f>Table2[[#This Row],[Quantity]]*Table2[[#This Row],[Price Per Unit]]</f>
        <v>900</v>
      </c>
    </row>
    <row r="12" spans="1:9" ht="20.149999999999999" customHeight="1" x14ac:dyDescent="0.35">
      <c r="A12" s="9">
        <v>44620</v>
      </c>
      <c r="B12" s="10">
        <v>14</v>
      </c>
      <c r="C12" s="10" t="s">
        <v>52</v>
      </c>
      <c r="D12" s="10"/>
      <c r="E12" s="10" t="s">
        <v>23</v>
      </c>
      <c r="F12" s="10" t="s">
        <v>53</v>
      </c>
      <c r="G12" s="10">
        <v>30</v>
      </c>
      <c r="H12" s="11">
        <v>36.67</v>
      </c>
      <c r="I12" s="49">
        <f>Table2[[#This Row],[Quantity]]*Table2[[#This Row],[Price Per Unit]]</f>
        <v>1100.1000000000001</v>
      </c>
    </row>
    <row r="13" spans="1:9" ht="20.149999999999999" customHeight="1" x14ac:dyDescent="0.35">
      <c r="A13" s="9">
        <v>44651</v>
      </c>
      <c r="B13" s="10">
        <v>15</v>
      </c>
      <c r="C13" s="10" t="s">
        <v>54</v>
      </c>
      <c r="D13" s="10" t="s">
        <v>26</v>
      </c>
      <c r="E13" s="10" t="s">
        <v>27</v>
      </c>
      <c r="F13" s="10" t="s">
        <v>55</v>
      </c>
      <c r="G13" s="10">
        <v>35</v>
      </c>
      <c r="H13" s="11">
        <v>34.29</v>
      </c>
      <c r="I13" s="49">
        <f>Table2[[#This Row],[Quantity]]*Table2[[#This Row],[Price Per Unit]]</f>
        <v>1200.1499999999999</v>
      </c>
    </row>
    <row r="14" spans="1:9" ht="20.149999999999999" customHeight="1" x14ac:dyDescent="0.35">
      <c r="A14" s="9">
        <v>44712</v>
      </c>
      <c r="B14" s="10">
        <v>17</v>
      </c>
      <c r="C14" s="10" t="s">
        <v>58</v>
      </c>
      <c r="D14" s="10" t="s">
        <v>22</v>
      </c>
      <c r="E14" s="10" t="s">
        <v>19</v>
      </c>
      <c r="F14" s="10" t="s">
        <v>59</v>
      </c>
      <c r="G14" s="10">
        <v>40</v>
      </c>
      <c r="H14" s="11">
        <v>35</v>
      </c>
      <c r="I14" s="49">
        <f>Table2[[#This Row],[Quantity]]*Table2[[#This Row],[Price Per Unit]]</f>
        <v>1400</v>
      </c>
    </row>
    <row r="15" spans="1:9" ht="20.149999999999999" customHeight="1" x14ac:dyDescent="0.35">
      <c r="A15" s="9">
        <v>44742</v>
      </c>
      <c r="B15" s="10">
        <v>18</v>
      </c>
      <c r="C15" s="10" t="s">
        <v>60</v>
      </c>
      <c r="D15" s="10" t="s">
        <v>18</v>
      </c>
      <c r="E15" s="10" t="s">
        <v>23</v>
      </c>
      <c r="F15" s="10" t="s">
        <v>61</v>
      </c>
      <c r="G15" s="10">
        <v>45</v>
      </c>
      <c r="H15" s="11">
        <v>33.33</v>
      </c>
      <c r="I15" s="49">
        <f>Table2[[#This Row],[Quantity]]*Table2[[#This Row],[Price Per Unit]]</f>
        <v>1499.85</v>
      </c>
    </row>
    <row r="16" spans="1:9" ht="20.149999999999999" customHeight="1" x14ac:dyDescent="0.35">
      <c r="A16" s="9">
        <v>44773</v>
      </c>
      <c r="B16" s="10">
        <v>19</v>
      </c>
      <c r="C16" s="10" t="s">
        <v>62</v>
      </c>
      <c r="D16" s="10" t="s">
        <v>26</v>
      </c>
      <c r="E16" s="10" t="s">
        <v>27</v>
      </c>
      <c r="F16" s="10" t="s">
        <v>63</v>
      </c>
      <c r="G16" s="10">
        <v>50</v>
      </c>
      <c r="H16" s="11">
        <v>32</v>
      </c>
      <c r="I16" s="49">
        <f>Table2[[#This Row],[Quantity]]*Table2[[#This Row],[Price Per Unit]]</f>
        <v>1600</v>
      </c>
    </row>
    <row r="17" spans="1:9" ht="20.149999999999999" customHeight="1" x14ac:dyDescent="0.35">
      <c r="A17" s="9">
        <v>44804</v>
      </c>
      <c r="B17" s="10">
        <v>20</v>
      </c>
      <c r="C17" s="10" t="s">
        <v>64</v>
      </c>
      <c r="D17" s="10" t="s">
        <v>31</v>
      </c>
      <c r="E17" s="10" t="s">
        <v>32</v>
      </c>
      <c r="F17" s="10" t="s">
        <v>65</v>
      </c>
      <c r="G17" s="10">
        <v>55</v>
      </c>
      <c r="H17" s="11">
        <v>30.91</v>
      </c>
      <c r="I17" s="49">
        <f>Table2[[#This Row],[Quantity]]*Table2[[#This Row],[Price Per Unit]]</f>
        <v>1700.05</v>
      </c>
    </row>
    <row r="18" spans="1:9" ht="20.149999999999999" customHeight="1" x14ac:dyDescent="0.35">
      <c r="A18" s="9">
        <v>44834</v>
      </c>
      <c r="B18" s="10">
        <v>21</v>
      </c>
      <c r="C18" s="10" t="s">
        <v>66</v>
      </c>
      <c r="D18" s="10" t="s">
        <v>22</v>
      </c>
      <c r="E18" s="10" t="s">
        <v>19</v>
      </c>
      <c r="F18" s="10" t="s">
        <v>67</v>
      </c>
      <c r="G18" s="10">
        <v>60</v>
      </c>
      <c r="H18" s="11">
        <v>30</v>
      </c>
      <c r="I18" s="49">
        <f>Table2[[#This Row],[Quantity]]*Table2[[#This Row],[Price Per Unit]]</f>
        <v>1800</v>
      </c>
    </row>
    <row r="19" spans="1:9" ht="20.149999999999999" customHeight="1" x14ac:dyDescent="0.35">
      <c r="A19" s="9">
        <v>44895</v>
      </c>
      <c r="B19" s="10">
        <v>23</v>
      </c>
      <c r="C19" s="10" t="s">
        <v>70</v>
      </c>
      <c r="D19" s="10" t="s">
        <v>26</v>
      </c>
      <c r="E19" s="10" t="s">
        <v>27</v>
      </c>
      <c r="F19" s="10" t="s">
        <v>71</v>
      </c>
      <c r="G19" s="10">
        <v>65</v>
      </c>
      <c r="H19" s="11">
        <v>30.77</v>
      </c>
      <c r="I19" s="49">
        <f>Table2[[#This Row],[Quantity]]*Table2[[#This Row],[Price Per Unit]]</f>
        <v>2000.05</v>
      </c>
    </row>
    <row r="20" spans="1:9" ht="20.149999999999999" customHeight="1" x14ac:dyDescent="0.35">
      <c r="A20" s="9">
        <v>44926</v>
      </c>
      <c r="B20" s="10">
        <v>24</v>
      </c>
      <c r="C20" s="10" t="s">
        <v>72</v>
      </c>
      <c r="D20" s="10" t="s">
        <v>31</v>
      </c>
      <c r="E20" s="10" t="s">
        <v>32</v>
      </c>
      <c r="F20" s="10" t="s">
        <v>73</v>
      </c>
      <c r="G20" s="10">
        <v>70</v>
      </c>
      <c r="H20" s="11">
        <v>30</v>
      </c>
      <c r="I20" s="49">
        <f>Table2[[#This Row],[Quantity]]*Table2[[#This Row],[Price Per Unit]]</f>
        <v>2100</v>
      </c>
    </row>
    <row r="21" spans="1:9" ht="20.149999999999999" customHeight="1" x14ac:dyDescent="0.35">
      <c r="A21" s="9">
        <v>44957</v>
      </c>
      <c r="B21" s="10">
        <v>25</v>
      </c>
      <c r="C21" s="10" t="s">
        <v>74</v>
      </c>
      <c r="D21" s="10" t="s">
        <v>75</v>
      </c>
      <c r="E21" s="10" t="s">
        <v>76</v>
      </c>
      <c r="F21" s="10" t="s">
        <v>77</v>
      </c>
      <c r="G21" s="10">
        <v>75</v>
      </c>
      <c r="H21" s="11">
        <v>29.33</v>
      </c>
      <c r="I21" s="49">
        <f>Table2[[#This Row],[Quantity]]*Table2[[#This Row],[Price Per Unit]]</f>
        <v>2199.75</v>
      </c>
    </row>
    <row r="22" spans="1:9" ht="20.149999999999999" customHeight="1" x14ac:dyDescent="0.35">
      <c r="A22" s="9">
        <v>44985</v>
      </c>
      <c r="B22" s="10">
        <v>26</v>
      </c>
      <c r="C22" s="10" t="s">
        <v>78</v>
      </c>
      <c r="D22" s="10" t="s">
        <v>75</v>
      </c>
      <c r="E22" s="10" t="s">
        <v>79</v>
      </c>
      <c r="F22" s="10" t="s">
        <v>80</v>
      </c>
      <c r="G22" s="10">
        <v>80</v>
      </c>
      <c r="H22" s="11">
        <v>28.75</v>
      </c>
      <c r="I22" s="49">
        <f>Table2[[#This Row],[Quantity]]*Table2[[#This Row],[Price Per Unit]]</f>
        <v>2300</v>
      </c>
    </row>
    <row r="23" spans="1:9" ht="20.149999999999999" customHeight="1" x14ac:dyDescent="0.35">
      <c r="A23" s="9">
        <v>45046</v>
      </c>
      <c r="B23" s="10">
        <v>28</v>
      </c>
      <c r="C23" s="10" t="s">
        <v>48</v>
      </c>
      <c r="D23" s="10" t="s">
        <v>31</v>
      </c>
      <c r="E23" s="10" t="s">
        <v>83</v>
      </c>
      <c r="F23" s="10" t="s">
        <v>84</v>
      </c>
      <c r="G23" s="10">
        <v>85</v>
      </c>
      <c r="H23" s="11">
        <v>29.41</v>
      </c>
      <c r="I23" s="49">
        <f>Table2[[#This Row],[Quantity]]*Table2[[#This Row],[Price Per Unit]]</f>
        <v>2499.85</v>
      </c>
    </row>
    <row r="24" spans="1:9" ht="20.149999999999999" customHeight="1" x14ac:dyDescent="0.35"/>
    <row r="25" spans="1:9" ht="20.149999999999999" customHeight="1" x14ac:dyDescent="0.35"/>
    <row r="26" spans="1:9" ht="20.149999999999999" customHeight="1" x14ac:dyDescent="0.35"/>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K19"/>
  <sheetViews>
    <sheetView topLeftCell="A7" workbookViewId="0">
      <selection activeCell="E21" sqref="E21"/>
    </sheetView>
  </sheetViews>
  <sheetFormatPr defaultRowHeight="14.5" x14ac:dyDescent="0.35"/>
  <cols>
    <col min="5" max="5" width="90.453125" customWidth="1"/>
    <col min="10" max="10" width="25" customWidth="1"/>
  </cols>
  <sheetData>
    <row r="2" spans="5:11" ht="18" x14ac:dyDescent="0.25">
      <c r="E2" s="40" t="s">
        <v>148</v>
      </c>
    </row>
    <row r="3" spans="5:11" ht="15" x14ac:dyDescent="0.25">
      <c r="E3" s="41"/>
    </row>
    <row r="4" spans="5:11" ht="15" x14ac:dyDescent="0.25">
      <c r="E4" s="42" t="s">
        <v>149</v>
      </c>
    </row>
    <row r="5" spans="5:11" ht="45" x14ac:dyDescent="0.25">
      <c r="E5" s="43" t="s">
        <v>150</v>
      </c>
    </row>
    <row r="6" spans="5:11" ht="15" x14ac:dyDescent="0.25">
      <c r="E6" s="41"/>
    </row>
    <row r="7" spans="5:11" ht="18" x14ac:dyDescent="0.25">
      <c r="E7" s="44" t="s">
        <v>151</v>
      </c>
    </row>
    <row r="8" spans="5:11" ht="15" x14ac:dyDescent="0.25">
      <c r="E8" s="45"/>
    </row>
    <row r="9" spans="5:11" ht="29" x14ac:dyDescent="0.35">
      <c r="E9" s="46" t="s">
        <v>152</v>
      </c>
    </row>
    <row r="10" spans="5:11" ht="29" x14ac:dyDescent="0.35">
      <c r="E10" s="46" t="s">
        <v>153</v>
      </c>
      <c r="J10" s="38"/>
      <c r="K10" s="39"/>
    </row>
    <row r="11" spans="5:11" ht="29" x14ac:dyDescent="0.35">
      <c r="E11" s="46" t="s">
        <v>154</v>
      </c>
      <c r="J11" s="38"/>
      <c r="K11" s="39"/>
    </row>
    <row r="12" spans="5:11" ht="15" x14ac:dyDescent="0.25">
      <c r="E12" s="41"/>
      <c r="J12" s="38"/>
      <c r="K12" s="39"/>
    </row>
    <row r="13" spans="5:11" ht="18" x14ac:dyDescent="0.25">
      <c r="E13" s="40" t="s">
        <v>155</v>
      </c>
    </row>
    <row r="14" spans="5:11" ht="15" x14ac:dyDescent="0.25">
      <c r="E14" s="47"/>
    </row>
    <row r="15" spans="5:11" ht="15" x14ac:dyDescent="0.25">
      <c r="E15" s="47" t="s">
        <v>156</v>
      </c>
    </row>
    <row r="16" spans="5:11" ht="15" x14ac:dyDescent="0.25">
      <c r="E16" s="47" t="s">
        <v>157</v>
      </c>
    </row>
    <row r="17" spans="5:5" ht="15" x14ac:dyDescent="0.25">
      <c r="E17" s="47" t="s">
        <v>158</v>
      </c>
    </row>
    <row r="18" spans="5:5" ht="15" x14ac:dyDescent="0.25">
      <c r="E18" s="41"/>
    </row>
    <row r="19" spans="5:5" ht="15" x14ac:dyDescent="0.25">
      <c r="E19" s="41" t="s">
        <v>159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H5" sqref="H5"/>
    </sheetView>
  </sheetViews>
  <sheetFormatPr defaultRowHeight="14.5" x14ac:dyDescent="0.35"/>
  <cols>
    <col min="1" max="1" width="1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5.75" customHeight="1" x14ac:dyDescent="0.3">
      <c r="A1" s="6" t="s">
        <v>85</v>
      </c>
      <c r="B1" s="6"/>
      <c r="C1" s="6"/>
      <c r="D1" s="6"/>
      <c r="E1" s="6"/>
      <c r="F1" s="6"/>
      <c r="G1" s="6"/>
      <c r="H1" s="6"/>
      <c r="I1" s="6"/>
      <c r="J1" s="6"/>
      <c r="K1" s="6"/>
      <c r="L1" s="6"/>
      <c r="M1" s="6"/>
      <c r="N1" s="6"/>
      <c r="O1" s="6"/>
      <c r="P1" s="6"/>
    </row>
    <row r="2" spans="1:16" ht="15" x14ac:dyDescent="0.25">
      <c r="A2" s="8" t="s">
        <v>9</v>
      </c>
      <c r="B2" s="8" t="s">
        <v>10</v>
      </c>
      <c r="C2" s="8" t="s">
        <v>11</v>
      </c>
      <c r="D2" s="8" t="s">
        <v>12</v>
      </c>
      <c r="E2" s="8" t="s">
        <v>13</v>
      </c>
      <c r="F2" s="8" t="s">
        <v>14</v>
      </c>
      <c r="G2" s="8" t="s">
        <v>15</v>
      </c>
      <c r="H2" s="8" t="s">
        <v>16</v>
      </c>
    </row>
    <row r="3" spans="1:16" ht="15" x14ac:dyDescent="0.25">
      <c r="A3" s="9">
        <v>44227</v>
      </c>
      <c r="B3" s="10">
        <v>1</v>
      </c>
      <c r="C3" s="10" t="s">
        <v>17</v>
      </c>
      <c r="D3" s="10" t="s">
        <v>18</v>
      </c>
      <c r="E3" s="10" t="s">
        <v>19</v>
      </c>
      <c r="F3" s="10" t="s">
        <v>20</v>
      </c>
      <c r="G3" s="10">
        <v>10</v>
      </c>
      <c r="H3" s="11">
        <v>20</v>
      </c>
    </row>
    <row r="4" spans="1:16" ht="15" x14ac:dyDescent="0.25">
      <c r="A4" s="9">
        <v>44255</v>
      </c>
      <c r="B4" s="10">
        <v>2</v>
      </c>
      <c r="C4" s="10" t="s">
        <v>21</v>
      </c>
      <c r="D4" s="10" t="s">
        <v>22</v>
      </c>
      <c r="E4" s="10" t="s">
        <v>23</v>
      </c>
      <c r="F4" s="10" t="s">
        <v>24</v>
      </c>
      <c r="G4" s="10">
        <v>15</v>
      </c>
      <c r="H4" s="11">
        <v>10</v>
      </c>
    </row>
    <row r="5" spans="1:16" ht="15" x14ac:dyDescent="0.25">
      <c r="A5" s="9">
        <v>44286</v>
      </c>
      <c r="B5" s="10">
        <v>3</v>
      </c>
      <c r="C5" s="10" t="s">
        <v>25</v>
      </c>
      <c r="D5" s="10" t="s">
        <v>26</v>
      </c>
      <c r="E5" s="10" t="s">
        <v>27</v>
      </c>
      <c r="F5" s="10" t="s">
        <v>28</v>
      </c>
      <c r="G5" s="10">
        <v>0</v>
      </c>
      <c r="H5" s="10" t="s">
        <v>29</v>
      </c>
    </row>
    <row r="6" spans="1:16" ht="15" x14ac:dyDescent="0.25">
      <c r="A6" s="9">
        <v>44316</v>
      </c>
      <c r="B6" s="10">
        <v>4</v>
      </c>
      <c r="C6" s="10" t="s">
        <v>30</v>
      </c>
      <c r="D6" s="10" t="s">
        <v>31</v>
      </c>
      <c r="E6" s="10" t="s">
        <v>32</v>
      </c>
      <c r="F6" s="10" t="s">
        <v>33</v>
      </c>
      <c r="G6" s="10">
        <v>25</v>
      </c>
      <c r="H6" s="11">
        <v>10</v>
      </c>
    </row>
    <row r="7" spans="1:16" ht="15" x14ac:dyDescent="0.25">
      <c r="A7" s="9">
        <v>44347</v>
      </c>
      <c r="B7" s="10">
        <v>5</v>
      </c>
      <c r="C7" s="10" t="s">
        <v>34</v>
      </c>
      <c r="D7" s="10" t="s">
        <v>22</v>
      </c>
      <c r="E7" s="10" t="s">
        <v>19</v>
      </c>
      <c r="F7" s="10" t="s">
        <v>35</v>
      </c>
      <c r="G7" s="10">
        <v>30</v>
      </c>
      <c r="H7" s="11">
        <v>16.670000000000002</v>
      </c>
    </row>
    <row r="8" spans="1:16" ht="15" x14ac:dyDescent="0.25">
      <c r="A8" s="9">
        <v>44377</v>
      </c>
      <c r="B8" s="10">
        <v>6</v>
      </c>
      <c r="C8" s="10" t="s">
        <v>36</v>
      </c>
      <c r="D8" s="10"/>
      <c r="E8" s="10" t="s">
        <v>23</v>
      </c>
      <c r="F8" s="10" t="s">
        <v>37</v>
      </c>
      <c r="G8" s="10">
        <v>0</v>
      </c>
      <c r="H8" s="10" t="s">
        <v>29</v>
      </c>
    </row>
    <row r="9" spans="1:16" ht="15" x14ac:dyDescent="0.25">
      <c r="A9" s="9">
        <v>44408</v>
      </c>
      <c r="B9" s="10">
        <v>7</v>
      </c>
      <c r="C9" s="10" t="s">
        <v>38</v>
      </c>
      <c r="D9" s="10" t="s">
        <v>26</v>
      </c>
      <c r="E9" s="10" t="s">
        <v>27</v>
      </c>
      <c r="F9" s="10" t="s">
        <v>39</v>
      </c>
      <c r="G9" s="10">
        <v>35</v>
      </c>
      <c r="H9" s="11">
        <v>10</v>
      </c>
    </row>
    <row r="10" spans="1:16" ht="15" x14ac:dyDescent="0.25">
      <c r="A10" s="9">
        <v>44439</v>
      </c>
      <c r="B10" s="10">
        <v>8</v>
      </c>
      <c r="C10" s="10" t="s">
        <v>40</v>
      </c>
      <c r="D10" s="10" t="s">
        <v>31</v>
      </c>
      <c r="E10" s="10" t="s">
        <v>32</v>
      </c>
      <c r="F10" s="10" t="s">
        <v>41</v>
      </c>
      <c r="G10" s="10">
        <v>40</v>
      </c>
      <c r="H10" s="11">
        <v>15</v>
      </c>
    </row>
    <row r="11" spans="1:16" ht="15" x14ac:dyDescent="0.25">
      <c r="A11" s="9">
        <v>44469</v>
      </c>
      <c r="B11" s="10">
        <v>9</v>
      </c>
      <c r="C11" s="10" t="s">
        <v>42</v>
      </c>
      <c r="D11" s="10" t="s">
        <v>22</v>
      </c>
      <c r="E11" s="10" t="s">
        <v>19</v>
      </c>
      <c r="F11" s="10" t="s">
        <v>43</v>
      </c>
      <c r="G11" s="10">
        <v>45</v>
      </c>
      <c r="H11" s="11">
        <v>12.22</v>
      </c>
    </row>
    <row r="12" spans="1:16" ht="15" x14ac:dyDescent="0.25">
      <c r="A12" s="9">
        <v>44500</v>
      </c>
      <c r="B12" s="10">
        <v>10</v>
      </c>
      <c r="C12" s="10" t="s">
        <v>44</v>
      </c>
      <c r="D12" s="10" t="s">
        <v>18</v>
      </c>
      <c r="E12" s="10" t="s">
        <v>23</v>
      </c>
      <c r="F12" s="10" t="s">
        <v>45</v>
      </c>
      <c r="G12" s="10">
        <v>50</v>
      </c>
      <c r="H12" s="11">
        <v>14</v>
      </c>
    </row>
    <row r="13" spans="1:16" ht="15" x14ac:dyDescent="0.25">
      <c r="A13" s="9">
        <v>44530</v>
      </c>
      <c r="B13" s="10">
        <v>11</v>
      </c>
      <c r="C13" s="10" t="s">
        <v>46</v>
      </c>
      <c r="D13" s="10" t="s">
        <v>26</v>
      </c>
      <c r="E13" s="10" t="s">
        <v>27</v>
      </c>
      <c r="F13" s="10" t="s">
        <v>47</v>
      </c>
      <c r="G13" s="10">
        <v>5</v>
      </c>
      <c r="H13" s="11">
        <v>160</v>
      </c>
    </row>
    <row r="14" spans="1:16" ht="15" x14ac:dyDescent="0.25">
      <c r="A14" s="9">
        <v>44561</v>
      </c>
      <c r="B14" s="10">
        <v>12</v>
      </c>
      <c r="C14" s="10" t="s">
        <v>48</v>
      </c>
      <c r="D14" s="10" t="s">
        <v>31</v>
      </c>
      <c r="E14" s="10" t="s">
        <v>32</v>
      </c>
      <c r="F14" s="10" t="s">
        <v>49</v>
      </c>
      <c r="G14" s="10">
        <v>20</v>
      </c>
      <c r="H14" s="11">
        <v>45</v>
      </c>
    </row>
    <row r="15" spans="1:16" ht="15" x14ac:dyDescent="0.25">
      <c r="A15" s="9">
        <v>44592</v>
      </c>
      <c r="B15" s="10">
        <v>13</v>
      </c>
      <c r="C15" s="10" t="s">
        <v>50</v>
      </c>
      <c r="D15" s="10" t="s">
        <v>22</v>
      </c>
      <c r="E15" s="10" t="s">
        <v>19</v>
      </c>
      <c r="F15" s="10" t="s">
        <v>51</v>
      </c>
      <c r="G15" s="10">
        <v>0</v>
      </c>
      <c r="H15" s="10" t="s">
        <v>29</v>
      </c>
    </row>
    <row r="16" spans="1:16" ht="15" x14ac:dyDescent="0.25">
      <c r="A16" s="9">
        <v>44620</v>
      </c>
      <c r="B16" s="10">
        <v>14</v>
      </c>
      <c r="C16" s="10" t="s">
        <v>52</v>
      </c>
      <c r="D16" s="10"/>
      <c r="E16" s="10" t="s">
        <v>23</v>
      </c>
      <c r="F16" s="10" t="s">
        <v>53</v>
      </c>
      <c r="G16" s="10">
        <v>30</v>
      </c>
      <c r="H16" s="11">
        <v>36.67</v>
      </c>
    </row>
    <row r="17" spans="1:8" ht="15" x14ac:dyDescent="0.25">
      <c r="A17" s="9">
        <v>44316</v>
      </c>
      <c r="B17" s="10">
        <v>4</v>
      </c>
      <c r="C17" s="10" t="s">
        <v>30</v>
      </c>
      <c r="D17" s="10" t="s">
        <v>31</v>
      </c>
      <c r="E17" s="10" t="s">
        <v>32</v>
      </c>
      <c r="F17" s="10" t="s">
        <v>33</v>
      </c>
      <c r="G17" s="10">
        <v>25</v>
      </c>
      <c r="H17" s="11">
        <v>10</v>
      </c>
    </row>
    <row r="18" spans="1:8" ht="15" x14ac:dyDescent="0.25">
      <c r="A18" s="9">
        <v>44347</v>
      </c>
      <c r="B18" s="10">
        <v>5</v>
      </c>
      <c r="C18" s="10" t="s">
        <v>34</v>
      </c>
      <c r="D18" s="10" t="s">
        <v>22</v>
      </c>
      <c r="E18" s="10" t="s">
        <v>19</v>
      </c>
      <c r="F18" s="10" t="s">
        <v>35</v>
      </c>
      <c r="G18" s="10">
        <v>30</v>
      </c>
      <c r="H18" s="11">
        <v>16.670000000000002</v>
      </c>
    </row>
    <row r="19" spans="1:8" ht="15" x14ac:dyDescent="0.25">
      <c r="A19" s="9">
        <v>44377</v>
      </c>
      <c r="B19" s="10">
        <v>6</v>
      </c>
      <c r="C19" s="10" t="s">
        <v>36</v>
      </c>
      <c r="D19" s="10"/>
      <c r="E19" s="10" t="s">
        <v>23</v>
      </c>
      <c r="F19" s="10" t="s">
        <v>37</v>
      </c>
      <c r="G19" s="10">
        <v>0</v>
      </c>
      <c r="H19" s="10" t="s">
        <v>29</v>
      </c>
    </row>
    <row r="20" spans="1:8" ht="15" x14ac:dyDescent="0.25">
      <c r="A20" s="9">
        <v>44651</v>
      </c>
      <c r="B20" s="10">
        <v>15</v>
      </c>
      <c r="C20" s="10" t="s">
        <v>54</v>
      </c>
      <c r="D20" s="10" t="s">
        <v>26</v>
      </c>
      <c r="E20" s="10" t="s">
        <v>27</v>
      </c>
      <c r="F20" s="10" t="s">
        <v>55</v>
      </c>
      <c r="G20" s="10">
        <v>35</v>
      </c>
      <c r="H20" s="11">
        <v>34.29</v>
      </c>
    </row>
    <row r="21" spans="1:8" ht="15" x14ac:dyDescent="0.25">
      <c r="A21" s="9">
        <v>44681</v>
      </c>
      <c r="B21" s="10">
        <v>16</v>
      </c>
      <c r="C21" s="10" t="s">
        <v>56</v>
      </c>
      <c r="D21" s="10"/>
      <c r="E21" s="10" t="s">
        <v>32</v>
      </c>
      <c r="F21" s="10" t="s">
        <v>57</v>
      </c>
      <c r="G21" s="10">
        <v>0</v>
      </c>
      <c r="H21" s="10" t="s">
        <v>29</v>
      </c>
    </row>
    <row r="22" spans="1:8" ht="15" x14ac:dyDescent="0.25">
      <c r="A22" s="9">
        <v>44712</v>
      </c>
      <c r="B22" s="10">
        <v>17</v>
      </c>
      <c r="C22" s="10" t="s">
        <v>58</v>
      </c>
      <c r="D22" s="10" t="s">
        <v>22</v>
      </c>
      <c r="E22" s="10" t="s">
        <v>19</v>
      </c>
      <c r="F22" s="10" t="s">
        <v>59</v>
      </c>
      <c r="G22" s="10">
        <v>40</v>
      </c>
      <c r="H22" s="11">
        <v>35</v>
      </c>
    </row>
    <row r="23" spans="1:8" x14ac:dyDescent="0.35">
      <c r="A23" s="9">
        <v>44742</v>
      </c>
      <c r="B23" s="10">
        <v>18</v>
      </c>
      <c r="C23" s="10" t="s">
        <v>60</v>
      </c>
      <c r="D23" s="10" t="s">
        <v>18</v>
      </c>
      <c r="E23" s="10" t="s">
        <v>23</v>
      </c>
      <c r="F23" s="10" t="s">
        <v>61</v>
      </c>
      <c r="G23" s="10">
        <v>45</v>
      </c>
      <c r="H23" s="11">
        <v>33.33</v>
      </c>
    </row>
    <row r="24" spans="1:8" x14ac:dyDescent="0.35">
      <c r="A24" s="9">
        <v>44773</v>
      </c>
      <c r="B24" s="10">
        <v>19</v>
      </c>
      <c r="C24" s="10" t="s">
        <v>62</v>
      </c>
      <c r="D24" s="10" t="s">
        <v>26</v>
      </c>
      <c r="E24" s="10" t="s">
        <v>27</v>
      </c>
      <c r="F24" s="10" t="s">
        <v>63</v>
      </c>
      <c r="G24" s="10">
        <v>50</v>
      </c>
      <c r="H24" s="11">
        <v>32</v>
      </c>
    </row>
    <row r="25" spans="1:8" x14ac:dyDescent="0.35">
      <c r="A25" s="9">
        <v>44804</v>
      </c>
      <c r="B25" s="10">
        <v>20</v>
      </c>
      <c r="C25" s="10" t="s">
        <v>64</v>
      </c>
      <c r="D25" s="10" t="s">
        <v>31</v>
      </c>
      <c r="E25" s="10" t="s">
        <v>32</v>
      </c>
      <c r="F25" s="10" t="s">
        <v>65</v>
      </c>
      <c r="G25" s="10">
        <v>55</v>
      </c>
      <c r="H25" s="11">
        <v>30.91</v>
      </c>
    </row>
    <row r="26" spans="1:8" x14ac:dyDescent="0.35">
      <c r="A26" s="9">
        <v>44834</v>
      </c>
      <c r="B26" s="10">
        <v>21</v>
      </c>
      <c r="C26" s="10" t="s">
        <v>66</v>
      </c>
      <c r="D26" s="10" t="s">
        <v>22</v>
      </c>
      <c r="E26" s="10" t="s">
        <v>19</v>
      </c>
      <c r="F26" s="10" t="s">
        <v>67</v>
      </c>
      <c r="G26" s="10">
        <v>60</v>
      </c>
      <c r="H26" s="11">
        <v>30</v>
      </c>
    </row>
    <row r="27" spans="1:8" x14ac:dyDescent="0.35">
      <c r="A27" s="9">
        <v>44865</v>
      </c>
      <c r="B27" s="10">
        <v>22</v>
      </c>
      <c r="C27" s="10" t="s">
        <v>68</v>
      </c>
      <c r="D27" s="10" t="s">
        <v>18</v>
      </c>
      <c r="E27" s="10" t="s">
        <v>23</v>
      </c>
      <c r="F27" s="10" t="s">
        <v>69</v>
      </c>
      <c r="G27" s="10">
        <v>0</v>
      </c>
      <c r="H27" s="10" t="s">
        <v>29</v>
      </c>
    </row>
    <row r="28" spans="1:8" x14ac:dyDescent="0.35">
      <c r="A28" s="9">
        <v>44895</v>
      </c>
      <c r="B28" s="10">
        <v>23</v>
      </c>
      <c r="C28" s="10" t="s">
        <v>70</v>
      </c>
      <c r="D28" s="10" t="s">
        <v>26</v>
      </c>
      <c r="E28" s="10" t="s">
        <v>27</v>
      </c>
      <c r="F28" s="10" t="s">
        <v>71</v>
      </c>
      <c r="G28" s="10">
        <v>65</v>
      </c>
      <c r="H28" s="11">
        <v>30.77</v>
      </c>
    </row>
    <row r="29" spans="1:8" x14ac:dyDescent="0.35">
      <c r="A29" s="9">
        <v>44926</v>
      </c>
      <c r="B29" s="10">
        <v>24</v>
      </c>
      <c r="C29" s="10" t="s">
        <v>72</v>
      </c>
      <c r="D29" s="10" t="s">
        <v>31</v>
      </c>
      <c r="E29" s="10" t="s">
        <v>32</v>
      </c>
      <c r="F29" s="10" t="s">
        <v>73</v>
      </c>
      <c r="G29" s="10">
        <v>70</v>
      </c>
      <c r="H29" s="11">
        <v>30</v>
      </c>
    </row>
    <row r="30" spans="1:8" x14ac:dyDescent="0.35">
      <c r="A30" s="9">
        <v>44957</v>
      </c>
      <c r="B30" s="10">
        <v>25</v>
      </c>
      <c r="C30" s="10" t="s">
        <v>74</v>
      </c>
      <c r="D30" s="10" t="s">
        <v>75</v>
      </c>
      <c r="E30" s="10" t="s">
        <v>76</v>
      </c>
      <c r="F30" s="10" t="s">
        <v>77</v>
      </c>
      <c r="G30" s="10">
        <v>75</v>
      </c>
      <c r="H30" s="11">
        <v>29.33</v>
      </c>
    </row>
    <row r="31" spans="1:8" x14ac:dyDescent="0.35">
      <c r="A31" s="9">
        <v>44985</v>
      </c>
      <c r="B31" s="10">
        <v>26</v>
      </c>
      <c r="C31" s="10" t="s">
        <v>78</v>
      </c>
      <c r="D31" s="10" t="s">
        <v>75</v>
      </c>
      <c r="E31" s="10" t="s">
        <v>79</v>
      </c>
      <c r="F31" s="10" t="s">
        <v>80</v>
      </c>
      <c r="G31" s="10">
        <v>80</v>
      </c>
      <c r="H31" s="11">
        <v>28.75</v>
      </c>
    </row>
    <row r="32" spans="1:8" x14ac:dyDescent="0.35">
      <c r="A32" s="9">
        <v>45016</v>
      </c>
      <c r="B32" s="10">
        <v>27</v>
      </c>
      <c r="C32" s="10" t="s">
        <v>50</v>
      </c>
      <c r="D32" s="10" t="s">
        <v>22</v>
      </c>
      <c r="E32" s="10" t="s">
        <v>81</v>
      </c>
      <c r="F32" s="10" t="s">
        <v>82</v>
      </c>
      <c r="G32" s="10">
        <v>0</v>
      </c>
      <c r="H32" s="10" t="s">
        <v>29</v>
      </c>
    </row>
    <row r="33" spans="1:8" x14ac:dyDescent="0.35">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2" workbookViewId="0">
      <selection activeCell="E11" sqref="E11"/>
    </sheetView>
  </sheetViews>
  <sheetFormatPr defaultRowHeight="14.5" x14ac:dyDescent="0.3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8.75" customHeight="1" x14ac:dyDescent="0.3">
      <c r="A1" s="6" t="s">
        <v>86</v>
      </c>
      <c r="B1" s="6"/>
      <c r="C1" s="6"/>
      <c r="D1" s="6"/>
      <c r="E1" s="6"/>
      <c r="F1" s="6"/>
      <c r="G1" s="6"/>
      <c r="H1" s="6"/>
      <c r="I1" s="6"/>
      <c r="J1" s="6"/>
      <c r="K1" s="6"/>
      <c r="L1" s="6"/>
      <c r="M1" s="6"/>
      <c r="N1" s="6"/>
      <c r="O1" s="6"/>
      <c r="P1" s="6"/>
    </row>
    <row r="2" spans="1:16" ht="15" x14ac:dyDescent="0.25">
      <c r="A2" s="8" t="s">
        <v>9</v>
      </c>
      <c r="B2" s="8" t="s">
        <v>10</v>
      </c>
      <c r="C2" s="8" t="s">
        <v>11</v>
      </c>
      <c r="D2" s="8" t="s">
        <v>12</v>
      </c>
      <c r="E2" s="8" t="s">
        <v>13</v>
      </c>
      <c r="F2" s="8" t="s">
        <v>14</v>
      </c>
      <c r="G2" s="8" t="s">
        <v>15</v>
      </c>
      <c r="H2" s="8" t="s">
        <v>16</v>
      </c>
    </row>
    <row r="3" spans="1:16" ht="15" x14ac:dyDescent="0.25">
      <c r="A3" s="9">
        <v>44227</v>
      </c>
      <c r="B3" s="10">
        <v>1</v>
      </c>
      <c r="C3" s="10" t="s">
        <v>17</v>
      </c>
      <c r="D3" s="10" t="s">
        <v>18</v>
      </c>
      <c r="E3" s="10" t="s">
        <v>19</v>
      </c>
      <c r="F3" s="10" t="s">
        <v>20</v>
      </c>
      <c r="G3" s="10">
        <v>10</v>
      </c>
      <c r="H3" s="11">
        <v>20</v>
      </c>
    </row>
    <row r="4" spans="1:16" ht="15" x14ac:dyDescent="0.25">
      <c r="A4" s="9">
        <v>44255</v>
      </c>
      <c r="B4" s="10">
        <v>2</v>
      </c>
      <c r="C4" s="10" t="s">
        <v>21</v>
      </c>
      <c r="D4" s="10" t="s">
        <v>22</v>
      </c>
      <c r="E4" s="10" t="s">
        <v>23</v>
      </c>
      <c r="F4" s="10" t="s">
        <v>24</v>
      </c>
      <c r="G4" s="10">
        <v>15</v>
      </c>
      <c r="H4" s="11">
        <v>10</v>
      </c>
    </row>
    <row r="5" spans="1:16" ht="15" x14ac:dyDescent="0.25">
      <c r="A5" s="9">
        <v>44286</v>
      </c>
      <c r="B5" s="10">
        <v>3</v>
      </c>
      <c r="C5" s="10" t="s">
        <v>25</v>
      </c>
      <c r="D5" s="10" t="s">
        <v>26</v>
      </c>
      <c r="E5" s="10" t="s">
        <v>27</v>
      </c>
      <c r="F5" s="10" t="s">
        <v>28</v>
      </c>
      <c r="G5" s="10">
        <v>0</v>
      </c>
      <c r="H5" s="10" t="s">
        <v>29</v>
      </c>
    </row>
    <row r="6" spans="1:16" ht="15" x14ac:dyDescent="0.25">
      <c r="A6" s="9">
        <v>44316</v>
      </c>
      <c r="B6" s="10">
        <v>4</v>
      </c>
      <c r="C6" s="10" t="s">
        <v>30</v>
      </c>
      <c r="D6" s="10" t="s">
        <v>31</v>
      </c>
      <c r="E6" s="10" t="s">
        <v>32</v>
      </c>
      <c r="F6" s="10" t="s">
        <v>33</v>
      </c>
      <c r="G6" s="10">
        <v>25</v>
      </c>
      <c r="H6" s="11">
        <v>10</v>
      </c>
    </row>
    <row r="7" spans="1:16" ht="15" x14ac:dyDescent="0.25">
      <c r="A7" s="9">
        <v>44347</v>
      </c>
      <c r="B7" s="10">
        <v>5</v>
      </c>
      <c r="C7" s="10" t="s">
        <v>34</v>
      </c>
      <c r="D7" s="10" t="s">
        <v>22</v>
      </c>
      <c r="E7" s="10" t="s">
        <v>19</v>
      </c>
      <c r="F7" s="10" t="s">
        <v>35</v>
      </c>
      <c r="G7" s="10">
        <v>30</v>
      </c>
      <c r="H7" s="11">
        <v>16.670000000000002</v>
      </c>
    </row>
    <row r="8" spans="1:16" ht="15" x14ac:dyDescent="0.25">
      <c r="A8" s="9">
        <v>44377</v>
      </c>
      <c r="B8" s="10">
        <v>6</v>
      </c>
      <c r="C8" s="10" t="s">
        <v>36</v>
      </c>
      <c r="D8" s="10"/>
      <c r="E8" s="10" t="s">
        <v>23</v>
      </c>
      <c r="F8" s="10" t="s">
        <v>37</v>
      </c>
      <c r="G8" s="10">
        <v>0</v>
      </c>
      <c r="H8" s="10" t="s">
        <v>29</v>
      </c>
    </row>
    <row r="9" spans="1:16" ht="15" x14ac:dyDescent="0.25">
      <c r="A9" s="9">
        <v>44408</v>
      </c>
      <c r="B9" s="10">
        <v>7</v>
      </c>
      <c r="C9" s="10" t="s">
        <v>38</v>
      </c>
      <c r="D9" s="10" t="s">
        <v>26</v>
      </c>
      <c r="E9" s="10" t="s">
        <v>27</v>
      </c>
      <c r="F9" s="10" t="s">
        <v>39</v>
      </c>
      <c r="G9" s="10">
        <v>35</v>
      </c>
      <c r="H9" s="11">
        <v>10</v>
      </c>
    </row>
    <row r="10" spans="1:16" ht="15" x14ac:dyDescent="0.25">
      <c r="A10" s="9">
        <v>44439</v>
      </c>
      <c r="B10" s="10">
        <v>8</v>
      </c>
      <c r="C10" s="10" t="s">
        <v>40</v>
      </c>
      <c r="D10" s="10" t="s">
        <v>31</v>
      </c>
      <c r="E10" s="10" t="s">
        <v>32</v>
      </c>
      <c r="F10" s="10" t="s">
        <v>41</v>
      </c>
      <c r="G10" s="10">
        <v>40</v>
      </c>
      <c r="H10" s="11">
        <v>15</v>
      </c>
    </row>
    <row r="11" spans="1:16" ht="15" x14ac:dyDescent="0.25">
      <c r="A11" s="9">
        <v>44469</v>
      </c>
      <c r="B11" s="10">
        <v>9</v>
      </c>
      <c r="C11" s="10" t="s">
        <v>42</v>
      </c>
      <c r="D11" s="10" t="s">
        <v>22</v>
      </c>
      <c r="E11" s="10" t="s">
        <v>19</v>
      </c>
      <c r="F11" s="10" t="s">
        <v>43</v>
      </c>
      <c r="G11" s="10">
        <v>45</v>
      </c>
      <c r="H11" s="11">
        <v>12.22</v>
      </c>
    </row>
    <row r="12" spans="1:16" ht="15" x14ac:dyDescent="0.25">
      <c r="A12" s="9">
        <v>44500</v>
      </c>
      <c r="B12" s="10">
        <v>10</v>
      </c>
      <c r="C12" s="10" t="s">
        <v>44</v>
      </c>
      <c r="D12" s="10" t="s">
        <v>18</v>
      </c>
      <c r="E12" s="10" t="s">
        <v>23</v>
      </c>
      <c r="F12" s="10" t="s">
        <v>45</v>
      </c>
      <c r="G12" s="10">
        <v>50</v>
      </c>
      <c r="H12" s="11">
        <v>14</v>
      </c>
    </row>
    <row r="13" spans="1:16" ht="15" x14ac:dyDescent="0.25">
      <c r="A13" s="9">
        <v>44530</v>
      </c>
      <c r="B13" s="10">
        <v>11</v>
      </c>
      <c r="C13" s="10" t="s">
        <v>46</v>
      </c>
      <c r="D13" s="10" t="s">
        <v>26</v>
      </c>
      <c r="E13" s="10" t="s">
        <v>27</v>
      </c>
      <c r="F13" s="10" t="s">
        <v>47</v>
      </c>
      <c r="G13" s="10">
        <v>5</v>
      </c>
      <c r="H13" s="11">
        <v>160</v>
      </c>
    </row>
    <row r="14" spans="1:16" ht="15" x14ac:dyDescent="0.25">
      <c r="A14" s="9">
        <v>44561</v>
      </c>
      <c r="B14" s="10">
        <v>12</v>
      </c>
      <c r="C14" s="10" t="s">
        <v>48</v>
      </c>
      <c r="D14" s="10" t="s">
        <v>31</v>
      </c>
      <c r="E14" s="10" t="s">
        <v>32</v>
      </c>
      <c r="F14" s="10" t="s">
        <v>49</v>
      </c>
      <c r="G14" s="10">
        <v>20</v>
      </c>
      <c r="H14" s="11">
        <v>45</v>
      </c>
    </row>
    <row r="15" spans="1:16" ht="15" x14ac:dyDescent="0.25">
      <c r="A15" s="9">
        <v>44592</v>
      </c>
      <c r="B15" s="10">
        <v>13</v>
      </c>
      <c r="C15" s="10" t="s">
        <v>50</v>
      </c>
      <c r="D15" s="10" t="s">
        <v>22</v>
      </c>
      <c r="E15" s="10" t="s">
        <v>19</v>
      </c>
      <c r="F15" s="10" t="s">
        <v>51</v>
      </c>
      <c r="G15" s="10">
        <v>0</v>
      </c>
      <c r="H15" s="10" t="s">
        <v>29</v>
      </c>
    </row>
    <row r="16" spans="1:16" ht="15" x14ac:dyDescent="0.25">
      <c r="A16" s="9">
        <v>44620</v>
      </c>
      <c r="B16" s="10">
        <v>14</v>
      </c>
      <c r="C16" s="10" t="s">
        <v>52</v>
      </c>
      <c r="D16" s="10"/>
      <c r="E16" s="10" t="s">
        <v>23</v>
      </c>
      <c r="F16" s="10" t="s">
        <v>53</v>
      </c>
      <c r="G16" s="10">
        <v>30</v>
      </c>
      <c r="H16" s="11">
        <v>36.67</v>
      </c>
    </row>
    <row r="17" spans="1:8" ht="15" x14ac:dyDescent="0.25">
      <c r="A17" s="9">
        <v>44316</v>
      </c>
      <c r="B17" s="10">
        <v>4</v>
      </c>
      <c r="C17" s="10" t="s">
        <v>30</v>
      </c>
      <c r="D17" s="10" t="s">
        <v>31</v>
      </c>
      <c r="E17" s="10" t="s">
        <v>32</v>
      </c>
      <c r="F17" s="10" t="s">
        <v>33</v>
      </c>
      <c r="G17" s="10">
        <v>25</v>
      </c>
      <c r="H17" s="11">
        <v>10</v>
      </c>
    </row>
    <row r="18" spans="1:8" ht="15" x14ac:dyDescent="0.25">
      <c r="A18" s="9">
        <v>44347</v>
      </c>
      <c r="B18" s="10">
        <v>5</v>
      </c>
      <c r="C18" s="10" t="s">
        <v>34</v>
      </c>
      <c r="D18" s="10" t="s">
        <v>22</v>
      </c>
      <c r="E18" s="10" t="s">
        <v>19</v>
      </c>
      <c r="F18" s="10" t="s">
        <v>35</v>
      </c>
      <c r="G18" s="10">
        <v>30</v>
      </c>
      <c r="H18" s="11">
        <v>16.670000000000002</v>
      </c>
    </row>
    <row r="19" spans="1:8" ht="15" x14ac:dyDescent="0.25">
      <c r="A19" s="9">
        <v>44377</v>
      </c>
      <c r="B19" s="10">
        <v>6</v>
      </c>
      <c r="C19" s="10" t="s">
        <v>36</v>
      </c>
      <c r="D19" s="10"/>
      <c r="E19" s="10" t="s">
        <v>23</v>
      </c>
      <c r="F19" s="10" t="s">
        <v>37</v>
      </c>
      <c r="G19" s="10">
        <v>0</v>
      </c>
      <c r="H19" s="10" t="s">
        <v>29</v>
      </c>
    </row>
    <row r="20" spans="1:8" ht="15" x14ac:dyDescent="0.25">
      <c r="A20" s="9">
        <v>44651</v>
      </c>
      <c r="B20" s="10">
        <v>15</v>
      </c>
      <c r="C20" s="10" t="s">
        <v>54</v>
      </c>
      <c r="D20" s="10" t="s">
        <v>26</v>
      </c>
      <c r="E20" s="10" t="s">
        <v>27</v>
      </c>
      <c r="F20" s="10" t="s">
        <v>55</v>
      </c>
      <c r="G20" s="10">
        <v>35</v>
      </c>
      <c r="H20" s="11">
        <v>34.29</v>
      </c>
    </row>
    <row r="21" spans="1:8" ht="15" x14ac:dyDescent="0.25">
      <c r="A21" s="9">
        <v>44681</v>
      </c>
      <c r="B21" s="10">
        <v>16</v>
      </c>
      <c r="C21" s="10" t="s">
        <v>56</v>
      </c>
      <c r="D21" s="10"/>
      <c r="E21" s="10" t="s">
        <v>32</v>
      </c>
      <c r="F21" s="10" t="s">
        <v>57</v>
      </c>
      <c r="G21" s="10">
        <v>0</v>
      </c>
      <c r="H21" s="10" t="s">
        <v>29</v>
      </c>
    </row>
    <row r="22" spans="1:8" ht="15" x14ac:dyDescent="0.25">
      <c r="A22" s="9">
        <v>44712</v>
      </c>
      <c r="B22" s="10">
        <v>17</v>
      </c>
      <c r="C22" s="10" t="s">
        <v>58</v>
      </c>
      <c r="D22" s="10" t="s">
        <v>22</v>
      </c>
      <c r="E22" s="10" t="s">
        <v>19</v>
      </c>
      <c r="F22" s="10" t="s">
        <v>59</v>
      </c>
      <c r="G22" s="10">
        <v>40</v>
      </c>
      <c r="H22" s="11">
        <v>35</v>
      </c>
    </row>
    <row r="23" spans="1:8" ht="15" x14ac:dyDescent="0.25">
      <c r="A23" s="9">
        <v>44742</v>
      </c>
      <c r="B23" s="10">
        <v>18</v>
      </c>
      <c r="C23" s="10" t="s">
        <v>60</v>
      </c>
      <c r="D23" s="10" t="s">
        <v>18</v>
      </c>
      <c r="E23" s="10" t="s">
        <v>23</v>
      </c>
      <c r="F23" s="10" t="s">
        <v>61</v>
      </c>
      <c r="G23" s="10">
        <v>45</v>
      </c>
      <c r="H23" s="11">
        <v>33.33</v>
      </c>
    </row>
    <row r="24" spans="1:8" ht="15" x14ac:dyDescent="0.25">
      <c r="A24" s="9">
        <v>44773</v>
      </c>
      <c r="B24" s="10">
        <v>19</v>
      </c>
      <c r="C24" s="10" t="s">
        <v>62</v>
      </c>
      <c r="D24" s="10" t="s">
        <v>26</v>
      </c>
      <c r="E24" s="10" t="s">
        <v>27</v>
      </c>
      <c r="F24" s="10" t="s">
        <v>63</v>
      </c>
      <c r="G24" s="10">
        <v>50</v>
      </c>
      <c r="H24" s="11">
        <v>32</v>
      </c>
    </row>
    <row r="25" spans="1:8" ht="15" x14ac:dyDescent="0.25">
      <c r="A25" s="9">
        <v>44804</v>
      </c>
      <c r="B25" s="10">
        <v>20</v>
      </c>
      <c r="C25" s="10" t="s">
        <v>64</v>
      </c>
      <c r="D25" s="10" t="s">
        <v>31</v>
      </c>
      <c r="E25" s="10" t="s">
        <v>32</v>
      </c>
      <c r="F25" s="10" t="s">
        <v>65</v>
      </c>
      <c r="G25" s="10">
        <v>55</v>
      </c>
      <c r="H25" s="11">
        <v>30.91</v>
      </c>
    </row>
    <row r="26" spans="1:8" x14ac:dyDescent="0.35">
      <c r="A26" s="9">
        <v>44834</v>
      </c>
      <c r="B26" s="10">
        <v>21</v>
      </c>
      <c r="C26" s="10" t="s">
        <v>66</v>
      </c>
      <c r="D26" s="10" t="s">
        <v>22</v>
      </c>
      <c r="E26" s="10" t="s">
        <v>19</v>
      </c>
      <c r="F26" s="10" t="s">
        <v>67</v>
      </c>
      <c r="G26" s="10">
        <v>60</v>
      </c>
      <c r="H26" s="11">
        <v>30</v>
      </c>
    </row>
    <row r="27" spans="1:8" x14ac:dyDescent="0.35">
      <c r="A27" s="9">
        <v>44865</v>
      </c>
      <c r="B27" s="10">
        <v>22</v>
      </c>
      <c r="C27" s="10" t="s">
        <v>68</v>
      </c>
      <c r="D27" s="10" t="s">
        <v>18</v>
      </c>
      <c r="E27" s="10" t="s">
        <v>23</v>
      </c>
      <c r="F27" s="10" t="s">
        <v>69</v>
      </c>
      <c r="G27" s="10">
        <v>0</v>
      </c>
      <c r="H27" s="10" t="s">
        <v>29</v>
      </c>
    </row>
    <row r="28" spans="1:8" x14ac:dyDescent="0.35">
      <c r="A28" s="9">
        <v>44895</v>
      </c>
      <c r="B28" s="10">
        <v>23</v>
      </c>
      <c r="C28" s="10" t="s">
        <v>70</v>
      </c>
      <c r="D28" s="10" t="s">
        <v>26</v>
      </c>
      <c r="E28" s="10" t="s">
        <v>27</v>
      </c>
      <c r="F28" s="10" t="s">
        <v>71</v>
      </c>
      <c r="G28" s="10">
        <v>65</v>
      </c>
      <c r="H28" s="11">
        <v>30.77</v>
      </c>
    </row>
    <row r="29" spans="1:8" x14ac:dyDescent="0.35">
      <c r="A29" s="9">
        <v>44926</v>
      </c>
      <c r="B29" s="10">
        <v>24</v>
      </c>
      <c r="C29" s="10" t="s">
        <v>72</v>
      </c>
      <c r="D29" s="10" t="s">
        <v>31</v>
      </c>
      <c r="E29" s="10" t="s">
        <v>32</v>
      </c>
      <c r="F29" s="10" t="s">
        <v>73</v>
      </c>
      <c r="G29" s="10">
        <v>70</v>
      </c>
      <c r="H29" s="11">
        <v>30</v>
      </c>
    </row>
    <row r="30" spans="1:8" x14ac:dyDescent="0.35">
      <c r="A30" s="9">
        <v>44957</v>
      </c>
      <c r="B30" s="10">
        <v>25</v>
      </c>
      <c r="C30" s="10" t="s">
        <v>74</v>
      </c>
      <c r="D30" s="10" t="s">
        <v>75</v>
      </c>
      <c r="E30" s="10" t="s">
        <v>76</v>
      </c>
      <c r="F30" s="10" t="s">
        <v>77</v>
      </c>
      <c r="G30" s="10">
        <v>75</v>
      </c>
      <c r="H30" s="11">
        <v>29.33</v>
      </c>
    </row>
    <row r="31" spans="1:8" x14ac:dyDescent="0.35">
      <c r="A31" s="9">
        <v>44985</v>
      </c>
      <c r="B31" s="10">
        <v>26</v>
      </c>
      <c r="C31" s="10" t="s">
        <v>78</v>
      </c>
      <c r="D31" s="10" t="s">
        <v>75</v>
      </c>
      <c r="E31" s="10" t="s">
        <v>79</v>
      </c>
      <c r="F31" s="10" t="s">
        <v>80</v>
      </c>
      <c r="G31" s="10">
        <v>80</v>
      </c>
      <c r="H31" s="11">
        <v>28.75</v>
      </c>
    </row>
    <row r="32" spans="1:8" x14ac:dyDescent="0.35">
      <c r="A32" s="9">
        <v>45016</v>
      </c>
      <c r="B32" s="10">
        <v>27</v>
      </c>
      <c r="C32" s="10" t="s">
        <v>50</v>
      </c>
      <c r="D32" s="10" t="s">
        <v>22</v>
      </c>
      <c r="E32" s="10" t="s">
        <v>81</v>
      </c>
      <c r="F32" s="10" t="s">
        <v>82</v>
      </c>
      <c r="G32" s="10">
        <v>0</v>
      </c>
      <c r="H32" s="10" t="s">
        <v>29</v>
      </c>
    </row>
    <row r="33" spans="1:8" x14ac:dyDescent="0.35">
      <c r="A33" s="9">
        <v>45046</v>
      </c>
      <c r="B33" s="10">
        <v>28</v>
      </c>
      <c r="C33" s="10" t="s">
        <v>48</v>
      </c>
      <c r="D33" s="10" t="s">
        <v>31</v>
      </c>
      <c r="E33" s="10" t="s">
        <v>83</v>
      </c>
      <c r="F33" s="10" t="s">
        <v>84</v>
      </c>
      <c r="G33" s="10">
        <v>85</v>
      </c>
      <c r="H33" s="11">
        <v>29.41</v>
      </c>
    </row>
  </sheetData>
  <conditionalFormatting sqref="B2:B33">
    <cfRule type="duplicateValues" dxfId="88" priority="1"/>
    <cfRule type="duplicateValues" dxfId="87" priority="2"/>
    <cfRule type="duplicateValues" dxfId="86" priority="3"/>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C10" sqref="C10"/>
    </sheetView>
  </sheetViews>
  <sheetFormatPr defaultRowHeight="14.5" x14ac:dyDescent="0.35"/>
  <cols>
    <col min="1" max="1" width="14.81640625" bestFit="1"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 min="9" max="9" width="17.54296875" bestFit="1" customWidth="1"/>
  </cols>
  <sheetData>
    <row r="1" spans="1:16" s="7" customFormat="1" ht="48.75" customHeight="1" x14ac:dyDescent="0.3">
      <c r="A1" s="6" t="s">
        <v>87</v>
      </c>
      <c r="B1" s="6"/>
      <c r="C1" s="6"/>
      <c r="D1" s="6"/>
      <c r="E1" s="6"/>
      <c r="F1" s="6"/>
      <c r="G1" s="6"/>
      <c r="H1" s="6"/>
      <c r="I1" s="6"/>
      <c r="J1" s="6"/>
      <c r="K1" s="6"/>
      <c r="L1" s="6"/>
      <c r="M1" s="6"/>
      <c r="N1" s="6"/>
      <c r="O1" s="6"/>
      <c r="P1" s="6"/>
    </row>
    <row r="2" spans="1:16" ht="15" x14ac:dyDescent="0.25">
      <c r="A2" s="8" t="s">
        <v>9</v>
      </c>
      <c r="B2" s="8" t="s">
        <v>10</v>
      </c>
      <c r="C2" s="8" t="s">
        <v>11</v>
      </c>
      <c r="D2" s="8" t="s">
        <v>12</v>
      </c>
      <c r="E2" s="8" t="s">
        <v>13</v>
      </c>
      <c r="F2" s="8" t="s">
        <v>14</v>
      </c>
      <c r="G2" s="8" t="s">
        <v>15</v>
      </c>
      <c r="H2" s="8" t="s">
        <v>16</v>
      </c>
      <c r="I2" s="8" t="s">
        <v>88</v>
      </c>
    </row>
    <row r="3" spans="1:16" ht="15" x14ac:dyDescent="0.25">
      <c r="A3" s="9">
        <v>44227</v>
      </c>
      <c r="B3" s="10">
        <v>1</v>
      </c>
      <c r="C3" s="10" t="s">
        <v>17</v>
      </c>
      <c r="D3" s="10" t="s">
        <v>18</v>
      </c>
      <c r="E3" s="10" t="s">
        <v>19</v>
      </c>
      <c r="F3" s="10" t="s">
        <v>20</v>
      </c>
      <c r="G3" s="10">
        <v>10</v>
      </c>
      <c r="H3" s="11">
        <v>20</v>
      </c>
      <c r="I3" t="str">
        <f>TRIM(C3)</f>
        <v>John Smith</v>
      </c>
    </row>
    <row r="4" spans="1:16" ht="15" x14ac:dyDescent="0.25">
      <c r="A4" s="9">
        <v>44255</v>
      </c>
      <c r="B4" s="10">
        <v>2</v>
      </c>
      <c r="C4" s="10" t="s">
        <v>21</v>
      </c>
      <c r="D4" s="10" t="s">
        <v>22</v>
      </c>
      <c r="E4" s="10" t="s">
        <v>23</v>
      </c>
      <c r="F4" s="10" t="s">
        <v>24</v>
      </c>
      <c r="G4" s="10">
        <v>15</v>
      </c>
      <c r="H4" s="11">
        <v>10</v>
      </c>
      <c r="I4" t="str">
        <f t="shared" ref="I4:I30" si="0">TRIM(C4)</f>
        <v>Jane Doe</v>
      </c>
    </row>
    <row r="5" spans="1:16" ht="15" x14ac:dyDescent="0.25">
      <c r="A5" s="9">
        <v>44286</v>
      </c>
      <c r="B5" s="10">
        <v>3</v>
      </c>
      <c r="C5" s="10" t="s">
        <v>25</v>
      </c>
      <c r="D5" s="10" t="s">
        <v>26</v>
      </c>
      <c r="E5" s="10" t="s">
        <v>27</v>
      </c>
      <c r="F5" s="10" t="s">
        <v>28</v>
      </c>
      <c r="G5" s="10">
        <v>0</v>
      </c>
      <c r="H5" s="10" t="s">
        <v>29</v>
      </c>
      <c r="I5" t="str">
        <f t="shared" si="0"/>
        <v>Mike Tyson</v>
      </c>
    </row>
    <row r="6" spans="1:16" ht="15" x14ac:dyDescent="0.25">
      <c r="A6" s="9">
        <v>44316</v>
      </c>
      <c r="B6" s="10">
        <v>4</v>
      </c>
      <c r="C6" s="10" t="s">
        <v>30</v>
      </c>
      <c r="D6" s="10" t="s">
        <v>31</v>
      </c>
      <c r="E6" s="10" t="s">
        <v>32</v>
      </c>
      <c r="F6" s="10" t="s">
        <v>33</v>
      </c>
      <c r="G6" s="10">
        <v>25</v>
      </c>
      <c r="H6" s="11">
        <v>10</v>
      </c>
      <c r="I6" t="str">
        <f t="shared" si="0"/>
        <v>Anna Belle</v>
      </c>
    </row>
    <row r="7" spans="1:16" ht="15" x14ac:dyDescent="0.25">
      <c r="A7" s="9">
        <v>44347</v>
      </c>
      <c r="B7" s="10">
        <v>5</v>
      </c>
      <c r="C7" s="10" t="s">
        <v>34</v>
      </c>
      <c r="D7" s="10" t="s">
        <v>22</v>
      </c>
      <c r="E7" s="10" t="s">
        <v>19</v>
      </c>
      <c r="F7" s="10" t="s">
        <v>35</v>
      </c>
      <c r="G7" s="10">
        <v>30</v>
      </c>
      <c r="H7" s="11">
        <v>16.670000000000002</v>
      </c>
      <c r="I7" t="str">
        <f t="shared" si="0"/>
        <v>Chris P. Bacon</v>
      </c>
    </row>
    <row r="8" spans="1:16" ht="15" x14ac:dyDescent="0.25">
      <c r="A8" s="9">
        <v>44377</v>
      </c>
      <c r="B8" s="10">
        <v>6</v>
      </c>
      <c r="C8" s="10" t="s">
        <v>36</v>
      </c>
      <c r="D8" s="10"/>
      <c r="E8" s="10" t="s">
        <v>23</v>
      </c>
      <c r="F8" s="10" t="s">
        <v>37</v>
      </c>
      <c r="G8" s="10">
        <v>0</v>
      </c>
      <c r="H8" s="10" t="s">
        <v>29</v>
      </c>
      <c r="I8" t="str">
        <f t="shared" si="0"/>
        <v>Peter Parker</v>
      </c>
    </row>
    <row r="9" spans="1:16" ht="15" x14ac:dyDescent="0.25">
      <c r="A9" s="9">
        <v>44408</v>
      </c>
      <c r="B9" s="10">
        <v>7</v>
      </c>
      <c r="C9" s="10" t="s">
        <v>38</v>
      </c>
      <c r="D9" s="10" t="s">
        <v>26</v>
      </c>
      <c r="E9" s="10" t="s">
        <v>27</v>
      </c>
      <c r="F9" s="10" t="s">
        <v>39</v>
      </c>
      <c r="G9" s="10">
        <v>35</v>
      </c>
      <c r="H9" s="11">
        <v>10</v>
      </c>
      <c r="I9" t="str">
        <f t="shared" si="0"/>
        <v>Mary Jane</v>
      </c>
    </row>
    <row r="10" spans="1:16" ht="15" x14ac:dyDescent="0.25">
      <c r="A10" s="9">
        <v>44439</v>
      </c>
      <c r="B10" s="10">
        <v>8</v>
      </c>
      <c r="C10" s="10" t="s">
        <v>40</v>
      </c>
      <c r="D10" s="10" t="s">
        <v>31</v>
      </c>
      <c r="E10" s="10" t="s">
        <v>32</v>
      </c>
      <c r="F10" s="10" t="s">
        <v>41</v>
      </c>
      <c r="G10" s="10">
        <v>40</v>
      </c>
      <c r="H10" s="11">
        <v>15</v>
      </c>
      <c r="I10" t="str">
        <f t="shared" si="0"/>
        <v>Bruce Wayne</v>
      </c>
    </row>
    <row r="11" spans="1:16" ht="15" x14ac:dyDescent="0.25">
      <c r="A11" s="9">
        <v>44469</v>
      </c>
      <c r="B11" s="10">
        <v>9</v>
      </c>
      <c r="C11" s="10" t="s">
        <v>42</v>
      </c>
      <c r="D11" s="10" t="s">
        <v>22</v>
      </c>
      <c r="E11" s="10" t="s">
        <v>19</v>
      </c>
      <c r="F11" s="10" t="s">
        <v>43</v>
      </c>
      <c r="G11" s="10">
        <v>45</v>
      </c>
      <c r="H11" s="11">
        <v>12.22</v>
      </c>
      <c r="I11" t="str">
        <f t="shared" si="0"/>
        <v>Clark Kent</v>
      </c>
    </row>
    <row r="12" spans="1:16" ht="15" x14ac:dyDescent="0.25">
      <c r="A12" s="9">
        <v>44500</v>
      </c>
      <c r="B12" s="10">
        <v>10</v>
      </c>
      <c r="C12" s="10" t="s">
        <v>44</v>
      </c>
      <c r="D12" s="10" t="s">
        <v>18</v>
      </c>
      <c r="E12" s="10" t="s">
        <v>23</v>
      </c>
      <c r="F12" s="10" t="s">
        <v>45</v>
      </c>
      <c r="G12" s="10">
        <v>50</v>
      </c>
      <c r="H12" s="11">
        <v>14</v>
      </c>
      <c r="I12" t="str">
        <f t="shared" si="0"/>
        <v>Diana Prince</v>
      </c>
    </row>
    <row r="13" spans="1:16" ht="15" x14ac:dyDescent="0.25">
      <c r="A13" s="9">
        <v>44530</v>
      </c>
      <c r="B13" s="10">
        <v>11</v>
      </c>
      <c r="C13" s="10" t="s">
        <v>46</v>
      </c>
      <c r="D13" s="10" t="s">
        <v>26</v>
      </c>
      <c r="E13" s="10" t="s">
        <v>27</v>
      </c>
      <c r="F13" s="10" t="s">
        <v>47</v>
      </c>
      <c r="G13" s="10">
        <v>5</v>
      </c>
      <c r="H13" s="11">
        <v>160</v>
      </c>
      <c r="I13" t="str">
        <f t="shared" si="0"/>
        <v>Tony Stark</v>
      </c>
    </row>
    <row r="14" spans="1:16" ht="15" x14ac:dyDescent="0.25">
      <c r="A14" s="9">
        <v>44561</v>
      </c>
      <c r="B14" s="10">
        <v>12</v>
      </c>
      <c r="C14" s="10" t="s">
        <v>48</v>
      </c>
      <c r="D14" s="10" t="s">
        <v>31</v>
      </c>
      <c r="E14" s="10" t="s">
        <v>32</v>
      </c>
      <c r="F14" s="10" t="s">
        <v>49</v>
      </c>
      <c r="G14" s="10">
        <v>20</v>
      </c>
      <c r="H14" s="11">
        <v>45</v>
      </c>
      <c r="I14" t="str">
        <f t="shared" si="0"/>
        <v>Steve Rogers</v>
      </c>
    </row>
    <row r="15" spans="1:16" ht="15" x14ac:dyDescent="0.25">
      <c r="A15" s="9">
        <v>44592</v>
      </c>
      <c r="B15" s="10">
        <v>13</v>
      </c>
      <c r="C15" s="10" t="s">
        <v>50</v>
      </c>
      <c r="D15" s="10" t="s">
        <v>22</v>
      </c>
      <c r="E15" s="10" t="s">
        <v>19</v>
      </c>
      <c r="F15" s="10" t="s">
        <v>51</v>
      </c>
      <c r="G15" s="10">
        <v>0</v>
      </c>
      <c r="H15" s="10" t="s">
        <v>29</v>
      </c>
      <c r="I15" t="str">
        <f t="shared" si="0"/>
        <v>Natasha Romanoff</v>
      </c>
    </row>
    <row r="16" spans="1:16" ht="15" x14ac:dyDescent="0.25">
      <c r="A16" s="9">
        <v>44620</v>
      </c>
      <c r="B16" s="10">
        <v>14</v>
      </c>
      <c r="C16" s="10" t="s">
        <v>52</v>
      </c>
      <c r="D16" s="10"/>
      <c r="E16" s="10" t="s">
        <v>23</v>
      </c>
      <c r="F16" s="10" t="s">
        <v>53</v>
      </c>
      <c r="G16" s="10">
        <v>30</v>
      </c>
      <c r="H16" s="11">
        <v>36.67</v>
      </c>
      <c r="I16" t="str">
        <f t="shared" si="0"/>
        <v>Bruce Banner</v>
      </c>
    </row>
    <row r="17" spans="1:9" ht="15" x14ac:dyDescent="0.25">
      <c r="A17" s="9">
        <v>44651</v>
      </c>
      <c r="B17" s="10">
        <v>15</v>
      </c>
      <c r="C17" s="10" t="s">
        <v>54</v>
      </c>
      <c r="D17" s="10" t="s">
        <v>26</v>
      </c>
      <c r="E17" s="10" t="s">
        <v>27</v>
      </c>
      <c r="F17" s="10" t="s">
        <v>55</v>
      </c>
      <c r="G17" s="10">
        <v>35</v>
      </c>
      <c r="H17" s="11">
        <v>34.29</v>
      </c>
      <c r="I17" t="str">
        <f t="shared" si="0"/>
        <v>Nick Fury</v>
      </c>
    </row>
    <row r="18" spans="1:9" ht="15" x14ac:dyDescent="0.25">
      <c r="A18" s="9">
        <v>44681</v>
      </c>
      <c r="B18" s="10">
        <v>16</v>
      </c>
      <c r="C18" s="10" t="s">
        <v>56</v>
      </c>
      <c r="D18" s="10"/>
      <c r="E18" s="10" t="s">
        <v>32</v>
      </c>
      <c r="F18" s="10" t="s">
        <v>57</v>
      </c>
      <c r="G18" s="10">
        <v>0</v>
      </c>
      <c r="H18" s="10" t="s">
        <v>29</v>
      </c>
      <c r="I18" t="str">
        <f t="shared" si="0"/>
        <v>Phil Coulson</v>
      </c>
    </row>
    <row r="19" spans="1:9" ht="15" x14ac:dyDescent="0.25">
      <c r="A19" s="9">
        <v>44712</v>
      </c>
      <c r="B19" s="10">
        <v>17</v>
      </c>
      <c r="C19" s="10" t="s">
        <v>58</v>
      </c>
      <c r="D19" s="10" t="s">
        <v>22</v>
      </c>
      <c r="E19" s="10" t="s">
        <v>19</v>
      </c>
      <c r="F19" s="10" t="s">
        <v>59</v>
      </c>
      <c r="G19" s="10">
        <v>40</v>
      </c>
      <c r="H19" s="11">
        <v>35</v>
      </c>
      <c r="I19" t="str">
        <f t="shared" si="0"/>
        <v>Peggy Carter</v>
      </c>
    </row>
    <row r="20" spans="1:9" ht="15" x14ac:dyDescent="0.25">
      <c r="A20" s="9">
        <v>44742</v>
      </c>
      <c r="B20" s="10">
        <v>18</v>
      </c>
      <c r="C20" s="10" t="s">
        <v>60</v>
      </c>
      <c r="D20" s="10" t="s">
        <v>18</v>
      </c>
      <c r="E20" s="10" t="s">
        <v>23</v>
      </c>
      <c r="F20" s="10" t="s">
        <v>61</v>
      </c>
      <c r="G20" s="10">
        <v>45</v>
      </c>
      <c r="H20" s="11">
        <v>33.33</v>
      </c>
      <c r="I20" t="str">
        <f t="shared" si="0"/>
        <v>Howard Stark</v>
      </c>
    </row>
    <row r="21" spans="1:9" ht="15" x14ac:dyDescent="0.25">
      <c r="A21" s="9">
        <v>44773</v>
      </c>
      <c r="B21" s="10">
        <v>19</v>
      </c>
      <c r="C21" s="10" t="s">
        <v>62</v>
      </c>
      <c r="D21" s="10" t="s">
        <v>26</v>
      </c>
      <c r="E21" s="10" t="s">
        <v>27</v>
      </c>
      <c r="F21" s="10" t="s">
        <v>63</v>
      </c>
      <c r="G21" s="10">
        <v>50</v>
      </c>
      <c r="H21" s="11">
        <v>32</v>
      </c>
      <c r="I21" t="str">
        <f t="shared" si="0"/>
        <v>Hank Pym</v>
      </c>
    </row>
    <row r="22" spans="1:9" x14ac:dyDescent="0.35">
      <c r="A22" s="9">
        <v>44804</v>
      </c>
      <c r="B22" s="10">
        <v>20</v>
      </c>
      <c r="C22" s="10" t="s">
        <v>64</v>
      </c>
      <c r="D22" s="10" t="s">
        <v>31</v>
      </c>
      <c r="E22" s="10" t="s">
        <v>32</v>
      </c>
      <c r="F22" s="10" t="s">
        <v>65</v>
      </c>
      <c r="G22" s="10">
        <v>55</v>
      </c>
      <c r="H22" s="11">
        <v>30.91</v>
      </c>
      <c r="I22" t="str">
        <f t="shared" si="0"/>
        <v>Janet van Dyne</v>
      </c>
    </row>
    <row r="23" spans="1:9" x14ac:dyDescent="0.35">
      <c r="A23" s="9">
        <v>44834</v>
      </c>
      <c r="B23" s="10">
        <v>21</v>
      </c>
      <c r="C23" s="10" t="s">
        <v>66</v>
      </c>
      <c r="D23" s="10" t="s">
        <v>22</v>
      </c>
      <c r="E23" s="10" t="s">
        <v>19</v>
      </c>
      <c r="F23" s="10" t="s">
        <v>67</v>
      </c>
      <c r="G23" s="10">
        <v>60</v>
      </c>
      <c r="H23" s="11">
        <v>30</v>
      </c>
      <c r="I23" t="str">
        <f t="shared" si="0"/>
        <v>Kurt Busiek</v>
      </c>
    </row>
    <row r="24" spans="1:9" x14ac:dyDescent="0.35">
      <c r="A24" s="9">
        <v>44865</v>
      </c>
      <c r="B24" s="10">
        <v>22</v>
      </c>
      <c r="C24" s="10" t="s">
        <v>68</v>
      </c>
      <c r="D24" s="10" t="s">
        <v>18</v>
      </c>
      <c r="E24" s="10" t="s">
        <v>23</v>
      </c>
      <c r="F24" s="10" t="s">
        <v>69</v>
      </c>
      <c r="G24" s="10">
        <v>0</v>
      </c>
      <c r="H24" s="10" t="s">
        <v>29</v>
      </c>
      <c r="I24" t="str">
        <f t="shared" si="0"/>
        <v>George Perez</v>
      </c>
    </row>
    <row r="25" spans="1:9" x14ac:dyDescent="0.35">
      <c r="A25" s="9">
        <v>44895</v>
      </c>
      <c r="B25" s="10">
        <v>23</v>
      </c>
      <c r="C25" s="10" t="s">
        <v>70</v>
      </c>
      <c r="D25" s="10" t="s">
        <v>26</v>
      </c>
      <c r="E25" s="10" t="s">
        <v>27</v>
      </c>
      <c r="F25" s="10" t="s">
        <v>71</v>
      </c>
      <c r="G25" s="10">
        <v>65</v>
      </c>
      <c r="H25" s="11">
        <v>30.77</v>
      </c>
      <c r="I25" t="str">
        <f t="shared" si="0"/>
        <v>Roger Stern</v>
      </c>
    </row>
    <row r="26" spans="1:9" x14ac:dyDescent="0.35">
      <c r="A26" s="9">
        <v>44926</v>
      </c>
      <c r="B26" s="10">
        <v>24</v>
      </c>
      <c r="C26" s="10" t="s">
        <v>72</v>
      </c>
      <c r="D26" s="10" t="s">
        <v>31</v>
      </c>
      <c r="E26" s="10" t="s">
        <v>32</v>
      </c>
      <c r="F26" s="10" t="s">
        <v>73</v>
      </c>
      <c r="G26" s="10">
        <v>70</v>
      </c>
      <c r="H26" s="11">
        <v>30</v>
      </c>
      <c r="I26" t="str">
        <f t="shared" si="0"/>
        <v>Tom DeFalco</v>
      </c>
    </row>
    <row r="27" spans="1:9" x14ac:dyDescent="0.35">
      <c r="A27" s="9">
        <v>44957</v>
      </c>
      <c r="B27" s="10">
        <v>25</v>
      </c>
      <c r="C27" s="10" t="s">
        <v>74</v>
      </c>
      <c r="D27" s="10" t="s">
        <v>75</v>
      </c>
      <c r="E27" s="10" t="s">
        <v>76</v>
      </c>
      <c r="F27" s="10" t="s">
        <v>77</v>
      </c>
      <c r="G27" s="10">
        <v>75</v>
      </c>
      <c r="H27" s="11">
        <v>29.33</v>
      </c>
      <c r="I27" t="str">
        <f t="shared" si="0"/>
        <v>Loki Laufeyson</v>
      </c>
    </row>
    <row r="28" spans="1:9" x14ac:dyDescent="0.35">
      <c r="A28" s="9">
        <v>44985</v>
      </c>
      <c r="B28" s="10">
        <v>26</v>
      </c>
      <c r="C28" s="10" t="s">
        <v>78</v>
      </c>
      <c r="D28" s="10" t="s">
        <v>75</v>
      </c>
      <c r="E28" s="10" t="s">
        <v>79</v>
      </c>
      <c r="F28" s="10" t="s">
        <v>80</v>
      </c>
      <c r="G28" s="10">
        <v>80</v>
      </c>
      <c r="H28" s="11">
        <v>28.75</v>
      </c>
      <c r="I28" t="str">
        <f t="shared" si="0"/>
        <v>Thor Odinson</v>
      </c>
    </row>
    <row r="29" spans="1:9" x14ac:dyDescent="0.35">
      <c r="A29" s="9">
        <v>45016</v>
      </c>
      <c r="B29" s="10">
        <v>27</v>
      </c>
      <c r="C29" s="10" t="s">
        <v>50</v>
      </c>
      <c r="D29" s="10" t="s">
        <v>22</v>
      </c>
      <c r="E29" s="10" t="s">
        <v>81</v>
      </c>
      <c r="F29" s="10" t="s">
        <v>82</v>
      </c>
      <c r="G29" s="10">
        <v>0</v>
      </c>
      <c r="H29" s="10" t="s">
        <v>29</v>
      </c>
      <c r="I29" t="str">
        <f t="shared" si="0"/>
        <v>Natasha Romanoff</v>
      </c>
    </row>
    <row r="30" spans="1:9" x14ac:dyDescent="0.35">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85"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G8" sqref="G8"/>
    </sheetView>
  </sheetViews>
  <sheetFormatPr defaultRowHeight="14.5" x14ac:dyDescent="0.3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x14ac:dyDescent="0.3">
      <c r="A1" s="6" t="s">
        <v>89</v>
      </c>
      <c r="B1" s="6"/>
      <c r="C1" s="6"/>
      <c r="D1" s="6"/>
      <c r="E1" s="6"/>
      <c r="F1" s="6"/>
      <c r="G1" s="6"/>
      <c r="H1" s="6"/>
      <c r="I1" s="6"/>
      <c r="J1" s="6"/>
      <c r="K1" s="6"/>
      <c r="L1" s="6"/>
      <c r="M1" s="6"/>
      <c r="N1" s="6"/>
      <c r="O1" s="6"/>
    </row>
    <row r="2" spans="1:15" ht="15" x14ac:dyDescent="0.25">
      <c r="A2" s="8" t="s">
        <v>9</v>
      </c>
      <c r="B2" s="8" t="s">
        <v>10</v>
      </c>
      <c r="C2" s="8" t="s">
        <v>11</v>
      </c>
      <c r="D2" s="8" t="s">
        <v>12</v>
      </c>
      <c r="E2" s="8" t="s">
        <v>13</v>
      </c>
      <c r="F2" s="8" t="s">
        <v>14</v>
      </c>
      <c r="G2" s="8" t="s">
        <v>15</v>
      </c>
      <c r="H2" s="8" t="s">
        <v>16</v>
      </c>
    </row>
    <row r="3" spans="1:15" ht="15" x14ac:dyDescent="0.25">
      <c r="A3" s="9">
        <v>44227</v>
      </c>
      <c r="B3" s="10">
        <v>1</v>
      </c>
      <c r="C3" s="10" t="s">
        <v>90</v>
      </c>
      <c r="D3" s="10" t="s">
        <v>18</v>
      </c>
      <c r="E3" s="10" t="s">
        <v>19</v>
      </c>
      <c r="F3" s="10" t="s">
        <v>20</v>
      </c>
      <c r="G3" s="10">
        <v>10</v>
      </c>
      <c r="H3" s="11">
        <v>20</v>
      </c>
    </row>
    <row r="4" spans="1:15" ht="15" x14ac:dyDescent="0.25">
      <c r="A4" s="9">
        <v>44255</v>
      </c>
      <c r="B4" s="10">
        <v>2</v>
      </c>
      <c r="C4" s="10" t="s">
        <v>21</v>
      </c>
      <c r="D4" s="10" t="s">
        <v>22</v>
      </c>
      <c r="E4" s="10" t="s">
        <v>23</v>
      </c>
      <c r="F4" s="10" t="s">
        <v>24</v>
      </c>
      <c r="G4" s="10">
        <v>15</v>
      </c>
      <c r="H4" s="11">
        <v>10</v>
      </c>
    </row>
    <row r="5" spans="1:15" ht="15" x14ac:dyDescent="0.25">
      <c r="A5" s="9">
        <v>44286</v>
      </c>
      <c r="B5" s="10">
        <v>3</v>
      </c>
      <c r="C5" s="10" t="s">
        <v>91</v>
      </c>
      <c r="D5" s="10" t="s">
        <v>26</v>
      </c>
      <c r="E5" s="10" t="s">
        <v>27</v>
      </c>
      <c r="F5" s="10" t="s">
        <v>28</v>
      </c>
      <c r="G5" s="10">
        <v>0</v>
      </c>
      <c r="H5" s="10" t="s">
        <v>29</v>
      </c>
    </row>
    <row r="6" spans="1:15" ht="15" x14ac:dyDescent="0.25">
      <c r="A6" s="9">
        <v>44316</v>
      </c>
      <c r="B6" s="10">
        <v>4</v>
      </c>
      <c r="C6" s="10" t="s">
        <v>92</v>
      </c>
      <c r="D6" s="10" t="s">
        <v>31</v>
      </c>
      <c r="E6" s="10" t="s">
        <v>32</v>
      </c>
      <c r="F6" s="10" t="s">
        <v>33</v>
      </c>
      <c r="G6" s="10">
        <v>25</v>
      </c>
      <c r="H6" s="11">
        <v>10</v>
      </c>
    </row>
    <row r="7" spans="1:15" ht="15" x14ac:dyDescent="0.25">
      <c r="A7" s="9">
        <v>44347</v>
      </c>
      <c r="B7" s="10">
        <v>5</v>
      </c>
      <c r="C7" s="10" t="s">
        <v>34</v>
      </c>
      <c r="D7" s="10" t="s">
        <v>22</v>
      </c>
      <c r="E7" s="10" t="s">
        <v>19</v>
      </c>
      <c r="F7" s="10" t="s">
        <v>35</v>
      </c>
      <c r="G7" s="10">
        <v>30</v>
      </c>
      <c r="H7" s="11">
        <v>16.670000000000002</v>
      </c>
    </row>
    <row r="8" spans="1:15" ht="15" x14ac:dyDescent="0.25">
      <c r="A8" s="9">
        <v>44377</v>
      </c>
      <c r="B8" s="10">
        <v>6</v>
      </c>
      <c r="C8" s="10" t="s">
        <v>93</v>
      </c>
      <c r="D8" s="12" t="s">
        <v>94</v>
      </c>
      <c r="E8" s="10" t="s">
        <v>23</v>
      </c>
      <c r="F8" s="10" t="s">
        <v>37</v>
      </c>
      <c r="G8" s="10">
        <v>0</v>
      </c>
      <c r="H8" s="10" t="s">
        <v>29</v>
      </c>
    </row>
    <row r="9" spans="1:15" ht="15" x14ac:dyDescent="0.25">
      <c r="A9" s="9">
        <v>44408</v>
      </c>
      <c r="B9" s="10">
        <v>7</v>
      </c>
      <c r="C9" s="10" t="s">
        <v>38</v>
      </c>
      <c r="D9" s="10" t="s">
        <v>26</v>
      </c>
      <c r="E9" s="10" t="s">
        <v>27</v>
      </c>
      <c r="F9" s="10" t="s">
        <v>39</v>
      </c>
      <c r="G9" s="10">
        <v>35</v>
      </c>
      <c r="H9" s="11">
        <v>10</v>
      </c>
    </row>
    <row r="10" spans="1:15" ht="15" x14ac:dyDescent="0.25">
      <c r="A10" s="9">
        <v>44439</v>
      </c>
      <c r="B10" s="10">
        <v>8</v>
      </c>
      <c r="C10" s="10" t="s">
        <v>40</v>
      </c>
      <c r="D10" s="10" t="s">
        <v>31</v>
      </c>
      <c r="E10" s="10" t="s">
        <v>32</v>
      </c>
      <c r="F10" s="10" t="s">
        <v>41</v>
      </c>
      <c r="G10" s="10">
        <v>40</v>
      </c>
      <c r="H10" s="11">
        <v>15</v>
      </c>
    </row>
    <row r="11" spans="1:15" ht="15" x14ac:dyDescent="0.25">
      <c r="A11" s="9">
        <v>44469</v>
      </c>
      <c r="B11" s="10">
        <v>9</v>
      </c>
      <c r="C11" s="10" t="s">
        <v>42</v>
      </c>
      <c r="D11" s="10" t="s">
        <v>22</v>
      </c>
      <c r="E11" s="10" t="s">
        <v>19</v>
      </c>
      <c r="F11" s="10" t="s">
        <v>43</v>
      </c>
      <c r="G11" s="10">
        <v>45</v>
      </c>
      <c r="H11" s="11">
        <v>12.22</v>
      </c>
    </row>
    <row r="12" spans="1:15" ht="15" x14ac:dyDescent="0.25">
      <c r="A12" s="9">
        <v>44500</v>
      </c>
      <c r="B12" s="10">
        <v>10</v>
      </c>
      <c r="C12" s="10" t="s">
        <v>44</v>
      </c>
      <c r="D12" s="10" t="s">
        <v>18</v>
      </c>
      <c r="E12" s="10" t="s">
        <v>23</v>
      </c>
      <c r="F12" s="10" t="s">
        <v>45</v>
      </c>
      <c r="G12" s="10">
        <v>50</v>
      </c>
      <c r="H12" s="11">
        <v>14</v>
      </c>
    </row>
    <row r="13" spans="1:15" ht="15" x14ac:dyDescent="0.25">
      <c r="A13" s="9">
        <v>44530</v>
      </c>
      <c r="B13" s="10">
        <v>11</v>
      </c>
      <c r="C13" s="10" t="s">
        <v>46</v>
      </c>
      <c r="D13" s="10" t="s">
        <v>26</v>
      </c>
      <c r="E13" s="10" t="s">
        <v>27</v>
      </c>
      <c r="F13" s="10" t="s">
        <v>47</v>
      </c>
      <c r="G13" s="10">
        <v>5</v>
      </c>
      <c r="H13" s="11">
        <v>160</v>
      </c>
    </row>
    <row r="14" spans="1:15" ht="15" x14ac:dyDescent="0.25">
      <c r="A14" s="9">
        <v>44561</v>
      </c>
      <c r="B14" s="10">
        <v>12</v>
      </c>
      <c r="C14" s="10" t="s">
        <v>48</v>
      </c>
      <c r="D14" s="10" t="s">
        <v>31</v>
      </c>
      <c r="E14" s="10" t="s">
        <v>32</v>
      </c>
      <c r="F14" s="10" t="s">
        <v>49</v>
      </c>
      <c r="G14" s="10">
        <v>20</v>
      </c>
      <c r="H14" s="11">
        <v>45</v>
      </c>
    </row>
    <row r="15" spans="1:15" ht="15" x14ac:dyDescent="0.25">
      <c r="A15" s="9">
        <v>44592</v>
      </c>
      <c r="B15" s="10">
        <v>13</v>
      </c>
      <c r="C15" s="10" t="s">
        <v>50</v>
      </c>
      <c r="D15" s="10" t="s">
        <v>22</v>
      </c>
      <c r="E15" s="10" t="s">
        <v>19</v>
      </c>
      <c r="F15" s="10" t="s">
        <v>51</v>
      </c>
      <c r="G15" s="10">
        <v>0</v>
      </c>
      <c r="H15" s="10" t="s">
        <v>29</v>
      </c>
    </row>
    <row r="16" spans="1:15" ht="15" x14ac:dyDescent="0.25">
      <c r="A16" s="9">
        <v>44620</v>
      </c>
      <c r="B16" s="10">
        <v>14</v>
      </c>
      <c r="C16" s="10" t="s">
        <v>52</v>
      </c>
      <c r="D16" s="12" t="s">
        <v>94</v>
      </c>
      <c r="E16" s="10" t="s">
        <v>23</v>
      </c>
      <c r="F16" s="10" t="s">
        <v>53</v>
      </c>
      <c r="G16" s="10">
        <v>30</v>
      </c>
      <c r="H16" s="11">
        <v>36.67</v>
      </c>
    </row>
    <row r="17" spans="1:8" ht="15" x14ac:dyDescent="0.25">
      <c r="A17" s="9">
        <v>44651</v>
      </c>
      <c r="B17" s="10">
        <v>15</v>
      </c>
      <c r="C17" s="10" t="s">
        <v>54</v>
      </c>
      <c r="D17" s="10" t="s">
        <v>26</v>
      </c>
      <c r="E17" s="10" t="s">
        <v>27</v>
      </c>
      <c r="F17" s="10" t="s">
        <v>55</v>
      </c>
      <c r="G17" s="10">
        <v>35</v>
      </c>
      <c r="H17" s="11">
        <v>34.29</v>
      </c>
    </row>
    <row r="18" spans="1:8" ht="15" x14ac:dyDescent="0.25">
      <c r="A18" s="9">
        <v>44681</v>
      </c>
      <c r="B18" s="10">
        <v>16</v>
      </c>
      <c r="C18" s="10" t="s">
        <v>56</v>
      </c>
      <c r="D18" s="12" t="s">
        <v>94</v>
      </c>
      <c r="E18" s="10" t="s">
        <v>32</v>
      </c>
      <c r="F18" s="10" t="s">
        <v>57</v>
      </c>
      <c r="G18" s="10">
        <v>0</v>
      </c>
      <c r="H18" s="10" t="s">
        <v>29</v>
      </c>
    </row>
    <row r="19" spans="1:8" ht="15" x14ac:dyDescent="0.25">
      <c r="A19" s="9">
        <v>44712</v>
      </c>
      <c r="B19" s="10">
        <v>17</v>
      </c>
      <c r="C19" s="10" t="s">
        <v>58</v>
      </c>
      <c r="D19" s="10" t="s">
        <v>22</v>
      </c>
      <c r="E19" s="10" t="s">
        <v>19</v>
      </c>
      <c r="F19" s="10" t="s">
        <v>59</v>
      </c>
      <c r="G19" s="10">
        <v>40</v>
      </c>
      <c r="H19" s="11">
        <v>35</v>
      </c>
    </row>
    <row r="20" spans="1:8" ht="15" x14ac:dyDescent="0.25">
      <c r="A20" s="9">
        <v>44742</v>
      </c>
      <c r="B20" s="10">
        <v>18</v>
      </c>
      <c r="C20" s="10" t="s">
        <v>60</v>
      </c>
      <c r="D20" s="10" t="s">
        <v>18</v>
      </c>
      <c r="E20" s="10" t="s">
        <v>23</v>
      </c>
      <c r="F20" s="10" t="s">
        <v>61</v>
      </c>
      <c r="G20" s="10">
        <v>45</v>
      </c>
      <c r="H20" s="11">
        <v>33.33</v>
      </c>
    </row>
    <row r="21" spans="1:8" ht="15" x14ac:dyDescent="0.25">
      <c r="A21" s="9">
        <v>44773</v>
      </c>
      <c r="B21" s="10">
        <v>19</v>
      </c>
      <c r="C21" s="10" t="s">
        <v>62</v>
      </c>
      <c r="D21" s="10" t="s">
        <v>26</v>
      </c>
      <c r="E21" s="10" t="s">
        <v>27</v>
      </c>
      <c r="F21" s="10" t="s">
        <v>63</v>
      </c>
      <c r="G21" s="10">
        <v>50</v>
      </c>
      <c r="H21" s="11">
        <v>32</v>
      </c>
    </row>
    <row r="22" spans="1:8" x14ac:dyDescent="0.35">
      <c r="A22" s="9">
        <v>44804</v>
      </c>
      <c r="B22" s="10">
        <v>20</v>
      </c>
      <c r="C22" s="10" t="s">
        <v>64</v>
      </c>
      <c r="D22" s="10" t="s">
        <v>31</v>
      </c>
      <c r="E22" s="10" t="s">
        <v>32</v>
      </c>
      <c r="F22" s="10" t="s">
        <v>65</v>
      </c>
      <c r="G22" s="10">
        <v>55</v>
      </c>
      <c r="H22" s="11">
        <v>30.91</v>
      </c>
    </row>
    <row r="23" spans="1:8" x14ac:dyDescent="0.35">
      <c r="A23" s="9">
        <v>44834</v>
      </c>
      <c r="B23" s="10">
        <v>21</v>
      </c>
      <c r="C23" s="10" t="s">
        <v>66</v>
      </c>
      <c r="D23" s="10" t="s">
        <v>22</v>
      </c>
      <c r="E23" s="10" t="s">
        <v>19</v>
      </c>
      <c r="F23" s="10" t="s">
        <v>67</v>
      </c>
      <c r="G23" s="10">
        <v>60</v>
      </c>
      <c r="H23" s="11">
        <v>30</v>
      </c>
    </row>
    <row r="24" spans="1:8" x14ac:dyDescent="0.35">
      <c r="A24" s="9">
        <v>44865</v>
      </c>
      <c r="B24" s="10">
        <v>22</v>
      </c>
      <c r="C24" s="10" t="s">
        <v>68</v>
      </c>
      <c r="D24" s="10" t="s">
        <v>18</v>
      </c>
      <c r="E24" s="10" t="s">
        <v>23</v>
      </c>
      <c r="F24" s="10" t="s">
        <v>69</v>
      </c>
      <c r="G24" s="10">
        <v>0</v>
      </c>
      <c r="H24" s="10" t="s">
        <v>29</v>
      </c>
    </row>
    <row r="25" spans="1:8" x14ac:dyDescent="0.35">
      <c r="A25" s="9">
        <v>44895</v>
      </c>
      <c r="B25" s="10">
        <v>23</v>
      </c>
      <c r="C25" s="10" t="s">
        <v>70</v>
      </c>
      <c r="D25" s="10" t="s">
        <v>26</v>
      </c>
      <c r="E25" s="10" t="s">
        <v>27</v>
      </c>
      <c r="F25" s="10" t="s">
        <v>71</v>
      </c>
      <c r="G25" s="10">
        <v>65</v>
      </c>
      <c r="H25" s="11">
        <v>30.77</v>
      </c>
    </row>
    <row r="26" spans="1:8" x14ac:dyDescent="0.35">
      <c r="A26" s="9">
        <v>44926</v>
      </c>
      <c r="B26" s="10">
        <v>24</v>
      </c>
      <c r="C26" s="10" t="s">
        <v>72</v>
      </c>
      <c r="D26" s="10" t="s">
        <v>31</v>
      </c>
      <c r="E26" s="10" t="s">
        <v>32</v>
      </c>
      <c r="F26" s="10" t="s">
        <v>73</v>
      </c>
      <c r="G26" s="10">
        <v>70</v>
      </c>
      <c r="H26" s="11">
        <v>30</v>
      </c>
    </row>
    <row r="27" spans="1:8" x14ac:dyDescent="0.35">
      <c r="A27" s="9">
        <v>44957</v>
      </c>
      <c r="B27" s="10">
        <v>25</v>
      </c>
      <c r="C27" s="10" t="s">
        <v>74</v>
      </c>
      <c r="D27" s="10" t="s">
        <v>75</v>
      </c>
      <c r="E27" s="10" t="s">
        <v>76</v>
      </c>
      <c r="F27" s="10" t="s">
        <v>77</v>
      </c>
      <c r="G27" s="10">
        <v>75</v>
      </c>
      <c r="H27" s="11">
        <v>29.33</v>
      </c>
    </row>
    <row r="28" spans="1:8" x14ac:dyDescent="0.35">
      <c r="A28" s="9">
        <v>44985</v>
      </c>
      <c r="B28" s="10">
        <v>26</v>
      </c>
      <c r="C28" s="10" t="s">
        <v>78</v>
      </c>
      <c r="D28" s="10" t="s">
        <v>75</v>
      </c>
      <c r="E28" s="10" t="s">
        <v>79</v>
      </c>
      <c r="F28" s="10" t="s">
        <v>80</v>
      </c>
      <c r="G28" s="10">
        <v>80</v>
      </c>
      <c r="H28" s="11">
        <v>28.75</v>
      </c>
    </row>
    <row r="29" spans="1:8" x14ac:dyDescent="0.35">
      <c r="A29" s="9">
        <v>45016</v>
      </c>
      <c r="B29" s="10">
        <v>27</v>
      </c>
      <c r="C29" s="10" t="s">
        <v>50</v>
      </c>
      <c r="D29" s="10" t="s">
        <v>22</v>
      </c>
      <c r="E29" s="10" t="s">
        <v>81</v>
      </c>
      <c r="F29" s="10" t="s">
        <v>82</v>
      </c>
      <c r="G29" s="10">
        <v>0</v>
      </c>
      <c r="H29" s="10" t="s">
        <v>29</v>
      </c>
    </row>
    <row r="30" spans="1:8" x14ac:dyDescent="0.35">
      <c r="A30" s="9">
        <v>45046</v>
      </c>
      <c r="B30" s="10">
        <v>28</v>
      </c>
      <c r="C30" s="10" t="s">
        <v>48</v>
      </c>
      <c r="D30" s="10" t="s">
        <v>31</v>
      </c>
      <c r="E30" s="10" t="s">
        <v>83</v>
      </c>
      <c r="F30" s="10" t="s">
        <v>84</v>
      </c>
      <c r="G30" s="10">
        <v>85</v>
      </c>
      <c r="H30" s="11">
        <v>29.41</v>
      </c>
    </row>
  </sheetData>
  <conditionalFormatting sqref="B2:B30">
    <cfRule type="duplicateValues" dxfId="84"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G7" sqref="G7"/>
    </sheetView>
  </sheetViews>
  <sheetFormatPr defaultRowHeight="14.5" x14ac:dyDescent="0.35"/>
  <cols>
    <col min="1" max="1" width="16" customWidth="1"/>
    <col min="2" max="2" width="3" bestFit="1" customWidth="1"/>
    <col min="3" max="3" width="17.54296875" bestFit="1" customWidth="1"/>
    <col min="4" max="4" width="7.1796875" bestFit="1" customWidth="1"/>
    <col min="5" max="5" width="9.1796875" bestFit="1" customWidth="1"/>
    <col min="6" max="6" width="23.453125" bestFit="1" customWidth="1"/>
    <col min="7" max="7" width="8.7265625" bestFit="1" customWidth="1"/>
    <col min="8" max="8" width="13.26953125" bestFit="1" customWidth="1"/>
  </cols>
  <sheetData>
    <row r="1" spans="1:15" s="7" customFormat="1" ht="48.75" customHeight="1" x14ac:dyDescent="0.3">
      <c r="A1" s="6" t="s">
        <v>95</v>
      </c>
      <c r="B1" s="6"/>
      <c r="C1" s="6"/>
      <c r="D1" s="6"/>
      <c r="E1" s="6"/>
      <c r="F1" s="6"/>
      <c r="G1" s="6"/>
      <c r="H1" s="6"/>
      <c r="I1" s="6"/>
      <c r="J1" s="6"/>
      <c r="K1" s="6"/>
      <c r="L1" s="6"/>
      <c r="M1" s="6"/>
      <c r="N1" s="6"/>
      <c r="O1" s="6"/>
    </row>
    <row r="2" spans="1:15" ht="15" x14ac:dyDescent="0.25">
      <c r="A2" s="8" t="s">
        <v>9</v>
      </c>
      <c r="B2" s="8" t="s">
        <v>10</v>
      </c>
      <c r="C2" s="8" t="s">
        <v>11</v>
      </c>
      <c r="D2" s="8" t="s">
        <v>12</v>
      </c>
      <c r="E2" s="8" t="s">
        <v>13</v>
      </c>
      <c r="F2" s="8" t="s">
        <v>14</v>
      </c>
      <c r="G2" s="8" t="s">
        <v>15</v>
      </c>
      <c r="H2" s="8" t="s">
        <v>16</v>
      </c>
    </row>
    <row r="3" spans="1:15" ht="15" x14ac:dyDescent="0.25">
      <c r="A3" s="9">
        <v>44227</v>
      </c>
      <c r="B3" s="10">
        <v>1</v>
      </c>
      <c r="C3" s="10" t="s">
        <v>90</v>
      </c>
      <c r="D3" s="10" t="s">
        <v>18</v>
      </c>
      <c r="E3" s="10" t="s">
        <v>19</v>
      </c>
      <c r="F3" s="10" t="s">
        <v>20</v>
      </c>
      <c r="G3" s="10">
        <v>10</v>
      </c>
      <c r="H3" s="11">
        <v>20</v>
      </c>
    </row>
    <row r="4" spans="1:15" ht="15" x14ac:dyDescent="0.25">
      <c r="A4" s="9">
        <v>44255</v>
      </c>
      <c r="B4" s="10">
        <v>2</v>
      </c>
      <c r="C4" s="10" t="s">
        <v>21</v>
      </c>
      <c r="D4" s="10" t="s">
        <v>22</v>
      </c>
      <c r="E4" s="10" t="s">
        <v>96</v>
      </c>
      <c r="F4" s="10" t="s">
        <v>24</v>
      </c>
      <c r="G4" s="10">
        <v>15</v>
      </c>
      <c r="H4" s="11">
        <v>10</v>
      </c>
    </row>
    <row r="5" spans="1:15" ht="15" x14ac:dyDescent="0.25">
      <c r="A5" s="9">
        <v>44286</v>
      </c>
      <c r="B5" s="10">
        <v>3</v>
      </c>
      <c r="C5" s="10" t="s">
        <v>91</v>
      </c>
      <c r="D5" s="10" t="s">
        <v>26</v>
      </c>
      <c r="E5" s="10" t="s">
        <v>27</v>
      </c>
      <c r="F5" s="10" t="s">
        <v>28</v>
      </c>
      <c r="G5" s="10">
        <v>0</v>
      </c>
      <c r="H5" s="10" t="s">
        <v>29</v>
      </c>
    </row>
    <row r="6" spans="1:15" ht="15" x14ac:dyDescent="0.25">
      <c r="A6" s="9">
        <v>44316</v>
      </c>
      <c r="B6" s="10">
        <v>4</v>
      </c>
      <c r="C6" s="10" t="s">
        <v>92</v>
      </c>
      <c r="D6" s="10" t="s">
        <v>31</v>
      </c>
      <c r="E6" s="10" t="s">
        <v>32</v>
      </c>
      <c r="F6" s="10" t="s">
        <v>33</v>
      </c>
      <c r="G6" s="10">
        <v>25</v>
      </c>
      <c r="H6" s="11">
        <v>10</v>
      </c>
    </row>
    <row r="7" spans="1:15" ht="15" x14ac:dyDescent="0.25">
      <c r="A7" s="9">
        <v>44347</v>
      </c>
      <c r="B7" s="10">
        <v>5</v>
      </c>
      <c r="C7" s="10" t="s">
        <v>34</v>
      </c>
      <c r="D7" s="10" t="s">
        <v>22</v>
      </c>
      <c r="E7" s="10" t="s">
        <v>19</v>
      </c>
      <c r="F7" s="10" t="s">
        <v>35</v>
      </c>
      <c r="G7" s="10">
        <v>30</v>
      </c>
      <c r="H7" s="11">
        <v>16.670000000000002</v>
      </c>
    </row>
    <row r="8" spans="1:15" ht="15" x14ac:dyDescent="0.25">
      <c r="A8" s="9">
        <v>44377</v>
      </c>
      <c r="B8" s="10">
        <v>6</v>
      </c>
      <c r="C8" s="10" t="s">
        <v>93</v>
      </c>
      <c r="D8" s="12" t="s">
        <v>94</v>
      </c>
      <c r="E8" s="10" t="s">
        <v>96</v>
      </c>
      <c r="F8" s="10" t="s">
        <v>37</v>
      </c>
      <c r="G8" s="10">
        <v>0</v>
      </c>
      <c r="H8" s="10" t="s">
        <v>29</v>
      </c>
    </row>
    <row r="9" spans="1:15" ht="15" x14ac:dyDescent="0.25">
      <c r="A9" s="9">
        <v>44408</v>
      </c>
      <c r="B9" s="10">
        <v>7</v>
      </c>
      <c r="C9" s="10" t="s">
        <v>38</v>
      </c>
      <c r="D9" s="10" t="s">
        <v>26</v>
      </c>
      <c r="E9" s="10" t="s">
        <v>27</v>
      </c>
      <c r="F9" s="10" t="s">
        <v>39</v>
      </c>
      <c r="G9" s="10">
        <v>35</v>
      </c>
      <c r="H9" s="11">
        <v>10</v>
      </c>
    </row>
    <row r="10" spans="1:15" ht="15" x14ac:dyDescent="0.25">
      <c r="A10" s="9">
        <v>44439</v>
      </c>
      <c r="B10" s="10">
        <v>8</v>
      </c>
      <c r="C10" s="10" t="s">
        <v>40</v>
      </c>
      <c r="D10" s="10" t="s">
        <v>31</v>
      </c>
      <c r="E10" s="10" t="s">
        <v>32</v>
      </c>
      <c r="F10" s="10" t="s">
        <v>41</v>
      </c>
      <c r="G10" s="10">
        <v>40</v>
      </c>
      <c r="H10" s="11">
        <v>15</v>
      </c>
    </row>
    <row r="11" spans="1:15" ht="15" x14ac:dyDescent="0.25">
      <c r="A11" s="9">
        <v>44469</v>
      </c>
      <c r="B11" s="10">
        <v>9</v>
      </c>
      <c r="C11" s="10" t="s">
        <v>42</v>
      </c>
      <c r="D11" s="10" t="s">
        <v>22</v>
      </c>
      <c r="E11" s="10" t="s">
        <v>19</v>
      </c>
      <c r="F11" s="10" t="s">
        <v>43</v>
      </c>
      <c r="G11" s="10">
        <v>45</v>
      </c>
      <c r="H11" s="11">
        <v>12.22</v>
      </c>
    </row>
    <row r="12" spans="1:15" ht="15" x14ac:dyDescent="0.25">
      <c r="A12" s="9">
        <v>44500</v>
      </c>
      <c r="B12" s="10">
        <v>10</v>
      </c>
      <c r="C12" s="10" t="s">
        <v>44</v>
      </c>
      <c r="D12" s="10" t="s">
        <v>18</v>
      </c>
      <c r="E12" s="10" t="s">
        <v>96</v>
      </c>
      <c r="F12" s="10" t="s">
        <v>45</v>
      </c>
      <c r="G12" s="10">
        <v>50</v>
      </c>
      <c r="H12" s="11">
        <v>14</v>
      </c>
    </row>
    <row r="13" spans="1:15" ht="15" x14ac:dyDescent="0.25">
      <c r="A13" s="9">
        <v>44530</v>
      </c>
      <c r="B13" s="10">
        <v>11</v>
      </c>
      <c r="C13" s="10" t="s">
        <v>46</v>
      </c>
      <c r="D13" s="10" t="s">
        <v>26</v>
      </c>
      <c r="E13" s="10" t="s">
        <v>27</v>
      </c>
      <c r="F13" s="10" t="s">
        <v>47</v>
      </c>
      <c r="G13" s="10">
        <v>5</v>
      </c>
      <c r="H13" s="11">
        <v>160</v>
      </c>
    </row>
    <row r="14" spans="1:15" ht="15" x14ac:dyDescent="0.25">
      <c r="A14" s="9">
        <v>44561</v>
      </c>
      <c r="B14" s="10">
        <v>12</v>
      </c>
      <c r="C14" s="10" t="s">
        <v>48</v>
      </c>
      <c r="D14" s="10" t="s">
        <v>31</v>
      </c>
      <c r="E14" s="10" t="s">
        <v>32</v>
      </c>
      <c r="F14" s="10" t="s">
        <v>49</v>
      </c>
      <c r="G14" s="10">
        <v>20</v>
      </c>
      <c r="H14" s="11">
        <v>45</v>
      </c>
    </row>
    <row r="15" spans="1:15" ht="15" x14ac:dyDescent="0.25">
      <c r="A15" s="9">
        <v>44592</v>
      </c>
      <c r="B15" s="10">
        <v>13</v>
      </c>
      <c r="C15" s="10" t="s">
        <v>50</v>
      </c>
      <c r="D15" s="10" t="s">
        <v>22</v>
      </c>
      <c r="E15" s="10" t="s">
        <v>19</v>
      </c>
      <c r="F15" s="10" t="s">
        <v>51</v>
      </c>
      <c r="G15" s="10">
        <v>0</v>
      </c>
      <c r="H15" s="10" t="s">
        <v>29</v>
      </c>
    </row>
    <row r="16" spans="1:15" ht="15" x14ac:dyDescent="0.25">
      <c r="A16" s="9">
        <v>44620</v>
      </c>
      <c r="B16" s="10">
        <v>14</v>
      </c>
      <c r="C16" s="10" t="s">
        <v>52</v>
      </c>
      <c r="D16" s="12" t="s">
        <v>94</v>
      </c>
      <c r="E16" s="10" t="s">
        <v>96</v>
      </c>
      <c r="F16" s="10" t="s">
        <v>53</v>
      </c>
      <c r="G16" s="10">
        <v>30</v>
      </c>
      <c r="H16" s="11">
        <v>36.67</v>
      </c>
    </row>
    <row r="17" spans="1:8" ht="15" x14ac:dyDescent="0.25">
      <c r="A17" s="9">
        <v>44651</v>
      </c>
      <c r="B17" s="10">
        <v>15</v>
      </c>
      <c r="C17" s="10" t="s">
        <v>54</v>
      </c>
      <c r="D17" s="10" t="s">
        <v>26</v>
      </c>
      <c r="E17" s="10" t="s">
        <v>27</v>
      </c>
      <c r="F17" s="10" t="s">
        <v>55</v>
      </c>
      <c r="G17" s="10">
        <v>35</v>
      </c>
      <c r="H17" s="11">
        <v>34.29</v>
      </c>
    </row>
    <row r="18" spans="1:8" ht="15" x14ac:dyDescent="0.25">
      <c r="A18" s="9">
        <v>44681</v>
      </c>
      <c r="B18" s="10">
        <v>16</v>
      </c>
      <c r="C18" s="10" t="s">
        <v>56</v>
      </c>
      <c r="D18" s="12" t="s">
        <v>94</v>
      </c>
      <c r="E18" s="10" t="s">
        <v>32</v>
      </c>
      <c r="F18" s="10" t="s">
        <v>57</v>
      </c>
      <c r="G18" s="10">
        <v>0</v>
      </c>
      <c r="H18" s="10" t="s">
        <v>29</v>
      </c>
    </row>
    <row r="19" spans="1:8" ht="15" x14ac:dyDescent="0.25">
      <c r="A19" s="9">
        <v>44712</v>
      </c>
      <c r="B19" s="10">
        <v>17</v>
      </c>
      <c r="C19" s="10" t="s">
        <v>58</v>
      </c>
      <c r="D19" s="10" t="s">
        <v>22</v>
      </c>
      <c r="E19" s="10" t="s">
        <v>19</v>
      </c>
      <c r="F19" s="10" t="s">
        <v>59</v>
      </c>
      <c r="G19" s="10">
        <v>40</v>
      </c>
      <c r="H19" s="11">
        <v>35</v>
      </c>
    </row>
    <row r="20" spans="1:8" ht="15" x14ac:dyDescent="0.25">
      <c r="A20" s="9">
        <v>44742</v>
      </c>
      <c r="B20" s="10">
        <v>18</v>
      </c>
      <c r="C20" s="10" t="s">
        <v>60</v>
      </c>
      <c r="D20" s="10" t="s">
        <v>18</v>
      </c>
      <c r="E20" s="10" t="s">
        <v>96</v>
      </c>
      <c r="F20" s="10" t="s">
        <v>61</v>
      </c>
      <c r="G20" s="10">
        <v>45</v>
      </c>
      <c r="H20" s="11">
        <v>33.33</v>
      </c>
    </row>
    <row r="21" spans="1:8" ht="15" x14ac:dyDescent="0.25">
      <c r="A21" s="9">
        <v>44773</v>
      </c>
      <c r="B21" s="10">
        <v>19</v>
      </c>
      <c r="C21" s="10" t="s">
        <v>62</v>
      </c>
      <c r="D21" s="10" t="s">
        <v>26</v>
      </c>
      <c r="E21" s="10" t="s">
        <v>27</v>
      </c>
      <c r="F21" s="10" t="s">
        <v>63</v>
      </c>
      <c r="G21" s="10">
        <v>50</v>
      </c>
      <c r="H21" s="11">
        <v>32</v>
      </c>
    </row>
    <row r="22" spans="1:8" x14ac:dyDescent="0.35">
      <c r="A22" s="9">
        <v>44804</v>
      </c>
      <c r="B22" s="10">
        <v>20</v>
      </c>
      <c r="C22" s="10" t="s">
        <v>64</v>
      </c>
      <c r="D22" s="10" t="s">
        <v>31</v>
      </c>
      <c r="E22" s="10" t="s">
        <v>32</v>
      </c>
      <c r="F22" s="10" t="s">
        <v>65</v>
      </c>
      <c r="G22" s="10">
        <v>55</v>
      </c>
      <c r="H22" s="11">
        <v>30.91</v>
      </c>
    </row>
    <row r="23" spans="1:8" x14ac:dyDescent="0.35">
      <c r="A23" s="9">
        <v>44834</v>
      </c>
      <c r="B23" s="10">
        <v>21</v>
      </c>
      <c r="C23" s="10" t="s">
        <v>66</v>
      </c>
      <c r="D23" s="10" t="s">
        <v>22</v>
      </c>
      <c r="E23" s="10" t="s">
        <v>19</v>
      </c>
      <c r="F23" s="10" t="s">
        <v>67</v>
      </c>
      <c r="G23" s="10">
        <v>60</v>
      </c>
      <c r="H23" s="11">
        <v>30</v>
      </c>
    </row>
    <row r="24" spans="1:8" x14ac:dyDescent="0.35">
      <c r="A24" s="9">
        <v>44865</v>
      </c>
      <c r="B24" s="10">
        <v>22</v>
      </c>
      <c r="C24" s="10" t="s">
        <v>68</v>
      </c>
      <c r="D24" s="10" t="s">
        <v>18</v>
      </c>
      <c r="E24" s="10" t="s">
        <v>96</v>
      </c>
      <c r="F24" s="10" t="s">
        <v>69</v>
      </c>
      <c r="G24" s="10">
        <v>0</v>
      </c>
      <c r="H24" s="10" t="s">
        <v>29</v>
      </c>
    </row>
    <row r="25" spans="1:8" x14ac:dyDescent="0.35">
      <c r="A25" s="9">
        <v>44895</v>
      </c>
      <c r="B25" s="10">
        <v>23</v>
      </c>
      <c r="C25" s="10" t="s">
        <v>70</v>
      </c>
      <c r="D25" s="10" t="s">
        <v>26</v>
      </c>
      <c r="E25" s="10" t="s">
        <v>27</v>
      </c>
      <c r="F25" s="10" t="s">
        <v>71</v>
      </c>
      <c r="G25" s="10">
        <v>65</v>
      </c>
      <c r="H25" s="11">
        <v>30.77</v>
      </c>
    </row>
    <row r="26" spans="1:8" x14ac:dyDescent="0.35">
      <c r="A26" s="9">
        <v>44926</v>
      </c>
      <c r="B26" s="10">
        <v>24</v>
      </c>
      <c r="C26" s="10" t="s">
        <v>72</v>
      </c>
      <c r="D26" s="10" t="s">
        <v>31</v>
      </c>
      <c r="E26" s="10" t="s">
        <v>32</v>
      </c>
      <c r="F26" s="10" t="s">
        <v>73</v>
      </c>
      <c r="G26" s="10">
        <v>70</v>
      </c>
      <c r="H26" s="11">
        <v>30</v>
      </c>
    </row>
    <row r="27" spans="1:8" x14ac:dyDescent="0.35">
      <c r="A27" s="9">
        <v>44957</v>
      </c>
      <c r="B27" s="10">
        <v>25</v>
      </c>
      <c r="C27" s="10" t="s">
        <v>74</v>
      </c>
      <c r="D27" s="10" t="s">
        <v>75</v>
      </c>
      <c r="E27" s="10" t="s">
        <v>76</v>
      </c>
      <c r="F27" s="10" t="s">
        <v>77</v>
      </c>
      <c r="G27" s="10">
        <v>75</v>
      </c>
      <c r="H27" s="11">
        <v>29.33</v>
      </c>
    </row>
    <row r="28" spans="1:8" x14ac:dyDescent="0.35">
      <c r="A28" s="9">
        <v>44985</v>
      </c>
      <c r="B28" s="10">
        <v>26</v>
      </c>
      <c r="C28" s="10" t="s">
        <v>78</v>
      </c>
      <c r="D28" s="10" t="s">
        <v>75</v>
      </c>
      <c r="E28" s="10" t="s">
        <v>79</v>
      </c>
      <c r="F28" s="10" t="s">
        <v>80</v>
      </c>
      <c r="G28" s="10">
        <v>80</v>
      </c>
      <c r="H28" s="11">
        <v>28.75</v>
      </c>
    </row>
    <row r="29" spans="1:8" x14ac:dyDescent="0.35">
      <c r="A29" s="9">
        <v>45016</v>
      </c>
      <c r="B29" s="10">
        <v>27</v>
      </c>
      <c r="C29" s="10" t="s">
        <v>50</v>
      </c>
      <c r="D29" s="10" t="s">
        <v>22</v>
      </c>
      <c r="E29" s="10" t="s">
        <v>81</v>
      </c>
      <c r="F29" s="10" t="s">
        <v>82</v>
      </c>
      <c r="G29" s="10">
        <v>0</v>
      </c>
      <c r="H29" s="10" t="s">
        <v>29</v>
      </c>
    </row>
    <row r="30" spans="1:8" x14ac:dyDescent="0.35">
      <c r="A30" s="9">
        <v>45046</v>
      </c>
      <c r="B30" s="10">
        <v>28</v>
      </c>
      <c r="C30" s="10" t="s">
        <v>48</v>
      </c>
      <c r="D30" s="10" t="s">
        <v>31</v>
      </c>
      <c r="E30" s="10" t="s">
        <v>83</v>
      </c>
      <c r="F30" s="10" t="s">
        <v>84</v>
      </c>
      <c r="G30" s="10">
        <v>85</v>
      </c>
      <c r="H30" s="11">
        <v>29.41</v>
      </c>
    </row>
  </sheetData>
  <conditionalFormatting sqref="B2:B30">
    <cfRule type="duplicateValues" dxfId="83"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3.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B241E6-AE4C-4EA5-96CC-6E77ABF1BB4A}">
  <ds:schemaRefs>
    <ds:schemaRef ds:uri="http://schemas.microsoft.com/DataMashup"/>
  </ds:schemaRefs>
</ds:datastoreItem>
</file>

<file path=customXml/itemProps3.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4.xml><?xml version="1.0" encoding="utf-8"?>
<ds:datastoreItem xmlns:ds="http://schemas.openxmlformats.org/officeDocument/2006/customXml" ds:itemID="{76F14EA0-1B09-4BA6-A1E0-FED8521C2B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Regional Analysis</vt:lpstr>
      <vt:lpstr>Data</vt:lpstr>
      <vt:lpstr>Data Instructions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hp</cp:lastModifiedBy>
  <cp:revision/>
  <dcterms:created xsi:type="dcterms:W3CDTF">2019-12-23T04:48:23Z</dcterms:created>
  <dcterms:modified xsi:type="dcterms:W3CDTF">2025-03-05T08:24:38Z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