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dministrator\Documents\"/>
    </mc:Choice>
  </mc:AlternateContent>
  <xr:revisionPtr revIDLastSave="0" documentId="8_{65A2A0D6-1DA0-46B7-94E0-F9879124A6DA}" xr6:coauthVersionLast="47" xr6:coauthVersionMax="47" xr10:uidLastSave="{00000000-0000-0000-0000-000000000000}"/>
  <bookViews>
    <workbookView xWindow="-120" yWindow="-120" windowWidth="20730" windowHeight="11040" activeTab="1" xr2:uid="{00000000-000D-0000-FFFF-FFFF00000000}"/>
  </bookViews>
  <sheets>
    <sheet name="Pivot table" sheetId="4" r:id="rId1"/>
    <sheet name="excel_exercise_dataset" sheetId="1" r:id="rId2"/>
  </sheets>
  <definedNames>
    <definedName name="Slicer_Sales_Dat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2" i="1" l="1"/>
  <c r="K10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Q2" i="1"/>
  <c r="M2" i="1"/>
  <c r="I2" i="1"/>
  <c r="J2" i="1" s="1"/>
  <c r="G111" i="1"/>
  <c r="G110" i="1"/>
  <c r="G109" i="1"/>
  <c r="G108" i="1"/>
  <c r="G107" i="1"/>
  <c r="G10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L113" i="1"/>
  <c r="L114" i="1"/>
  <c r="L115" i="1"/>
  <c r="L116" i="1"/>
  <c r="L117" i="1"/>
  <c r="L118" i="1"/>
  <c r="L119" i="1"/>
  <c r="L120" i="1"/>
  <c r="L121" i="1"/>
  <c r="L107" i="1"/>
  <c r="L106" i="1"/>
  <c r="K10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alcChain>
</file>

<file path=xl/sharedStrings.xml><?xml version="1.0" encoding="utf-8"?>
<sst xmlns="http://schemas.openxmlformats.org/spreadsheetml/2006/main" count="248" uniqueCount="43">
  <si>
    <t>Product ID</t>
  </si>
  <si>
    <t>Product Name</t>
  </si>
  <si>
    <t>Category</t>
  </si>
  <si>
    <t>Sales Date</t>
  </si>
  <si>
    <t>Sales Quantity</t>
  </si>
  <si>
    <t>Unit Price</t>
  </si>
  <si>
    <t>Total Sales</t>
  </si>
  <si>
    <t>Laptop</t>
  </si>
  <si>
    <t>Electronics</t>
  </si>
  <si>
    <t>Refrigerator</t>
  </si>
  <si>
    <t>Home Appliances</t>
  </si>
  <si>
    <t>Smart TV</t>
  </si>
  <si>
    <t>Microwave</t>
  </si>
  <si>
    <t>Smartphone</t>
  </si>
  <si>
    <t>Blender</t>
  </si>
  <si>
    <t>Gaming Console</t>
  </si>
  <si>
    <t>Washing Machine</t>
  </si>
  <si>
    <t>Camera</t>
  </si>
  <si>
    <t>Dishwasher</t>
  </si>
  <si>
    <t>Total</t>
  </si>
  <si>
    <t>Final Price</t>
  </si>
  <si>
    <t>Fixed rate</t>
  </si>
  <si>
    <t>Commissions</t>
  </si>
  <si>
    <t>Aggregate</t>
  </si>
  <si>
    <t>Rounded off final price</t>
  </si>
  <si>
    <t>End of the month</t>
  </si>
  <si>
    <t>End of date</t>
  </si>
  <si>
    <t>Delivery date</t>
  </si>
  <si>
    <t>Product category</t>
  </si>
  <si>
    <t>Total sales</t>
  </si>
  <si>
    <t>Average Sales</t>
  </si>
  <si>
    <t>Discount</t>
  </si>
  <si>
    <t>Trimmed product name</t>
  </si>
  <si>
    <t>Sum</t>
  </si>
  <si>
    <t>Max</t>
  </si>
  <si>
    <t>Min</t>
  </si>
  <si>
    <t>Average</t>
  </si>
  <si>
    <t>Row Labels</t>
  </si>
  <si>
    <t>Grand Total</t>
  </si>
  <si>
    <t>Sum of Total Sales</t>
  </si>
  <si>
    <t>Commission percentages</t>
  </si>
  <si>
    <t>SUMIFS AND AVERAGEIFS</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</si>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</sst>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2"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[excel_exercise_a.xlsx]Pivot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Electronics</c:v>
                </c:pt>
                <c:pt idx="1">
                  <c:v>Home Appliances</c:v>
                </c:pt>
              </c:strCache>
            </c:strRef>
          </c:cat>
          <c:val>
            <c:numRef>
              <c:f>'Pivot table'!$B$4:$B$6</c:f>
              <c:numCache>
                <c:formatCode>General</c:formatCode>
                <c:ptCount val="2"/>
                <c:pt idx="0">
                  <c:v>5000</c:v>
                </c:pt>
                <c:pt idx="1">
                  <c:v>7950</c:v>
                </c:pt>
              </c:numCache>
            </c:numRef>
          </c:val>
          <c:extLst>
            <c:ext xmlns:c16="http://schemas.microsoft.com/office/drawing/2014/chart" uri="{C3380CC4-5D6E-409C-BE32-E72D297353CC}">
              <c16:uniqueId val="{00000000-3D1E-4710-9988-9E6B2F6B2589}"/>
            </c:ext>
          </c:extLst>
        </c:ser>
        <c:dLbls>
          <c:showLegendKey val="0"/>
          <c:showVal val="0"/>
          <c:showCatName val="0"/>
          <c:showSerName val="0"/>
          <c:showPercent val="0"/>
          <c:showBubbleSize val="0"/>
        </c:dLbls>
        <c:gapWidth val="219"/>
        <c:overlap val="-27"/>
        <c:axId val="2116697296"/>
        <c:axId val="2116718912"/>
      </c:barChart>
      <c:catAx>
        <c:axId val="21166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6718912"/>
        <c:crosses val="autoZero"/>
        <c:auto val="1"/>
        <c:lblAlgn val="ctr"/>
        <c:lblOffset val="100"/>
        <c:noMultiLvlLbl val="0"/>
      </c:catAx>
      <c:valAx>
        <c:axId val="211671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6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7</xdr:row>
      <xdr:rowOff>14287</xdr:rowOff>
    </xdr:from>
    <xdr:to>
      <xdr:col>11</xdr:col>
      <xdr:colOff>371475</xdr:colOff>
      <xdr:row>21</xdr:row>
      <xdr:rowOff>90487</xdr:rowOff>
    </xdr:to>
    <xdr:graphicFrame macro="">
      <xdr:nvGraphicFramePr>
        <xdr:cNvPr id="2" name="Chart 1">
          <a:extLst>
            <a:ext uri="{FF2B5EF4-FFF2-40B4-BE49-F238E27FC236}">
              <a16:creationId xmlns:a16="http://schemas.microsoft.com/office/drawing/2014/main" id="{EEB0BA74-8A4A-60F0-7B8C-0E29D28AC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57150</xdr:colOff>
      <xdr:row>6</xdr:row>
      <xdr:rowOff>171450</xdr:rowOff>
    </xdr:from>
    <xdr:to>
      <xdr:col>14</xdr:col>
      <xdr:colOff>523875</xdr:colOff>
      <xdr:row>20</xdr:row>
      <xdr:rowOff>28575</xdr:rowOff>
    </xdr:to>
    <mc:AlternateContent xmlns:mc="http://schemas.openxmlformats.org/markup-compatibility/2006" xmlns:a14="http://schemas.microsoft.com/office/drawing/2010/main">
      <mc:Choice Requires="a14">
        <xdr:graphicFrame macro="">
          <xdr:nvGraphicFramePr>
            <xdr:cNvPr id="5" name="Sales Date">
              <a:extLst>
                <a:ext uri="{FF2B5EF4-FFF2-40B4-BE49-F238E27FC236}">
                  <a16:creationId xmlns:a16="http://schemas.microsoft.com/office/drawing/2014/main" id="{EE50E276-CABE-55BE-EDCB-B6735B46587E}"/>
                </a:ext>
              </a:extLst>
            </xdr:cNvPr>
            <xdr:cNvGraphicFramePr/>
          </xdr:nvGraphicFramePr>
          <xdr:xfrm>
            <a:off x="0" y="0"/>
            <a:ext cx="0" cy="0"/>
          </xdr:xfrm>
          <a:graphic>
            <a:graphicData uri="http://schemas.microsoft.com/office/drawing/2010/slicer">
              <sle:slicer xmlns:sle="http://schemas.microsoft.com/office/drawing/2010/slicer" name="Sales Date"/>
            </a:graphicData>
          </a:graphic>
        </xdr:graphicFrame>
      </mc:Choice>
      <mc:Fallback xmlns="">
        <xdr:sp macro="" textlink="">
          <xdr:nvSpPr>
            <xdr:cNvPr id="0" name=""/>
            <xdr:cNvSpPr>
              <a:spLocks noTextEdit="1"/>
            </xdr:cNvSpPr>
          </xdr:nvSpPr>
          <xdr:spPr>
            <a:xfrm>
              <a:off x="6134100" y="13144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HA" refreshedDate="45578.832461342594" createdVersion="8" refreshedVersion="8" minRefreshableVersion="3" recordCount="100" xr:uid="{8A4081F7-BD4B-4CB2-86FB-61D9579005CC}">
  <cacheSource type="worksheet">
    <worksheetSource ref="A1:G101" sheet="excel_exercise_dataset"/>
  </cacheSource>
  <cacheFields count="7">
    <cacheField name="Product ID" numFmtId="0">
      <sharedItems containsSemiMixedTypes="0" containsString="0" containsNumber="1" containsInteger="1" minValue="101" maxValue="110"/>
    </cacheField>
    <cacheField name="Product Name" numFmtId="0">
      <sharedItems/>
    </cacheField>
    <cacheField name="Category" numFmtId="0">
      <sharedItems count="2">
        <s v="Electronics"/>
        <s v="Home Appliances"/>
      </sharedItems>
    </cacheField>
    <cacheField name="Sales Date" numFmtId="14">
      <sharedItems containsSemiMixedTypes="0" containsNonDate="0" containsDate="1" containsString="0" minDate="2024-01-15T00:00:00" maxDate="2024-11-08T00:00:00" count="100">
        <d v="2024-01-15T00:00:00"/>
        <d v="2024-01-18T00:00:00"/>
        <d v="2024-01-21T00:00:00"/>
        <d v="2024-01-24T00:00:00"/>
        <d v="2024-01-27T00:00:00"/>
        <d v="2024-01-30T00:00:00"/>
        <d v="2024-02-02T00:00:00"/>
        <d v="2024-02-05T00:00:00"/>
        <d v="2024-02-08T00:00:00"/>
        <d v="2024-02-11T00:00:00"/>
        <d v="2024-02-14T00:00:00"/>
        <d v="2024-02-17T00:00:00"/>
        <d v="2024-02-20T00:00:00"/>
        <d v="2024-02-23T00:00:00"/>
        <d v="2024-02-26T00:00:00"/>
        <d v="2024-02-29T00:00:00"/>
        <d v="2024-03-03T00:00:00"/>
        <d v="2024-03-06T00:00:00"/>
        <d v="2024-03-09T00:00:00"/>
        <d v="2024-03-12T00:00:00"/>
        <d v="2024-03-15T00:00:00"/>
        <d v="2024-03-18T00:00:00"/>
        <d v="2024-03-21T00:00:00"/>
        <d v="2024-03-24T00:00:00"/>
        <d v="2024-03-27T00:00:00"/>
        <d v="2024-03-30T00:00:00"/>
        <d v="2024-04-02T00:00:00"/>
        <d v="2024-04-05T00:00:00"/>
        <d v="2024-04-08T00:00:00"/>
        <d v="2024-04-11T00:00:00"/>
        <d v="2024-04-14T00:00:00"/>
        <d v="2024-04-17T00:00:00"/>
        <d v="2024-04-20T00:00:00"/>
        <d v="2024-04-23T00:00:00"/>
        <d v="2024-04-26T00:00:00"/>
        <d v="2024-04-29T00:00:00"/>
        <d v="2024-05-02T00:00:00"/>
        <d v="2024-05-05T00:00:00"/>
        <d v="2024-05-08T00:00:00"/>
        <d v="2024-05-11T00:00:00"/>
        <d v="2024-05-14T00:00:00"/>
        <d v="2024-05-17T00:00:00"/>
        <d v="2024-05-20T00:00:00"/>
        <d v="2024-05-23T00:00:00"/>
        <d v="2024-05-26T00:00:00"/>
        <d v="2024-05-29T00:00:00"/>
        <d v="2024-06-01T00:00:00"/>
        <d v="2024-06-04T00:00:00"/>
        <d v="2024-06-07T00:00:00"/>
        <d v="2024-06-10T00:00:00"/>
        <d v="2024-06-13T00:00:00"/>
        <d v="2024-06-16T00:00:00"/>
        <d v="2024-06-19T00:00:00"/>
        <d v="2024-06-22T00:00:00"/>
        <d v="2024-06-25T00:00:00"/>
        <d v="2024-06-28T00:00:00"/>
        <d v="2024-07-01T00:00:00"/>
        <d v="2024-07-04T00:00:00"/>
        <d v="2024-07-07T00:00:00"/>
        <d v="2024-07-10T00:00:00"/>
        <d v="2024-07-13T00:00:00"/>
        <d v="2024-07-16T00:00:00"/>
        <d v="2024-07-19T00:00:00"/>
        <d v="2024-07-22T00:00:00"/>
        <d v="2024-07-25T00:00:00"/>
        <d v="2024-07-28T00:00:00"/>
        <d v="2024-07-31T00:00:00"/>
        <d v="2024-08-03T00:00:00"/>
        <d v="2024-08-06T00:00:00"/>
        <d v="2024-08-09T00:00:00"/>
        <d v="2024-08-12T00:00:00"/>
        <d v="2024-08-15T00:00:00"/>
        <d v="2024-08-18T00:00:00"/>
        <d v="2024-08-21T00:00:00"/>
        <d v="2024-08-24T00:00:00"/>
        <d v="2024-08-27T00:00:00"/>
        <d v="2024-08-30T00:00:00"/>
        <d v="2024-09-02T00:00:00"/>
        <d v="2024-09-05T00:00:00"/>
        <d v="2024-09-08T00:00:00"/>
        <d v="2024-09-11T00:00:00"/>
        <d v="2024-09-14T00:00:00"/>
        <d v="2024-09-17T00:00:00"/>
        <d v="2024-09-20T00:00:00"/>
        <d v="2024-09-23T00:00:00"/>
        <d v="2024-09-26T00:00:00"/>
        <d v="2024-09-29T00:00:00"/>
        <d v="2024-10-02T00:00:00"/>
        <d v="2024-10-05T00:00:00"/>
        <d v="2024-10-08T00:00:00"/>
        <d v="2024-10-11T00:00:00"/>
        <d v="2024-10-14T00:00:00"/>
        <d v="2024-10-17T00:00:00"/>
        <d v="2024-10-20T00:00:00"/>
        <d v="2024-10-23T00:00:00"/>
        <d v="2024-10-26T00:00:00"/>
        <d v="2024-10-29T00:00:00"/>
        <d v="2024-11-01T00:00:00"/>
        <d v="2024-11-04T00:00:00"/>
        <d v="2024-11-07T00:00:00"/>
      </sharedItems>
    </cacheField>
    <cacheField name="Sales Quantity" numFmtId="0">
      <sharedItems containsSemiMixedTypes="0" containsString="0" containsNumber="1" containsInteger="1" minValue="3" maxValue="20"/>
    </cacheField>
    <cacheField name="Unit Price" numFmtId="0">
      <sharedItems containsSemiMixedTypes="0" containsString="0" containsNumber="1" containsInteger="1" minValue="100" maxValue="900"/>
    </cacheField>
    <cacheField name="Total Sales" numFmtId="0">
      <sharedItems containsSemiMixedTypes="0" containsString="0" containsNumber="1" containsInteger="1" minValue="450" maxValue="14000" count="10">
        <n v="5000"/>
        <n v="4000"/>
        <n v="4800"/>
        <n v="450"/>
        <n v="14000"/>
        <n v="1200"/>
        <n v="6000"/>
        <n v="6300"/>
        <n v="4950"/>
        <n v="4500"/>
      </sharedItems>
    </cacheField>
  </cacheFields>
  <extLst>
    <ext xmlns:x14="http://schemas.microsoft.com/office/spreadsheetml/2009/9/main" uri="{725AE2AE-9491-48be-B2B4-4EB974FC3084}">
      <x14:pivotCacheDefinition pivotCacheId="657574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1"/>
    <s v="Laptop"/>
    <x v="0"/>
    <x v="0"/>
    <n v="10"/>
    <n v="500"/>
    <x v="0"/>
  </r>
  <r>
    <n v="102"/>
    <s v="Refrigerator"/>
    <x v="1"/>
    <x v="1"/>
    <n v="5"/>
    <n v="800"/>
    <x v="1"/>
  </r>
  <r>
    <n v="103"/>
    <s v="Smart TV"/>
    <x v="0"/>
    <x v="2"/>
    <n v="8"/>
    <n v="600"/>
    <x v="2"/>
  </r>
  <r>
    <n v="104"/>
    <s v="Microwave"/>
    <x v="1"/>
    <x v="3"/>
    <n v="3"/>
    <n v="150"/>
    <x v="3"/>
  </r>
  <r>
    <n v="105"/>
    <s v="Smartphone"/>
    <x v="0"/>
    <x v="4"/>
    <n v="20"/>
    <n v="700"/>
    <x v="4"/>
  </r>
  <r>
    <n v="106"/>
    <s v="Blender"/>
    <x v="1"/>
    <x v="5"/>
    <n v="12"/>
    <n v="100"/>
    <x v="5"/>
  </r>
  <r>
    <n v="107"/>
    <s v="Gaming Console"/>
    <x v="0"/>
    <x v="6"/>
    <n v="15"/>
    <n v="400"/>
    <x v="6"/>
  </r>
  <r>
    <n v="108"/>
    <s v="Washing Machine"/>
    <x v="1"/>
    <x v="7"/>
    <n v="7"/>
    <n v="900"/>
    <x v="7"/>
  </r>
  <r>
    <n v="109"/>
    <s v="Camera"/>
    <x v="0"/>
    <x v="8"/>
    <n v="9"/>
    <n v="550"/>
    <x v="8"/>
  </r>
  <r>
    <n v="110"/>
    <s v="Dishwasher"/>
    <x v="1"/>
    <x v="9"/>
    <n v="6"/>
    <n v="750"/>
    <x v="9"/>
  </r>
  <r>
    <n v="101"/>
    <s v="Laptop"/>
    <x v="0"/>
    <x v="10"/>
    <n v="10"/>
    <n v="500"/>
    <x v="0"/>
  </r>
  <r>
    <n v="102"/>
    <s v="Refrigerator"/>
    <x v="1"/>
    <x v="11"/>
    <n v="5"/>
    <n v="800"/>
    <x v="1"/>
  </r>
  <r>
    <n v="103"/>
    <s v="Smart TV"/>
    <x v="0"/>
    <x v="12"/>
    <n v="8"/>
    <n v="600"/>
    <x v="2"/>
  </r>
  <r>
    <n v="104"/>
    <s v="Microwave"/>
    <x v="1"/>
    <x v="13"/>
    <n v="3"/>
    <n v="150"/>
    <x v="3"/>
  </r>
  <r>
    <n v="105"/>
    <s v="Smartphone"/>
    <x v="0"/>
    <x v="14"/>
    <n v="20"/>
    <n v="700"/>
    <x v="4"/>
  </r>
  <r>
    <n v="106"/>
    <s v="Blender"/>
    <x v="1"/>
    <x v="15"/>
    <n v="12"/>
    <n v="100"/>
    <x v="5"/>
  </r>
  <r>
    <n v="107"/>
    <s v="Gaming Console"/>
    <x v="0"/>
    <x v="16"/>
    <n v="15"/>
    <n v="400"/>
    <x v="6"/>
  </r>
  <r>
    <n v="108"/>
    <s v="Washing Machine"/>
    <x v="1"/>
    <x v="17"/>
    <n v="7"/>
    <n v="900"/>
    <x v="7"/>
  </r>
  <r>
    <n v="109"/>
    <s v="Camera"/>
    <x v="0"/>
    <x v="18"/>
    <n v="9"/>
    <n v="550"/>
    <x v="8"/>
  </r>
  <r>
    <n v="110"/>
    <s v="Dishwasher"/>
    <x v="1"/>
    <x v="19"/>
    <n v="6"/>
    <n v="750"/>
    <x v="9"/>
  </r>
  <r>
    <n v="101"/>
    <s v="Laptop"/>
    <x v="0"/>
    <x v="20"/>
    <n v="10"/>
    <n v="500"/>
    <x v="0"/>
  </r>
  <r>
    <n v="102"/>
    <s v="Refrigerator"/>
    <x v="1"/>
    <x v="21"/>
    <n v="5"/>
    <n v="800"/>
    <x v="1"/>
  </r>
  <r>
    <n v="103"/>
    <s v="Smart TV"/>
    <x v="0"/>
    <x v="22"/>
    <n v="8"/>
    <n v="600"/>
    <x v="2"/>
  </r>
  <r>
    <n v="104"/>
    <s v="Microwave"/>
    <x v="1"/>
    <x v="23"/>
    <n v="3"/>
    <n v="150"/>
    <x v="3"/>
  </r>
  <r>
    <n v="105"/>
    <s v="Smartphone"/>
    <x v="0"/>
    <x v="24"/>
    <n v="20"/>
    <n v="700"/>
    <x v="4"/>
  </r>
  <r>
    <n v="106"/>
    <s v="Blender"/>
    <x v="1"/>
    <x v="25"/>
    <n v="12"/>
    <n v="100"/>
    <x v="5"/>
  </r>
  <r>
    <n v="107"/>
    <s v="Gaming Console"/>
    <x v="0"/>
    <x v="26"/>
    <n v="15"/>
    <n v="400"/>
    <x v="6"/>
  </r>
  <r>
    <n v="108"/>
    <s v="Washing Machine"/>
    <x v="1"/>
    <x v="27"/>
    <n v="7"/>
    <n v="900"/>
    <x v="7"/>
  </r>
  <r>
    <n v="109"/>
    <s v="Camera"/>
    <x v="0"/>
    <x v="28"/>
    <n v="9"/>
    <n v="550"/>
    <x v="8"/>
  </r>
  <r>
    <n v="110"/>
    <s v="Dishwasher"/>
    <x v="1"/>
    <x v="29"/>
    <n v="6"/>
    <n v="750"/>
    <x v="9"/>
  </r>
  <r>
    <n v="101"/>
    <s v="Laptop"/>
    <x v="0"/>
    <x v="30"/>
    <n v="10"/>
    <n v="500"/>
    <x v="0"/>
  </r>
  <r>
    <n v="102"/>
    <s v="Refrigerator"/>
    <x v="1"/>
    <x v="31"/>
    <n v="5"/>
    <n v="800"/>
    <x v="1"/>
  </r>
  <r>
    <n v="103"/>
    <s v="Smart TV"/>
    <x v="0"/>
    <x v="32"/>
    <n v="8"/>
    <n v="600"/>
    <x v="2"/>
  </r>
  <r>
    <n v="104"/>
    <s v="Microwave"/>
    <x v="1"/>
    <x v="33"/>
    <n v="3"/>
    <n v="150"/>
    <x v="3"/>
  </r>
  <r>
    <n v="105"/>
    <s v="Smartphone"/>
    <x v="0"/>
    <x v="34"/>
    <n v="20"/>
    <n v="700"/>
    <x v="4"/>
  </r>
  <r>
    <n v="106"/>
    <s v="Blender"/>
    <x v="1"/>
    <x v="35"/>
    <n v="12"/>
    <n v="100"/>
    <x v="5"/>
  </r>
  <r>
    <n v="107"/>
    <s v="Gaming Console"/>
    <x v="0"/>
    <x v="36"/>
    <n v="15"/>
    <n v="400"/>
    <x v="6"/>
  </r>
  <r>
    <n v="108"/>
    <s v="Washing Machine"/>
    <x v="1"/>
    <x v="37"/>
    <n v="7"/>
    <n v="900"/>
    <x v="7"/>
  </r>
  <r>
    <n v="109"/>
    <s v="Camera"/>
    <x v="0"/>
    <x v="38"/>
    <n v="9"/>
    <n v="550"/>
    <x v="8"/>
  </r>
  <r>
    <n v="110"/>
    <s v="Dishwasher"/>
    <x v="1"/>
    <x v="39"/>
    <n v="6"/>
    <n v="750"/>
    <x v="9"/>
  </r>
  <r>
    <n v="101"/>
    <s v="Laptop"/>
    <x v="0"/>
    <x v="40"/>
    <n v="10"/>
    <n v="500"/>
    <x v="0"/>
  </r>
  <r>
    <n v="102"/>
    <s v="Refrigerator"/>
    <x v="1"/>
    <x v="41"/>
    <n v="5"/>
    <n v="800"/>
    <x v="1"/>
  </r>
  <r>
    <n v="103"/>
    <s v="Smart TV"/>
    <x v="0"/>
    <x v="42"/>
    <n v="8"/>
    <n v="600"/>
    <x v="2"/>
  </r>
  <r>
    <n v="104"/>
    <s v="Microwave"/>
    <x v="1"/>
    <x v="43"/>
    <n v="3"/>
    <n v="150"/>
    <x v="3"/>
  </r>
  <r>
    <n v="105"/>
    <s v="Smartphone"/>
    <x v="0"/>
    <x v="44"/>
    <n v="20"/>
    <n v="700"/>
    <x v="4"/>
  </r>
  <r>
    <n v="106"/>
    <s v="Blender"/>
    <x v="1"/>
    <x v="45"/>
    <n v="12"/>
    <n v="100"/>
    <x v="5"/>
  </r>
  <r>
    <n v="107"/>
    <s v="Gaming Console"/>
    <x v="0"/>
    <x v="46"/>
    <n v="15"/>
    <n v="400"/>
    <x v="6"/>
  </r>
  <r>
    <n v="108"/>
    <s v="Washing Machine"/>
    <x v="1"/>
    <x v="47"/>
    <n v="7"/>
    <n v="900"/>
    <x v="7"/>
  </r>
  <r>
    <n v="109"/>
    <s v="Camera"/>
    <x v="0"/>
    <x v="48"/>
    <n v="9"/>
    <n v="550"/>
    <x v="8"/>
  </r>
  <r>
    <n v="110"/>
    <s v="Dishwasher"/>
    <x v="1"/>
    <x v="49"/>
    <n v="6"/>
    <n v="750"/>
    <x v="9"/>
  </r>
  <r>
    <n v="101"/>
    <s v="Laptop"/>
    <x v="0"/>
    <x v="50"/>
    <n v="10"/>
    <n v="500"/>
    <x v="0"/>
  </r>
  <r>
    <n v="102"/>
    <s v="Refrigerator"/>
    <x v="1"/>
    <x v="51"/>
    <n v="5"/>
    <n v="800"/>
    <x v="1"/>
  </r>
  <r>
    <n v="103"/>
    <s v="Smart TV"/>
    <x v="0"/>
    <x v="52"/>
    <n v="8"/>
    <n v="600"/>
    <x v="2"/>
  </r>
  <r>
    <n v="104"/>
    <s v="Microwave"/>
    <x v="1"/>
    <x v="53"/>
    <n v="3"/>
    <n v="150"/>
    <x v="3"/>
  </r>
  <r>
    <n v="105"/>
    <s v="Smartphone"/>
    <x v="0"/>
    <x v="54"/>
    <n v="20"/>
    <n v="700"/>
    <x v="4"/>
  </r>
  <r>
    <n v="106"/>
    <s v="Blender"/>
    <x v="1"/>
    <x v="55"/>
    <n v="12"/>
    <n v="100"/>
    <x v="5"/>
  </r>
  <r>
    <n v="107"/>
    <s v="Gaming Console"/>
    <x v="0"/>
    <x v="56"/>
    <n v="15"/>
    <n v="400"/>
    <x v="6"/>
  </r>
  <r>
    <n v="108"/>
    <s v="Washing Machine"/>
    <x v="1"/>
    <x v="57"/>
    <n v="7"/>
    <n v="900"/>
    <x v="7"/>
  </r>
  <r>
    <n v="109"/>
    <s v="Camera"/>
    <x v="0"/>
    <x v="58"/>
    <n v="9"/>
    <n v="550"/>
    <x v="8"/>
  </r>
  <r>
    <n v="110"/>
    <s v="Dishwasher"/>
    <x v="1"/>
    <x v="59"/>
    <n v="6"/>
    <n v="750"/>
    <x v="9"/>
  </r>
  <r>
    <n v="101"/>
    <s v="Laptop"/>
    <x v="0"/>
    <x v="60"/>
    <n v="10"/>
    <n v="500"/>
    <x v="0"/>
  </r>
  <r>
    <n v="102"/>
    <s v="Refrigerator"/>
    <x v="1"/>
    <x v="61"/>
    <n v="5"/>
    <n v="800"/>
    <x v="1"/>
  </r>
  <r>
    <n v="103"/>
    <s v="Smart TV"/>
    <x v="0"/>
    <x v="62"/>
    <n v="8"/>
    <n v="600"/>
    <x v="2"/>
  </r>
  <r>
    <n v="104"/>
    <s v="Microwave"/>
    <x v="1"/>
    <x v="63"/>
    <n v="3"/>
    <n v="150"/>
    <x v="3"/>
  </r>
  <r>
    <n v="105"/>
    <s v="Smartphone"/>
    <x v="0"/>
    <x v="64"/>
    <n v="20"/>
    <n v="700"/>
    <x v="4"/>
  </r>
  <r>
    <n v="106"/>
    <s v="Blender"/>
    <x v="1"/>
    <x v="65"/>
    <n v="12"/>
    <n v="100"/>
    <x v="5"/>
  </r>
  <r>
    <n v="107"/>
    <s v="Gaming Console"/>
    <x v="0"/>
    <x v="66"/>
    <n v="15"/>
    <n v="400"/>
    <x v="6"/>
  </r>
  <r>
    <n v="108"/>
    <s v="Washing Machine"/>
    <x v="1"/>
    <x v="67"/>
    <n v="7"/>
    <n v="900"/>
    <x v="7"/>
  </r>
  <r>
    <n v="109"/>
    <s v="Camera"/>
    <x v="0"/>
    <x v="68"/>
    <n v="9"/>
    <n v="550"/>
    <x v="8"/>
  </r>
  <r>
    <n v="110"/>
    <s v="Dishwasher"/>
    <x v="1"/>
    <x v="69"/>
    <n v="6"/>
    <n v="750"/>
    <x v="9"/>
  </r>
  <r>
    <n v="101"/>
    <s v="Laptop"/>
    <x v="0"/>
    <x v="70"/>
    <n v="10"/>
    <n v="500"/>
    <x v="0"/>
  </r>
  <r>
    <n v="102"/>
    <s v="Refrigerator"/>
    <x v="1"/>
    <x v="71"/>
    <n v="5"/>
    <n v="800"/>
    <x v="1"/>
  </r>
  <r>
    <n v="103"/>
    <s v="Smart TV"/>
    <x v="0"/>
    <x v="72"/>
    <n v="8"/>
    <n v="600"/>
    <x v="2"/>
  </r>
  <r>
    <n v="104"/>
    <s v="Microwave"/>
    <x v="1"/>
    <x v="73"/>
    <n v="3"/>
    <n v="150"/>
    <x v="3"/>
  </r>
  <r>
    <n v="105"/>
    <s v="Smartphone"/>
    <x v="0"/>
    <x v="74"/>
    <n v="20"/>
    <n v="700"/>
    <x v="4"/>
  </r>
  <r>
    <n v="106"/>
    <s v="Blender"/>
    <x v="1"/>
    <x v="75"/>
    <n v="12"/>
    <n v="100"/>
    <x v="5"/>
  </r>
  <r>
    <n v="107"/>
    <s v="Gaming Console"/>
    <x v="0"/>
    <x v="76"/>
    <n v="15"/>
    <n v="400"/>
    <x v="6"/>
  </r>
  <r>
    <n v="108"/>
    <s v="Washing Machine"/>
    <x v="1"/>
    <x v="77"/>
    <n v="7"/>
    <n v="900"/>
    <x v="7"/>
  </r>
  <r>
    <n v="109"/>
    <s v="Camera"/>
    <x v="0"/>
    <x v="78"/>
    <n v="9"/>
    <n v="550"/>
    <x v="8"/>
  </r>
  <r>
    <n v="110"/>
    <s v="Dishwasher"/>
    <x v="1"/>
    <x v="79"/>
    <n v="6"/>
    <n v="750"/>
    <x v="9"/>
  </r>
  <r>
    <n v="101"/>
    <s v="Laptop"/>
    <x v="0"/>
    <x v="80"/>
    <n v="10"/>
    <n v="500"/>
    <x v="0"/>
  </r>
  <r>
    <n v="102"/>
    <s v="Refrigerator"/>
    <x v="1"/>
    <x v="81"/>
    <n v="5"/>
    <n v="800"/>
    <x v="1"/>
  </r>
  <r>
    <n v="103"/>
    <s v="Smart TV"/>
    <x v="0"/>
    <x v="82"/>
    <n v="8"/>
    <n v="600"/>
    <x v="2"/>
  </r>
  <r>
    <n v="104"/>
    <s v="Microwave"/>
    <x v="1"/>
    <x v="83"/>
    <n v="3"/>
    <n v="150"/>
    <x v="3"/>
  </r>
  <r>
    <n v="105"/>
    <s v="Smartphone"/>
    <x v="0"/>
    <x v="84"/>
    <n v="20"/>
    <n v="700"/>
    <x v="4"/>
  </r>
  <r>
    <n v="106"/>
    <s v="Blender"/>
    <x v="1"/>
    <x v="85"/>
    <n v="12"/>
    <n v="100"/>
    <x v="5"/>
  </r>
  <r>
    <n v="107"/>
    <s v="Gaming Console"/>
    <x v="0"/>
    <x v="86"/>
    <n v="15"/>
    <n v="400"/>
    <x v="6"/>
  </r>
  <r>
    <n v="108"/>
    <s v="Washing Machine"/>
    <x v="1"/>
    <x v="87"/>
    <n v="7"/>
    <n v="900"/>
    <x v="7"/>
  </r>
  <r>
    <n v="109"/>
    <s v="Camera"/>
    <x v="0"/>
    <x v="88"/>
    <n v="9"/>
    <n v="550"/>
    <x v="8"/>
  </r>
  <r>
    <n v="110"/>
    <s v="Dishwasher"/>
    <x v="1"/>
    <x v="89"/>
    <n v="6"/>
    <n v="750"/>
    <x v="9"/>
  </r>
  <r>
    <n v="101"/>
    <s v="Laptop"/>
    <x v="0"/>
    <x v="90"/>
    <n v="10"/>
    <n v="500"/>
    <x v="0"/>
  </r>
  <r>
    <n v="102"/>
    <s v="Refrigerator"/>
    <x v="1"/>
    <x v="91"/>
    <n v="5"/>
    <n v="800"/>
    <x v="1"/>
  </r>
  <r>
    <n v="103"/>
    <s v="Smart TV"/>
    <x v="0"/>
    <x v="92"/>
    <n v="8"/>
    <n v="600"/>
    <x v="2"/>
  </r>
  <r>
    <n v="104"/>
    <s v="Microwave"/>
    <x v="1"/>
    <x v="93"/>
    <n v="3"/>
    <n v="150"/>
    <x v="3"/>
  </r>
  <r>
    <n v="105"/>
    <s v="Smartphone"/>
    <x v="0"/>
    <x v="94"/>
    <n v="20"/>
    <n v="700"/>
    <x v="4"/>
  </r>
  <r>
    <n v="106"/>
    <s v="Blender"/>
    <x v="1"/>
    <x v="95"/>
    <n v="12"/>
    <n v="100"/>
    <x v="5"/>
  </r>
  <r>
    <n v="107"/>
    <s v="Gaming Console"/>
    <x v="0"/>
    <x v="96"/>
    <n v="15"/>
    <n v="400"/>
    <x v="6"/>
  </r>
  <r>
    <n v="108"/>
    <s v="Washing Machine"/>
    <x v="1"/>
    <x v="97"/>
    <n v="7"/>
    <n v="900"/>
    <x v="7"/>
  </r>
  <r>
    <n v="109"/>
    <s v="Camera"/>
    <x v="0"/>
    <x v="98"/>
    <n v="9"/>
    <n v="550"/>
    <x v="8"/>
  </r>
  <r>
    <n v="110"/>
    <s v="Dishwasher"/>
    <x v="1"/>
    <x v="99"/>
    <n v="6"/>
    <n v="75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28F9C-8B30-4FAC-B7CB-1FC97CE610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7">
    <pivotField showAll="0"/>
    <pivotField showAll="0"/>
    <pivotField axis="axisRow" showAll="0">
      <items count="3">
        <item x="0"/>
        <item x="1"/>
        <item t="default"/>
      </items>
    </pivotField>
    <pivotField numFmtId="14" showAll="0">
      <items count="101">
        <item x="0"/>
        <item h="1" x="1"/>
        <item h="1" x="2"/>
        <item x="3"/>
        <item h="1" x="4"/>
        <item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showAll="0"/>
    <pivotField dataField="1" showAll="0">
      <items count="11">
        <item x="3"/>
        <item x="5"/>
        <item x="1"/>
        <item x="9"/>
        <item x="2"/>
        <item x="8"/>
        <item x="0"/>
        <item x="6"/>
        <item x="7"/>
        <item x="4"/>
        <item t="default"/>
      </items>
    </pivotField>
  </pivotFields>
  <rowFields count="1">
    <field x="2"/>
  </rowFields>
  <rowItems count="3">
    <i>
      <x/>
    </i>
    <i>
      <x v="1"/>
    </i>
    <i t="grand">
      <x/>
    </i>
  </rowItems>
  <colItems count="1">
    <i/>
  </colItems>
  <dataFields count="1">
    <dataField name="Sum of Total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Date" xr10:uid="{7407B393-9158-4A20-9F89-40A8CBFF0889}" sourceName="Sales Date">
  <pivotTables>
    <pivotTable tabId="4" name="PivotTable2"/>
  </pivotTables>
  <data>
    <tabular pivotCacheId="657574537">
      <items count="100">
        <i x="0" s="1"/>
        <i x="1"/>
        <i x="2"/>
        <i x="3" s="1"/>
        <i x="4"/>
        <i x="5" s="1"/>
        <i x="6"/>
        <i x="7" s="1"/>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Date" xr10:uid="{757B7EFB-A09A-48AE-960B-AB4B16612FAE}" cache="Slicer_Sales_Date" caption="Sales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46CC2-9AF7-4FFB-91EE-2E59AD3F8773}">
  <dimension ref="A3:B6"/>
  <sheetViews>
    <sheetView workbookViewId="0">
      <selection activeCell="B5" sqref="B5"/>
    </sheetView>
  </sheetViews>
  <sheetFormatPr defaultRowHeight="15" x14ac:dyDescent="0.25"/>
  <cols>
    <col min="1" max="1" width="16.5703125" bestFit="1" customWidth="1"/>
    <col min="2" max="2" width="17.28515625" bestFit="1" customWidth="1"/>
    <col min="3" max="10" width="5" bestFit="1" customWidth="1"/>
    <col min="11" max="11" width="6" bestFit="1" customWidth="1"/>
    <col min="12" max="13" width="11.28515625" bestFit="1" customWidth="1"/>
  </cols>
  <sheetData>
    <row r="3" spans="1:2" x14ac:dyDescent="0.25">
      <c r="A3" s="4" t="s">
        <v>37</v>
      </c>
      <c r="B3" t="s">
        <v>39</v>
      </c>
    </row>
    <row r="4" spans="1:2" x14ac:dyDescent="0.25">
      <c r="A4" s="5" t="s">
        <v>8</v>
      </c>
      <c r="B4">
        <v>5000</v>
      </c>
    </row>
    <row r="5" spans="1:2" x14ac:dyDescent="0.25">
      <c r="A5" s="5" t="s">
        <v>10</v>
      </c>
      <c r="B5">
        <v>7950</v>
      </c>
    </row>
    <row r="6" spans="1:2" x14ac:dyDescent="0.25">
      <c r="A6" s="5" t="s">
        <v>38</v>
      </c>
      <c r="B6">
        <v>12950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1"/>
  <sheetViews>
    <sheetView tabSelected="1" topLeftCell="D1" workbookViewId="0">
      <pane ySplit="1" topLeftCell="A88" activePane="bottomLeft" state="frozen"/>
      <selection pane="bottomLeft" activeCell="P1" sqref="P1"/>
    </sheetView>
  </sheetViews>
  <sheetFormatPr defaultRowHeight="15" x14ac:dyDescent="0.25"/>
  <cols>
    <col min="1" max="1" width="9.7109375" customWidth="1"/>
    <col min="2" max="2" width="16.140625" customWidth="1"/>
    <col min="3" max="3" width="23.28515625" customWidth="1"/>
    <col min="4" max="4" width="16.85546875" customWidth="1"/>
    <col min="5" max="5" width="16.5703125" customWidth="1"/>
    <col min="6" max="9" width="16.28515625" customWidth="1"/>
    <col min="10" max="10" width="24.42578125" customWidth="1"/>
    <col min="11" max="11" width="15.85546875" customWidth="1"/>
    <col min="12" max="12" width="16" customWidth="1"/>
    <col min="13" max="13" width="16.85546875" customWidth="1"/>
    <col min="14" max="14" width="13.85546875" customWidth="1"/>
    <col min="15" max="15" width="17" customWidth="1"/>
    <col min="16" max="16" width="21.5703125" customWidth="1"/>
    <col min="17" max="17" width="21.85546875" customWidth="1"/>
    <col min="18" max="18" width="13.140625" customWidth="1"/>
    <col min="19" max="19" width="16.42578125" customWidth="1"/>
    <col min="20" max="20" width="12.85546875" customWidth="1"/>
    <col min="21" max="21" width="13.28515625" customWidth="1"/>
  </cols>
  <sheetData>
    <row r="1" spans="1:17" s="2" customFormat="1" x14ac:dyDescent="0.25">
      <c r="A1" s="2" t="s">
        <v>0</v>
      </c>
      <c r="B1" s="2" t="s">
        <v>1</v>
      </c>
      <c r="C1" s="2" t="s">
        <v>2</v>
      </c>
      <c r="D1" s="2" t="s">
        <v>3</v>
      </c>
      <c r="E1" s="2" t="s">
        <v>4</v>
      </c>
      <c r="F1" s="2" t="s">
        <v>5</v>
      </c>
      <c r="G1" s="2" t="s">
        <v>6</v>
      </c>
      <c r="I1" s="2" t="s">
        <v>20</v>
      </c>
      <c r="J1" s="2" t="s">
        <v>24</v>
      </c>
      <c r="K1" s="2" t="s">
        <v>40</v>
      </c>
      <c r="L1" s="2" t="s">
        <v>22</v>
      </c>
      <c r="M1" s="2" t="s">
        <v>25</v>
      </c>
      <c r="N1" s="2" t="s">
        <v>26</v>
      </c>
      <c r="O1" s="2" t="s">
        <v>27</v>
      </c>
      <c r="P1" s="2" t="s">
        <v>31</v>
      </c>
      <c r="Q1" s="2" t="s">
        <v>32</v>
      </c>
    </row>
    <row r="2" spans="1:17" x14ac:dyDescent="0.25">
      <c r="A2">
        <v>101</v>
      </c>
      <c r="B2" t="s">
        <v>7</v>
      </c>
      <c r="C2" t="s">
        <v>8</v>
      </c>
      <c r="D2" s="1">
        <v>45306</v>
      </c>
      <c r="E2">
        <v>10</v>
      </c>
      <c r="F2">
        <v>500</v>
      </c>
      <c r="G2">
        <v>5000</v>
      </c>
      <c r="I2">
        <f>G2*(1+$G$106)</f>
        <v>5750</v>
      </c>
      <c r="J2" s="3">
        <f>ROUND(I2,2)</f>
        <v>5750</v>
      </c>
      <c r="K2">
        <v>0.1</v>
      </c>
      <c r="L2">
        <f t="shared" ref="L2:L33" si="0">G2 * $K2</f>
        <v>500</v>
      </c>
      <c r="M2" s="1">
        <f t="shared" ref="M2:M33" si="1">EOMONTH(D2,0)</f>
        <v>45322</v>
      </c>
      <c r="N2" s="1">
        <f t="shared" ref="N2:N33" si="2">EDATE(D2,3)</f>
        <v>45397</v>
      </c>
      <c r="O2" s="1">
        <f t="shared" ref="O2:O33" si="3">WORKDAY(D2,7)</f>
        <v>45315</v>
      </c>
      <c r="P2" t="str">
        <f>IF(E2&gt;20,"Discount","No Discount")</f>
        <v>No Discount</v>
      </c>
      <c r="Q2" t="str">
        <f t="shared" ref="Q2:Q33" si="4">TRIM(B2)</f>
        <v>Laptop</v>
      </c>
    </row>
    <row r="3" spans="1:17" x14ac:dyDescent="0.25">
      <c r="A3">
        <v>102</v>
      </c>
      <c r="B3" t="s">
        <v>9</v>
      </c>
      <c r="C3" t="s">
        <v>10</v>
      </c>
      <c r="D3" s="1">
        <v>45309</v>
      </c>
      <c r="E3">
        <v>5</v>
      </c>
      <c r="F3">
        <v>800</v>
      </c>
      <c r="G3">
        <v>4000</v>
      </c>
      <c r="I3">
        <f t="shared" ref="I3:I66" si="5">G3*(1+$G$106)</f>
        <v>4600</v>
      </c>
      <c r="J3" s="3">
        <f t="shared" ref="J3:J66" si="6">ROUND(I3,2)</f>
        <v>4600</v>
      </c>
      <c r="K3">
        <v>0.2</v>
      </c>
      <c r="L3">
        <f t="shared" si="0"/>
        <v>800</v>
      </c>
      <c r="M3" s="1">
        <f t="shared" si="1"/>
        <v>45322</v>
      </c>
      <c r="N3" s="1">
        <f t="shared" si="2"/>
        <v>45400</v>
      </c>
      <c r="O3" s="1">
        <f t="shared" si="3"/>
        <v>45320</v>
      </c>
      <c r="P3" t="str">
        <f t="shared" ref="P3:P66" si="7">IF(E3&gt;20,"Discount","No Discount")</f>
        <v>No Discount</v>
      </c>
      <c r="Q3" t="str">
        <f t="shared" si="4"/>
        <v>Refrigerator</v>
      </c>
    </row>
    <row r="4" spans="1:17" x14ac:dyDescent="0.25">
      <c r="A4">
        <v>103</v>
      </c>
      <c r="B4" t="s">
        <v>11</v>
      </c>
      <c r="C4" t="s">
        <v>8</v>
      </c>
      <c r="D4" s="1">
        <v>45312</v>
      </c>
      <c r="E4">
        <v>8</v>
      </c>
      <c r="F4">
        <v>600</v>
      </c>
      <c r="G4">
        <v>4800</v>
      </c>
      <c r="I4">
        <f t="shared" si="5"/>
        <v>5520</v>
      </c>
      <c r="J4" s="3">
        <f t="shared" si="6"/>
        <v>5520</v>
      </c>
      <c r="K4">
        <v>0.15</v>
      </c>
      <c r="L4">
        <f t="shared" si="0"/>
        <v>720</v>
      </c>
      <c r="M4" s="1">
        <f t="shared" si="1"/>
        <v>45322</v>
      </c>
      <c r="N4" s="1">
        <f t="shared" si="2"/>
        <v>45403</v>
      </c>
      <c r="O4" s="1">
        <f t="shared" si="3"/>
        <v>45321</v>
      </c>
      <c r="P4" t="str">
        <f t="shared" si="7"/>
        <v>No Discount</v>
      </c>
      <c r="Q4" t="str">
        <f t="shared" si="4"/>
        <v>Smart TV</v>
      </c>
    </row>
    <row r="5" spans="1:17" x14ac:dyDescent="0.25">
      <c r="A5">
        <v>104</v>
      </c>
      <c r="B5" t="s">
        <v>12</v>
      </c>
      <c r="C5" t="s">
        <v>10</v>
      </c>
      <c r="D5" s="1">
        <v>45315</v>
      </c>
      <c r="E5">
        <v>3</v>
      </c>
      <c r="F5">
        <v>150</v>
      </c>
      <c r="G5">
        <v>450</v>
      </c>
      <c r="I5">
        <f t="shared" si="5"/>
        <v>517.5</v>
      </c>
      <c r="J5" s="3">
        <f t="shared" si="6"/>
        <v>517.5</v>
      </c>
      <c r="K5">
        <v>0.1</v>
      </c>
      <c r="L5">
        <f t="shared" si="0"/>
        <v>45</v>
      </c>
      <c r="M5" s="1">
        <f t="shared" si="1"/>
        <v>45322</v>
      </c>
      <c r="N5" s="1">
        <f t="shared" si="2"/>
        <v>45406</v>
      </c>
      <c r="O5" s="1">
        <f t="shared" si="3"/>
        <v>45324</v>
      </c>
      <c r="P5" t="str">
        <f t="shared" si="7"/>
        <v>No Discount</v>
      </c>
      <c r="Q5" t="str">
        <f t="shared" si="4"/>
        <v>Microwave</v>
      </c>
    </row>
    <row r="6" spans="1:17" x14ac:dyDescent="0.25">
      <c r="A6">
        <v>105</v>
      </c>
      <c r="B6" t="s">
        <v>13</v>
      </c>
      <c r="C6" t="s">
        <v>8</v>
      </c>
      <c r="D6" s="1">
        <v>45318</v>
      </c>
      <c r="E6">
        <v>20</v>
      </c>
      <c r="F6">
        <v>700</v>
      </c>
      <c r="G6">
        <v>14000</v>
      </c>
      <c r="I6">
        <f t="shared" si="5"/>
        <v>16099.999999999998</v>
      </c>
      <c r="J6" s="3">
        <f t="shared" si="6"/>
        <v>16100</v>
      </c>
      <c r="K6">
        <v>0.05</v>
      </c>
      <c r="L6">
        <f t="shared" si="0"/>
        <v>700</v>
      </c>
      <c r="M6" s="1">
        <f t="shared" si="1"/>
        <v>45322</v>
      </c>
      <c r="N6" s="1">
        <f t="shared" si="2"/>
        <v>45409</v>
      </c>
      <c r="O6" s="1">
        <f t="shared" si="3"/>
        <v>45328</v>
      </c>
      <c r="P6" t="str">
        <f t="shared" si="7"/>
        <v>No Discount</v>
      </c>
      <c r="Q6" t="str">
        <f t="shared" si="4"/>
        <v>Smartphone</v>
      </c>
    </row>
    <row r="7" spans="1:17" x14ac:dyDescent="0.25">
      <c r="A7">
        <v>106</v>
      </c>
      <c r="B7" t="s">
        <v>14</v>
      </c>
      <c r="C7" t="s">
        <v>10</v>
      </c>
      <c r="D7" s="1">
        <v>45321</v>
      </c>
      <c r="E7">
        <v>12</v>
      </c>
      <c r="F7">
        <v>100</v>
      </c>
      <c r="G7">
        <v>1200</v>
      </c>
      <c r="I7">
        <f t="shared" si="5"/>
        <v>1380</v>
      </c>
      <c r="J7" s="3">
        <f t="shared" si="6"/>
        <v>1380</v>
      </c>
      <c r="K7">
        <v>0.05</v>
      </c>
      <c r="L7">
        <f t="shared" si="0"/>
        <v>60</v>
      </c>
      <c r="M7" s="1">
        <f t="shared" si="1"/>
        <v>45322</v>
      </c>
      <c r="N7" s="1">
        <f t="shared" si="2"/>
        <v>45412</v>
      </c>
      <c r="O7" s="1">
        <f t="shared" si="3"/>
        <v>45330</v>
      </c>
      <c r="P7" t="str">
        <f t="shared" si="7"/>
        <v>No Discount</v>
      </c>
      <c r="Q7" t="str">
        <f t="shared" si="4"/>
        <v>Blender</v>
      </c>
    </row>
    <row r="8" spans="1:17" x14ac:dyDescent="0.25">
      <c r="A8">
        <v>107</v>
      </c>
      <c r="B8" t="s">
        <v>15</v>
      </c>
      <c r="C8" t="s">
        <v>8</v>
      </c>
      <c r="D8" s="1">
        <v>45324</v>
      </c>
      <c r="E8">
        <v>15</v>
      </c>
      <c r="F8">
        <v>400</v>
      </c>
      <c r="G8">
        <v>6000</v>
      </c>
      <c r="I8">
        <f t="shared" si="5"/>
        <v>6899.9999999999991</v>
      </c>
      <c r="J8" s="3">
        <f t="shared" si="6"/>
        <v>6900</v>
      </c>
      <c r="K8">
        <v>0.1</v>
      </c>
      <c r="L8">
        <f t="shared" si="0"/>
        <v>600</v>
      </c>
      <c r="M8" s="1">
        <f t="shared" si="1"/>
        <v>45351</v>
      </c>
      <c r="N8" s="1">
        <f t="shared" si="2"/>
        <v>45414</v>
      </c>
      <c r="O8" s="1">
        <f t="shared" si="3"/>
        <v>45335</v>
      </c>
      <c r="P8" t="str">
        <f t="shared" si="7"/>
        <v>No Discount</v>
      </c>
      <c r="Q8" t="str">
        <f t="shared" si="4"/>
        <v>Gaming Console</v>
      </c>
    </row>
    <row r="9" spans="1:17" x14ac:dyDescent="0.25">
      <c r="A9">
        <v>108</v>
      </c>
      <c r="B9" t="s">
        <v>16</v>
      </c>
      <c r="C9" t="s">
        <v>10</v>
      </c>
      <c r="D9" s="1">
        <v>45327</v>
      </c>
      <c r="E9">
        <v>7</v>
      </c>
      <c r="F9">
        <v>900</v>
      </c>
      <c r="G9">
        <v>6300</v>
      </c>
      <c r="I9">
        <f t="shared" si="5"/>
        <v>7244.9999999999991</v>
      </c>
      <c r="J9" s="3">
        <f t="shared" si="6"/>
        <v>7245</v>
      </c>
      <c r="K9">
        <v>0.17499999999999999</v>
      </c>
      <c r="L9">
        <f t="shared" si="0"/>
        <v>1102.5</v>
      </c>
      <c r="M9" s="1">
        <f t="shared" si="1"/>
        <v>45351</v>
      </c>
      <c r="N9" s="1">
        <f t="shared" si="2"/>
        <v>45417</v>
      </c>
      <c r="O9" s="1">
        <f t="shared" si="3"/>
        <v>45336</v>
      </c>
      <c r="P9" t="str">
        <f t="shared" si="7"/>
        <v>No Discount</v>
      </c>
      <c r="Q9" t="str">
        <f t="shared" si="4"/>
        <v>Washing Machine</v>
      </c>
    </row>
    <row r="10" spans="1:17" x14ac:dyDescent="0.25">
      <c r="A10">
        <v>109</v>
      </c>
      <c r="B10" t="s">
        <v>17</v>
      </c>
      <c r="C10" t="s">
        <v>8</v>
      </c>
      <c r="D10" s="1">
        <v>45330</v>
      </c>
      <c r="E10">
        <v>9</v>
      </c>
      <c r="F10">
        <v>550</v>
      </c>
      <c r="G10">
        <v>4950</v>
      </c>
      <c r="I10">
        <f t="shared" si="5"/>
        <v>5692.5</v>
      </c>
      <c r="J10" s="3">
        <f t="shared" si="6"/>
        <v>5692.5</v>
      </c>
      <c r="K10">
        <v>0.1</v>
      </c>
      <c r="L10">
        <f t="shared" si="0"/>
        <v>495</v>
      </c>
      <c r="M10" s="1">
        <f t="shared" si="1"/>
        <v>45351</v>
      </c>
      <c r="N10" s="1">
        <f t="shared" si="2"/>
        <v>45420</v>
      </c>
      <c r="O10" s="1">
        <f t="shared" si="3"/>
        <v>45341</v>
      </c>
      <c r="P10" t="str">
        <f t="shared" si="7"/>
        <v>No Discount</v>
      </c>
      <c r="Q10" t="str">
        <f t="shared" si="4"/>
        <v>Camera</v>
      </c>
    </row>
    <row r="11" spans="1:17" x14ac:dyDescent="0.25">
      <c r="A11">
        <v>110</v>
      </c>
      <c r="B11" t="s">
        <v>18</v>
      </c>
      <c r="C11" t="s">
        <v>10</v>
      </c>
      <c r="D11" s="1">
        <v>45333</v>
      </c>
      <c r="E11">
        <v>6</v>
      </c>
      <c r="F11">
        <v>750</v>
      </c>
      <c r="G11">
        <v>4500</v>
      </c>
      <c r="I11">
        <f t="shared" si="5"/>
        <v>5175</v>
      </c>
      <c r="J11" s="3">
        <f t="shared" si="6"/>
        <v>5175</v>
      </c>
      <c r="K11">
        <v>0.15</v>
      </c>
      <c r="L11">
        <f t="shared" si="0"/>
        <v>675</v>
      </c>
      <c r="M11" s="1">
        <f t="shared" si="1"/>
        <v>45351</v>
      </c>
      <c r="N11" s="1">
        <f t="shared" si="2"/>
        <v>45423</v>
      </c>
      <c r="O11" s="1">
        <f t="shared" si="3"/>
        <v>45342</v>
      </c>
      <c r="P11" t="str">
        <f t="shared" si="7"/>
        <v>No Discount</v>
      </c>
      <c r="Q11" t="str">
        <f t="shared" si="4"/>
        <v>Dishwasher</v>
      </c>
    </row>
    <row r="12" spans="1:17" x14ac:dyDescent="0.25">
      <c r="A12">
        <v>101</v>
      </c>
      <c r="B12" t="s">
        <v>7</v>
      </c>
      <c r="C12" t="s">
        <v>8</v>
      </c>
      <c r="D12" s="1">
        <v>45336</v>
      </c>
      <c r="E12">
        <v>10</v>
      </c>
      <c r="F12">
        <v>500</v>
      </c>
      <c r="G12">
        <v>5000</v>
      </c>
      <c r="I12">
        <f t="shared" si="5"/>
        <v>5750</v>
      </c>
      <c r="J12" s="3">
        <f t="shared" si="6"/>
        <v>5750</v>
      </c>
      <c r="K12">
        <v>0.1</v>
      </c>
      <c r="L12">
        <f t="shared" si="0"/>
        <v>500</v>
      </c>
      <c r="M12" s="1">
        <f t="shared" si="1"/>
        <v>45351</v>
      </c>
      <c r="N12" s="1">
        <f t="shared" si="2"/>
        <v>45426</v>
      </c>
      <c r="O12" s="1">
        <f t="shared" si="3"/>
        <v>45345</v>
      </c>
      <c r="P12" t="str">
        <f t="shared" si="7"/>
        <v>No Discount</v>
      </c>
      <c r="Q12" t="str">
        <f t="shared" si="4"/>
        <v>Laptop</v>
      </c>
    </row>
    <row r="13" spans="1:17" x14ac:dyDescent="0.25">
      <c r="A13">
        <v>102</v>
      </c>
      <c r="B13" t="s">
        <v>9</v>
      </c>
      <c r="C13" t="s">
        <v>10</v>
      </c>
      <c r="D13" s="1">
        <v>45339</v>
      </c>
      <c r="E13">
        <v>5</v>
      </c>
      <c r="F13">
        <v>800</v>
      </c>
      <c r="G13">
        <v>4000</v>
      </c>
      <c r="I13">
        <f t="shared" si="5"/>
        <v>4600</v>
      </c>
      <c r="J13" s="3">
        <f t="shared" si="6"/>
        <v>4600</v>
      </c>
      <c r="K13">
        <v>0.2</v>
      </c>
      <c r="L13">
        <f t="shared" si="0"/>
        <v>800</v>
      </c>
      <c r="M13" s="1">
        <f t="shared" si="1"/>
        <v>45351</v>
      </c>
      <c r="N13" s="1">
        <f t="shared" si="2"/>
        <v>45429</v>
      </c>
      <c r="O13" s="1">
        <f t="shared" si="3"/>
        <v>45349</v>
      </c>
      <c r="P13" t="str">
        <f t="shared" si="7"/>
        <v>No Discount</v>
      </c>
      <c r="Q13" t="str">
        <f t="shared" si="4"/>
        <v>Refrigerator</v>
      </c>
    </row>
    <row r="14" spans="1:17" x14ac:dyDescent="0.25">
      <c r="A14">
        <v>103</v>
      </c>
      <c r="B14" t="s">
        <v>11</v>
      </c>
      <c r="C14" t="s">
        <v>8</v>
      </c>
      <c r="D14" s="1">
        <v>45342</v>
      </c>
      <c r="E14">
        <v>8</v>
      </c>
      <c r="F14">
        <v>600</v>
      </c>
      <c r="G14">
        <v>4800</v>
      </c>
      <c r="I14">
        <f t="shared" si="5"/>
        <v>5520</v>
      </c>
      <c r="J14" s="3">
        <f t="shared" si="6"/>
        <v>5520</v>
      </c>
      <c r="K14">
        <v>0.15</v>
      </c>
      <c r="L14">
        <f t="shared" si="0"/>
        <v>720</v>
      </c>
      <c r="M14" s="1">
        <f t="shared" si="1"/>
        <v>45351</v>
      </c>
      <c r="N14" s="1">
        <f t="shared" si="2"/>
        <v>45432</v>
      </c>
      <c r="O14" s="1">
        <f t="shared" si="3"/>
        <v>45351</v>
      </c>
      <c r="P14" t="str">
        <f t="shared" si="7"/>
        <v>No Discount</v>
      </c>
      <c r="Q14" t="str">
        <f t="shared" si="4"/>
        <v>Smart TV</v>
      </c>
    </row>
    <row r="15" spans="1:17" x14ac:dyDescent="0.25">
      <c r="A15">
        <v>104</v>
      </c>
      <c r="B15" t="s">
        <v>12</v>
      </c>
      <c r="C15" t="s">
        <v>10</v>
      </c>
      <c r="D15" s="1">
        <v>45345</v>
      </c>
      <c r="E15">
        <v>3</v>
      </c>
      <c r="F15">
        <v>150</v>
      </c>
      <c r="G15">
        <v>450</v>
      </c>
      <c r="I15">
        <f t="shared" si="5"/>
        <v>517.5</v>
      </c>
      <c r="J15" s="3">
        <f t="shared" si="6"/>
        <v>517.5</v>
      </c>
      <c r="K15">
        <v>0.1</v>
      </c>
      <c r="L15">
        <f t="shared" si="0"/>
        <v>45</v>
      </c>
      <c r="M15" s="1">
        <f t="shared" si="1"/>
        <v>45351</v>
      </c>
      <c r="N15" s="1">
        <f t="shared" si="2"/>
        <v>45435</v>
      </c>
      <c r="O15" s="1">
        <f t="shared" si="3"/>
        <v>45356</v>
      </c>
      <c r="P15" t="str">
        <f t="shared" si="7"/>
        <v>No Discount</v>
      </c>
      <c r="Q15" t="str">
        <f t="shared" si="4"/>
        <v>Microwave</v>
      </c>
    </row>
    <row r="16" spans="1:17" x14ac:dyDescent="0.25">
      <c r="A16">
        <v>105</v>
      </c>
      <c r="B16" t="s">
        <v>13</v>
      </c>
      <c r="C16" t="s">
        <v>8</v>
      </c>
      <c r="D16" s="1">
        <v>45348</v>
      </c>
      <c r="E16">
        <v>20</v>
      </c>
      <c r="F16">
        <v>700</v>
      </c>
      <c r="G16">
        <v>14000</v>
      </c>
      <c r="I16">
        <f t="shared" si="5"/>
        <v>16099.999999999998</v>
      </c>
      <c r="J16" s="3">
        <f t="shared" si="6"/>
        <v>16100</v>
      </c>
      <c r="K16">
        <v>0.05</v>
      </c>
      <c r="L16">
        <f t="shared" si="0"/>
        <v>700</v>
      </c>
      <c r="M16" s="1">
        <f t="shared" si="1"/>
        <v>45351</v>
      </c>
      <c r="N16" s="1">
        <f t="shared" si="2"/>
        <v>45438</v>
      </c>
      <c r="O16" s="1">
        <f t="shared" si="3"/>
        <v>45357</v>
      </c>
      <c r="P16" t="str">
        <f t="shared" si="7"/>
        <v>No Discount</v>
      </c>
      <c r="Q16" t="str">
        <f t="shared" si="4"/>
        <v>Smartphone</v>
      </c>
    </row>
    <row r="17" spans="1:17" x14ac:dyDescent="0.25">
      <c r="A17">
        <v>106</v>
      </c>
      <c r="B17" t="s">
        <v>14</v>
      </c>
      <c r="C17" t="s">
        <v>10</v>
      </c>
      <c r="D17" s="1">
        <v>45351</v>
      </c>
      <c r="E17">
        <v>12</v>
      </c>
      <c r="F17">
        <v>100</v>
      </c>
      <c r="G17">
        <v>1200</v>
      </c>
      <c r="I17">
        <f t="shared" si="5"/>
        <v>1380</v>
      </c>
      <c r="J17" s="3">
        <f t="shared" si="6"/>
        <v>1380</v>
      </c>
      <c r="K17">
        <v>0.05</v>
      </c>
      <c r="L17">
        <f t="shared" si="0"/>
        <v>60</v>
      </c>
      <c r="M17" s="1">
        <f t="shared" si="1"/>
        <v>45351</v>
      </c>
      <c r="N17" s="1">
        <f t="shared" si="2"/>
        <v>45441</v>
      </c>
      <c r="O17" s="1">
        <f t="shared" si="3"/>
        <v>45362</v>
      </c>
      <c r="P17" t="str">
        <f t="shared" si="7"/>
        <v>No Discount</v>
      </c>
      <c r="Q17" t="str">
        <f t="shared" si="4"/>
        <v>Blender</v>
      </c>
    </row>
    <row r="18" spans="1:17" x14ac:dyDescent="0.25">
      <c r="A18">
        <v>107</v>
      </c>
      <c r="B18" t="s">
        <v>15</v>
      </c>
      <c r="C18" t="s">
        <v>8</v>
      </c>
      <c r="D18" s="1">
        <v>45354</v>
      </c>
      <c r="E18">
        <v>15</v>
      </c>
      <c r="F18">
        <v>400</v>
      </c>
      <c r="G18">
        <v>6000</v>
      </c>
      <c r="I18">
        <f t="shared" si="5"/>
        <v>6899.9999999999991</v>
      </c>
      <c r="J18" s="3">
        <f t="shared" si="6"/>
        <v>6900</v>
      </c>
      <c r="K18">
        <v>0.1</v>
      </c>
      <c r="L18">
        <f t="shared" si="0"/>
        <v>600</v>
      </c>
      <c r="M18" s="1">
        <f t="shared" si="1"/>
        <v>45382</v>
      </c>
      <c r="N18" s="1">
        <f t="shared" si="2"/>
        <v>45446</v>
      </c>
      <c r="O18" s="1">
        <f t="shared" si="3"/>
        <v>45363</v>
      </c>
      <c r="P18" t="str">
        <f t="shared" si="7"/>
        <v>No Discount</v>
      </c>
      <c r="Q18" t="str">
        <f t="shared" si="4"/>
        <v>Gaming Console</v>
      </c>
    </row>
    <row r="19" spans="1:17" x14ac:dyDescent="0.25">
      <c r="A19">
        <v>108</v>
      </c>
      <c r="B19" t="s">
        <v>16</v>
      </c>
      <c r="C19" t="s">
        <v>10</v>
      </c>
      <c r="D19" s="1">
        <v>45357</v>
      </c>
      <c r="E19">
        <v>7</v>
      </c>
      <c r="F19">
        <v>900</v>
      </c>
      <c r="G19">
        <v>6300</v>
      </c>
      <c r="I19">
        <f t="shared" si="5"/>
        <v>7244.9999999999991</v>
      </c>
      <c r="J19" s="3">
        <f t="shared" si="6"/>
        <v>7245</v>
      </c>
      <c r="K19">
        <v>0.17499999999999999</v>
      </c>
      <c r="L19">
        <f t="shared" si="0"/>
        <v>1102.5</v>
      </c>
      <c r="M19" s="1">
        <f t="shared" si="1"/>
        <v>45382</v>
      </c>
      <c r="N19" s="1">
        <f t="shared" si="2"/>
        <v>45449</v>
      </c>
      <c r="O19" s="1">
        <f t="shared" si="3"/>
        <v>45366</v>
      </c>
      <c r="P19" t="str">
        <f t="shared" si="7"/>
        <v>No Discount</v>
      </c>
      <c r="Q19" t="str">
        <f t="shared" si="4"/>
        <v>Washing Machine</v>
      </c>
    </row>
    <row r="20" spans="1:17" x14ac:dyDescent="0.25">
      <c r="A20">
        <v>109</v>
      </c>
      <c r="B20" t="s">
        <v>17</v>
      </c>
      <c r="C20" t="s">
        <v>8</v>
      </c>
      <c r="D20" s="1">
        <v>45360</v>
      </c>
      <c r="E20">
        <v>9</v>
      </c>
      <c r="F20">
        <v>550</v>
      </c>
      <c r="G20">
        <v>4950</v>
      </c>
      <c r="I20">
        <f t="shared" si="5"/>
        <v>5692.5</v>
      </c>
      <c r="J20" s="3">
        <f t="shared" si="6"/>
        <v>5692.5</v>
      </c>
      <c r="K20">
        <v>0.1</v>
      </c>
      <c r="L20">
        <f t="shared" si="0"/>
        <v>495</v>
      </c>
      <c r="M20" s="1">
        <f t="shared" si="1"/>
        <v>45382</v>
      </c>
      <c r="N20" s="1">
        <f t="shared" si="2"/>
        <v>45452</v>
      </c>
      <c r="O20" s="1">
        <f t="shared" si="3"/>
        <v>45370</v>
      </c>
      <c r="P20" t="str">
        <f t="shared" si="7"/>
        <v>No Discount</v>
      </c>
      <c r="Q20" t="str">
        <f t="shared" si="4"/>
        <v>Camera</v>
      </c>
    </row>
    <row r="21" spans="1:17" x14ac:dyDescent="0.25">
      <c r="A21">
        <v>110</v>
      </c>
      <c r="B21" t="s">
        <v>18</v>
      </c>
      <c r="C21" t="s">
        <v>10</v>
      </c>
      <c r="D21" s="1">
        <v>45363</v>
      </c>
      <c r="E21">
        <v>6</v>
      </c>
      <c r="F21">
        <v>750</v>
      </c>
      <c r="G21">
        <v>4500</v>
      </c>
      <c r="I21">
        <f t="shared" si="5"/>
        <v>5175</v>
      </c>
      <c r="J21" s="3">
        <f t="shared" si="6"/>
        <v>5175</v>
      </c>
      <c r="K21">
        <v>0.15</v>
      </c>
      <c r="L21">
        <f t="shared" si="0"/>
        <v>675</v>
      </c>
      <c r="M21" s="1">
        <f t="shared" si="1"/>
        <v>45382</v>
      </c>
      <c r="N21" s="1">
        <f t="shared" si="2"/>
        <v>45455</v>
      </c>
      <c r="O21" s="1">
        <f t="shared" si="3"/>
        <v>45372</v>
      </c>
      <c r="P21" t="str">
        <f t="shared" si="7"/>
        <v>No Discount</v>
      </c>
      <c r="Q21" t="str">
        <f t="shared" si="4"/>
        <v>Dishwasher</v>
      </c>
    </row>
    <row r="22" spans="1:17" x14ac:dyDescent="0.25">
      <c r="A22">
        <v>101</v>
      </c>
      <c r="B22" t="s">
        <v>7</v>
      </c>
      <c r="C22" t="s">
        <v>8</v>
      </c>
      <c r="D22" s="1">
        <v>45366</v>
      </c>
      <c r="E22">
        <v>10</v>
      </c>
      <c r="F22">
        <v>500</v>
      </c>
      <c r="G22">
        <v>5000</v>
      </c>
      <c r="I22">
        <f t="shared" si="5"/>
        <v>5750</v>
      </c>
      <c r="J22" s="3">
        <f t="shared" si="6"/>
        <v>5750</v>
      </c>
      <c r="K22">
        <v>0.1</v>
      </c>
      <c r="L22">
        <f t="shared" si="0"/>
        <v>500</v>
      </c>
      <c r="M22" s="1">
        <f t="shared" si="1"/>
        <v>45382</v>
      </c>
      <c r="N22" s="1">
        <f t="shared" si="2"/>
        <v>45458</v>
      </c>
      <c r="O22" s="1">
        <f t="shared" si="3"/>
        <v>45377</v>
      </c>
      <c r="P22" t="str">
        <f t="shared" si="7"/>
        <v>No Discount</v>
      </c>
      <c r="Q22" t="str">
        <f t="shared" si="4"/>
        <v>Laptop</v>
      </c>
    </row>
    <row r="23" spans="1:17" x14ac:dyDescent="0.25">
      <c r="A23">
        <v>102</v>
      </c>
      <c r="B23" t="s">
        <v>9</v>
      </c>
      <c r="C23" t="s">
        <v>10</v>
      </c>
      <c r="D23" s="1">
        <v>45369</v>
      </c>
      <c r="E23">
        <v>5</v>
      </c>
      <c r="F23">
        <v>800</v>
      </c>
      <c r="G23">
        <v>4000</v>
      </c>
      <c r="I23">
        <f t="shared" si="5"/>
        <v>4600</v>
      </c>
      <c r="J23" s="3">
        <f t="shared" si="6"/>
        <v>4600</v>
      </c>
      <c r="K23">
        <v>0.2</v>
      </c>
      <c r="L23">
        <f t="shared" si="0"/>
        <v>800</v>
      </c>
      <c r="M23" s="1">
        <f t="shared" si="1"/>
        <v>45382</v>
      </c>
      <c r="N23" s="1">
        <f t="shared" si="2"/>
        <v>45461</v>
      </c>
      <c r="O23" s="1">
        <f t="shared" si="3"/>
        <v>45378</v>
      </c>
      <c r="P23" t="str">
        <f t="shared" si="7"/>
        <v>No Discount</v>
      </c>
      <c r="Q23" t="str">
        <f t="shared" si="4"/>
        <v>Refrigerator</v>
      </c>
    </row>
    <row r="24" spans="1:17" x14ac:dyDescent="0.25">
      <c r="A24">
        <v>103</v>
      </c>
      <c r="B24" t="s">
        <v>11</v>
      </c>
      <c r="C24" t="s">
        <v>8</v>
      </c>
      <c r="D24" s="1">
        <v>45372</v>
      </c>
      <c r="E24">
        <v>8</v>
      </c>
      <c r="F24">
        <v>600</v>
      </c>
      <c r="G24">
        <v>4800</v>
      </c>
      <c r="I24">
        <f t="shared" si="5"/>
        <v>5520</v>
      </c>
      <c r="J24" s="3">
        <f t="shared" si="6"/>
        <v>5520</v>
      </c>
      <c r="K24">
        <v>0.15</v>
      </c>
      <c r="L24">
        <f t="shared" si="0"/>
        <v>720</v>
      </c>
      <c r="M24" s="1">
        <f t="shared" si="1"/>
        <v>45382</v>
      </c>
      <c r="N24" s="1">
        <f t="shared" si="2"/>
        <v>45464</v>
      </c>
      <c r="O24" s="1">
        <f t="shared" si="3"/>
        <v>45383</v>
      </c>
      <c r="P24" t="str">
        <f t="shared" si="7"/>
        <v>No Discount</v>
      </c>
      <c r="Q24" t="str">
        <f t="shared" si="4"/>
        <v>Smart TV</v>
      </c>
    </row>
    <row r="25" spans="1:17" x14ac:dyDescent="0.25">
      <c r="A25">
        <v>104</v>
      </c>
      <c r="B25" t="s">
        <v>12</v>
      </c>
      <c r="C25" t="s">
        <v>10</v>
      </c>
      <c r="D25" s="1">
        <v>45375</v>
      </c>
      <c r="E25">
        <v>3</v>
      </c>
      <c r="F25">
        <v>150</v>
      </c>
      <c r="G25">
        <v>450</v>
      </c>
      <c r="I25">
        <f t="shared" si="5"/>
        <v>517.5</v>
      </c>
      <c r="J25" s="3">
        <f t="shared" si="6"/>
        <v>517.5</v>
      </c>
      <c r="K25">
        <v>0.1</v>
      </c>
      <c r="L25">
        <f t="shared" si="0"/>
        <v>45</v>
      </c>
      <c r="M25" s="1">
        <f t="shared" si="1"/>
        <v>45382</v>
      </c>
      <c r="N25" s="1">
        <f t="shared" si="2"/>
        <v>45467</v>
      </c>
      <c r="O25" s="1">
        <f t="shared" si="3"/>
        <v>45384</v>
      </c>
      <c r="P25" t="str">
        <f t="shared" si="7"/>
        <v>No Discount</v>
      </c>
      <c r="Q25" t="str">
        <f t="shared" si="4"/>
        <v>Microwave</v>
      </c>
    </row>
    <row r="26" spans="1:17" x14ac:dyDescent="0.25">
      <c r="A26">
        <v>105</v>
      </c>
      <c r="B26" t="s">
        <v>13</v>
      </c>
      <c r="C26" t="s">
        <v>8</v>
      </c>
      <c r="D26" s="1">
        <v>45378</v>
      </c>
      <c r="E26">
        <v>20</v>
      </c>
      <c r="F26">
        <v>700</v>
      </c>
      <c r="G26">
        <v>14000</v>
      </c>
      <c r="I26">
        <f t="shared" si="5"/>
        <v>16099.999999999998</v>
      </c>
      <c r="J26" s="3">
        <f t="shared" si="6"/>
        <v>16100</v>
      </c>
      <c r="K26">
        <v>0.05</v>
      </c>
      <c r="L26">
        <f t="shared" si="0"/>
        <v>700</v>
      </c>
      <c r="M26" s="1">
        <f t="shared" si="1"/>
        <v>45382</v>
      </c>
      <c r="N26" s="1">
        <f t="shared" si="2"/>
        <v>45470</v>
      </c>
      <c r="O26" s="1">
        <f t="shared" si="3"/>
        <v>45387</v>
      </c>
      <c r="P26" t="str">
        <f t="shared" si="7"/>
        <v>No Discount</v>
      </c>
      <c r="Q26" t="str">
        <f t="shared" si="4"/>
        <v>Smartphone</v>
      </c>
    </row>
    <row r="27" spans="1:17" x14ac:dyDescent="0.25">
      <c r="A27">
        <v>106</v>
      </c>
      <c r="B27" t="s">
        <v>14</v>
      </c>
      <c r="C27" t="s">
        <v>10</v>
      </c>
      <c r="D27" s="1">
        <v>45381</v>
      </c>
      <c r="E27">
        <v>12</v>
      </c>
      <c r="F27">
        <v>100</v>
      </c>
      <c r="G27">
        <v>1200</v>
      </c>
      <c r="I27">
        <f t="shared" si="5"/>
        <v>1380</v>
      </c>
      <c r="J27" s="3">
        <f t="shared" si="6"/>
        <v>1380</v>
      </c>
      <c r="K27">
        <v>0.05</v>
      </c>
      <c r="L27">
        <f t="shared" si="0"/>
        <v>60</v>
      </c>
      <c r="M27" s="1">
        <f t="shared" si="1"/>
        <v>45382</v>
      </c>
      <c r="N27" s="1">
        <f t="shared" si="2"/>
        <v>45473</v>
      </c>
      <c r="O27" s="1">
        <f t="shared" si="3"/>
        <v>45391</v>
      </c>
      <c r="P27" t="str">
        <f t="shared" si="7"/>
        <v>No Discount</v>
      </c>
      <c r="Q27" t="str">
        <f t="shared" si="4"/>
        <v>Blender</v>
      </c>
    </row>
    <row r="28" spans="1:17" x14ac:dyDescent="0.25">
      <c r="A28">
        <v>107</v>
      </c>
      <c r="B28" t="s">
        <v>15</v>
      </c>
      <c r="C28" t="s">
        <v>8</v>
      </c>
      <c r="D28" s="1">
        <v>45384</v>
      </c>
      <c r="E28">
        <v>15</v>
      </c>
      <c r="F28">
        <v>400</v>
      </c>
      <c r="G28">
        <v>6000</v>
      </c>
      <c r="I28">
        <f t="shared" si="5"/>
        <v>6899.9999999999991</v>
      </c>
      <c r="J28" s="3">
        <f t="shared" si="6"/>
        <v>6900</v>
      </c>
      <c r="K28">
        <v>0.1</v>
      </c>
      <c r="L28">
        <f t="shared" si="0"/>
        <v>600</v>
      </c>
      <c r="M28" s="1">
        <f t="shared" si="1"/>
        <v>45412</v>
      </c>
      <c r="N28" s="1">
        <f t="shared" si="2"/>
        <v>45475</v>
      </c>
      <c r="O28" s="1">
        <f t="shared" si="3"/>
        <v>45393</v>
      </c>
      <c r="P28" t="str">
        <f t="shared" si="7"/>
        <v>No Discount</v>
      </c>
      <c r="Q28" t="str">
        <f t="shared" si="4"/>
        <v>Gaming Console</v>
      </c>
    </row>
    <row r="29" spans="1:17" x14ac:dyDescent="0.25">
      <c r="A29">
        <v>108</v>
      </c>
      <c r="B29" t="s">
        <v>16</v>
      </c>
      <c r="C29" t="s">
        <v>10</v>
      </c>
      <c r="D29" s="1">
        <v>45387</v>
      </c>
      <c r="E29">
        <v>7</v>
      </c>
      <c r="F29">
        <v>900</v>
      </c>
      <c r="G29">
        <v>6300</v>
      </c>
      <c r="I29">
        <f t="shared" si="5"/>
        <v>7244.9999999999991</v>
      </c>
      <c r="J29" s="3">
        <f t="shared" si="6"/>
        <v>7245</v>
      </c>
      <c r="K29">
        <v>0.17499999999999999</v>
      </c>
      <c r="L29">
        <f t="shared" si="0"/>
        <v>1102.5</v>
      </c>
      <c r="M29" s="1">
        <f t="shared" si="1"/>
        <v>45412</v>
      </c>
      <c r="N29" s="1">
        <f t="shared" si="2"/>
        <v>45478</v>
      </c>
      <c r="O29" s="1">
        <f t="shared" si="3"/>
        <v>45398</v>
      </c>
      <c r="P29" t="str">
        <f t="shared" si="7"/>
        <v>No Discount</v>
      </c>
      <c r="Q29" t="str">
        <f t="shared" si="4"/>
        <v>Washing Machine</v>
      </c>
    </row>
    <row r="30" spans="1:17" x14ac:dyDescent="0.25">
      <c r="A30">
        <v>109</v>
      </c>
      <c r="B30" t="s">
        <v>17</v>
      </c>
      <c r="C30" t="s">
        <v>8</v>
      </c>
      <c r="D30" s="1">
        <v>45390</v>
      </c>
      <c r="E30">
        <v>9</v>
      </c>
      <c r="F30">
        <v>550</v>
      </c>
      <c r="G30">
        <v>4950</v>
      </c>
      <c r="I30">
        <f t="shared" si="5"/>
        <v>5692.5</v>
      </c>
      <c r="J30" s="3">
        <f t="shared" si="6"/>
        <v>5692.5</v>
      </c>
      <c r="K30">
        <v>0.1</v>
      </c>
      <c r="L30">
        <f t="shared" si="0"/>
        <v>495</v>
      </c>
      <c r="M30" s="1">
        <f t="shared" si="1"/>
        <v>45412</v>
      </c>
      <c r="N30" s="1">
        <f t="shared" si="2"/>
        <v>45481</v>
      </c>
      <c r="O30" s="1">
        <f t="shared" si="3"/>
        <v>45399</v>
      </c>
      <c r="P30" t="str">
        <f t="shared" si="7"/>
        <v>No Discount</v>
      </c>
      <c r="Q30" t="str">
        <f t="shared" si="4"/>
        <v>Camera</v>
      </c>
    </row>
    <row r="31" spans="1:17" x14ac:dyDescent="0.25">
      <c r="A31">
        <v>110</v>
      </c>
      <c r="B31" t="s">
        <v>18</v>
      </c>
      <c r="C31" t="s">
        <v>10</v>
      </c>
      <c r="D31" s="1">
        <v>45393</v>
      </c>
      <c r="E31">
        <v>6</v>
      </c>
      <c r="F31">
        <v>750</v>
      </c>
      <c r="G31">
        <v>4500</v>
      </c>
      <c r="I31">
        <f t="shared" si="5"/>
        <v>5175</v>
      </c>
      <c r="J31" s="3">
        <f t="shared" si="6"/>
        <v>5175</v>
      </c>
      <c r="K31">
        <v>0.15</v>
      </c>
      <c r="L31">
        <f t="shared" si="0"/>
        <v>675</v>
      </c>
      <c r="M31" s="1">
        <f t="shared" si="1"/>
        <v>45412</v>
      </c>
      <c r="N31" s="1">
        <f t="shared" si="2"/>
        <v>45484</v>
      </c>
      <c r="O31" s="1">
        <f t="shared" si="3"/>
        <v>45404</v>
      </c>
      <c r="P31" t="str">
        <f t="shared" si="7"/>
        <v>No Discount</v>
      </c>
      <c r="Q31" t="str">
        <f t="shared" si="4"/>
        <v>Dishwasher</v>
      </c>
    </row>
    <row r="32" spans="1:17" x14ac:dyDescent="0.25">
      <c r="A32">
        <v>101</v>
      </c>
      <c r="B32" t="s">
        <v>7</v>
      </c>
      <c r="C32" t="s">
        <v>8</v>
      </c>
      <c r="D32" s="1">
        <v>45396</v>
      </c>
      <c r="E32">
        <v>10</v>
      </c>
      <c r="F32">
        <v>500</v>
      </c>
      <c r="G32">
        <v>5000</v>
      </c>
      <c r="I32">
        <f t="shared" si="5"/>
        <v>5750</v>
      </c>
      <c r="J32" s="3">
        <f t="shared" si="6"/>
        <v>5750</v>
      </c>
      <c r="K32">
        <v>0.1</v>
      </c>
      <c r="L32">
        <f t="shared" si="0"/>
        <v>500</v>
      </c>
      <c r="M32" s="1">
        <f t="shared" si="1"/>
        <v>45412</v>
      </c>
      <c r="N32" s="1">
        <f t="shared" si="2"/>
        <v>45487</v>
      </c>
      <c r="O32" s="1">
        <f t="shared" si="3"/>
        <v>45405</v>
      </c>
      <c r="P32" t="str">
        <f t="shared" si="7"/>
        <v>No Discount</v>
      </c>
      <c r="Q32" t="str">
        <f t="shared" si="4"/>
        <v>Laptop</v>
      </c>
    </row>
    <row r="33" spans="1:17" x14ac:dyDescent="0.25">
      <c r="A33">
        <v>102</v>
      </c>
      <c r="B33" t="s">
        <v>9</v>
      </c>
      <c r="C33" t="s">
        <v>10</v>
      </c>
      <c r="D33" s="1">
        <v>45399</v>
      </c>
      <c r="E33">
        <v>5</v>
      </c>
      <c r="F33">
        <v>800</v>
      </c>
      <c r="G33">
        <v>4000</v>
      </c>
      <c r="I33">
        <f t="shared" si="5"/>
        <v>4600</v>
      </c>
      <c r="J33" s="3">
        <f t="shared" si="6"/>
        <v>4600</v>
      </c>
      <c r="K33">
        <v>0.2</v>
      </c>
      <c r="L33">
        <f t="shared" si="0"/>
        <v>800</v>
      </c>
      <c r="M33" s="1">
        <f t="shared" si="1"/>
        <v>45412</v>
      </c>
      <c r="N33" s="1">
        <f t="shared" si="2"/>
        <v>45490</v>
      </c>
      <c r="O33" s="1">
        <f t="shared" si="3"/>
        <v>45408</v>
      </c>
      <c r="P33" t="str">
        <f t="shared" si="7"/>
        <v>No Discount</v>
      </c>
      <c r="Q33" t="str">
        <f t="shared" si="4"/>
        <v>Refrigerator</v>
      </c>
    </row>
    <row r="34" spans="1:17" x14ac:dyDescent="0.25">
      <c r="A34">
        <v>103</v>
      </c>
      <c r="B34" t="s">
        <v>11</v>
      </c>
      <c r="C34" t="s">
        <v>8</v>
      </c>
      <c r="D34" s="1">
        <v>45402</v>
      </c>
      <c r="E34">
        <v>8</v>
      </c>
      <c r="F34">
        <v>600</v>
      </c>
      <c r="G34">
        <v>4800</v>
      </c>
      <c r="I34">
        <f t="shared" si="5"/>
        <v>5520</v>
      </c>
      <c r="J34" s="3">
        <f t="shared" si="6"/>
        <v>5520</v>
      </c>
      <c r="K34">
        <v>0.15</v>
      </c>
      <c r="L34">
        <f t="shared" ref="L34:L65" si="8">G34 * $K34</f>
        <v>720</v>
      </c>
      <c r="M34" s="1">
        <f t="shared" ref="M34:M65" si="9">EOMONTH(D34,0)</f>
        <v>45412</v>
      </c>
      <c r="N34" s="1">
        <f t="shared" ref="N34:N65" si="10">EDATE(D34,3)</f>
        <v>45493</v>
      </c>
      <c r="O34" s="1">
        <f t="shared" ref="O34:O65" si="11">WORKDAY(D34,7)</f>
        <v>45412</v>
      </c>
      <c r="P34" t="str">
        <f t="shared" si="7"/>
        <v>No Discount</v>
      </c>
      <c r="Q34" t="str">
        <f t="shared" ref="Q34:Q65" si="12">TRIM(B34)</f>
        <v>Smart TV</v>
      </c>
    </row>
    <row r="35" spans="1:17" x14ac:dyDescent="0.25">
      <c r="A35">
        <v>104</v>
      </c>
      <c r="B35" t="s">
        <v>12</v>
      </c>
      <c r="C35" t="s">
        <v>10</v>
      </c>
      <c r="D35" s="1">
        <v>45405</v>
      </c>
      <c r="E35">
        <v>3</v>
      </c>
      <c r="F35">
        <v>150</v>
      </c>
      <c r="G35">
        <v>450</v>
      </c>
      <c r="I35">
        <f t="shared" si="5"/>
        <v>517.5</v>
      </c>
      <c r="J35" s="3">
        <f t="shared" si="6"/>
        <v>517.5</v>
      </c>
      <c r="K35">
        <v>0.1</v>
      </c>
      <c r="L35">
        <f t="shared" si="8"/>
        <v>45</v>
      </c>
      <c r="M35" s="1">
        <f t="shared" si="9"/>
        <v>45412</v>
      </c>
      <c r="N35" s="1">
        <f t="shared" si="10"/>
        <v>45496</v>
      </c>
      <c r="O35" s="1">
        <f t="shared" si="11"/>
        <v>45414</v>
      </c>
      <c r="P35" t="str">
        <f t="shared" si="7"/>
        <v>No Discount</v>
      </c>
      <c r="Q35" t="str">
        <f t="shared" si="12"/>
        <v>Microwave</v>
      </c>
    </row>
    <row r="36" spans="1:17" x14ac:dyDescent="0.25">
      <c r="A36">
        <v>105</v>
      </c>
      <c r="B36" t="s">
        <v>13</v>
      </c>
      <c r="C36" t="s">
        <v>8</v>
      </c>
      <c r="D36" s="1">
        <v>45408</v>
      </c>
      <c r="E36">
        <v>20</v>
      </c>
      <c r="F36">
        <v>700</v>
      </c>
      <c r="G36">
        <v>14000</v>
      </c>
      <c r="I36">
        <f t="shared" si="5"/>
        <v>16099.999999999998</v>
      </c>
      <c r="J36" s="3">
        <f t="shared" si="6"/>
        <v>16100</v>
      </c>
      <c r="K36">
        <v>0.05</v>
      </c>
      <c r="L36">
        <f t="shared" si="8"/>
        <v>700</v>
      </c>
      <c r="M36" s="1">
        <f t="shared" si="9"/>
        <v>45412</v>
      </c>
      <c r="N36" s="1">
        <f t="shared" si="10"/>
        <v>45499</v>
      </c>
      <c r="O36" s="1">
        <f t="shared" si="11"/>
        <v>45419</v>
      </c>
      <c r="P36" t="str">
        <f t="shared" si="7"/>
        <v>No Discount</v>
      </c>
      <c r="Q36" t="str">
        <f t="shared" si="12"/>
        <v>Smartphone</v>
      </c>
    </row>
    <row r="37" spans="1:17" x14ac:dyDescent="0.25">
      <c r="A37">
        <v>106</v>
      </c>
      <c r="B37" t="s">
        <v>14</v>
      </c>
      <c r="C37" t="s">
        <v>10</v>
      </c>
      <c r="D37" s="1">
        <v>45411</v>
      </c>
      <c r="E37">
        <v>12</v>
      </c>
      <c r="F37">
        <v>100</v>
      </c>
      <c r="G37">
        <v>1200</v>
      </c>
      <c r="I37">
        <f t="shared" si="5"/>
        <v>1380</v>
      </c>
      <c r="J37" s="3">
        <f t="shared" si="6"/>
        <v>1380</v>
      </c>
      <c r="K37">
        <v>0.05</v>
      </c>
      <c r="L37">
        <f t="shared" si="8"/>
        <v>60</v>
      </c>
      <c r="M37" s="1">
        <f t="shared" si="9"/>
        <v>45412</v>
      </c>
      <c r="N37" s="1">
        <f t="shared" si="10"/>
        <v>45502</v>
      </c>
      <c r="O37" s="1">
        <f t="shared" si="11"/>
        <v>45420</v>
      </c>
      <c r="P37" t="str">
        <f t="shared" si="7"/>
        <v>No Discount</v>
      </c>
      <c r="Q37" t="str">
        <f t="shared" si="12"/>
        <v>Blender</v>
      </c>
    </row>
    <row r="38" spans="1:17" x14ac:dyDescent="0.25">
      <c r="A38">
        <v>107</v>
      </c>
      <c r="B38" t="s">
        <v>15</v>
      </c>
      <c r="C38" t="s">
        <v>8</v>
      </c>
      <c r="D38" s="1">
        <v>45414</v>
      </c>
      <c r="E38">
        <v>15</v>
      </c>
      <c r="F38">
        <v>400</v>
      </c>
      <c r="G38">
        <v>6000</v>
      </c>
      <c r="I38">
        <f t="shared" si="5"/>
        <v>6899.9999999999991</v>
      </c>
      <c r="J38" s="3">
        <f t="shared" si="6"/>
        <v>6900</v>
      </c>
      <c r="K38">
        <v>0.1</v>
      </c>
      <c r="L38">
        <f t="shared" si="8"/>
        <v>600</v>
      </c>
      <c r="M38" s="1">
        <f t="shared" si="9"/>
        <v>45443</v>
      </c>
      <c r="N38" s="1">
        <f t="shared" si="10"/>
        <v>45506</v>
      </c>
      <c r="O38" s="1">
        <f t="shared" si="11"/>
        <v>45425</v>
      </c>
      <c r="P38" t="str">
        <f t="shared" si="7"/>
        <v>No Discount</v>
      </c>
      <c r="Q38" t="str">
        <f t="shared" si="12"/>
        <v>Gaming Console</v>
      </c>
    </row>
    <row r="39" spans="1:17" x14ac:dyDescent="0.25">
      <c r="A39">
        <v>108</v>
      </c>
      <c r="B39" t="s">
        <v>16</v>
      </c>
      <c r="C39" t="s">
        <v>10</v>
      </c>
      <c r="D39" s="1">
        <v>45417</v>
      </c>
      <c r="E39">
        <v>7</v>
      </c>
      <c r="F39">
        <v>900</v>
      </c>
      <c r="G39">
        <v>6300</v>
      </c>
      <c r="I39">
        <f t="shared" si="5"/>
        <v>7244.9999999999991</v>
      </c>
      <c r="J39" s="3">
        <f t="shared" si="6"/>
        <v>7245</v>
      </c>
      <c r="K39">
        <v>0.17499999999999999</v>
      </c>
      <c r="L39">
        <f t="shared" si="8"/>
        <v>1102.5</v>
      </c>
      <c r="M39" s="1">
        <f t="shared" si="9"/>
        <v>45443</v>
      </c>
      <c r="N39" s="1">
        <f t="shared" si="10"/>
        <v>45509</v>
      </c>
      <c r="O39" s="1">
        <f t="shared" si="11"/>
        <v>45426</v>
      </c>
      <c r="P39" t="str">
        <f t="shared" si="7"/>
        <v>No Discount</v>
      </c>
      <c r="Q39" t="str">
        <f t="shared" si="12"/>
        <v>Washing Machine</v>
      </c>
    </row>
    <row r="40" spans="1:17" x14ac:dyDescent="0.25">
      <c r="A40">
        <v>109</v>
      </c>
      <c r="B40" t="s">
        <v>17</v>
      </c>
      <c r="C40" t="s">
        <v>8</v>
      </c>
      <c r="D40" s="1">
        <v>45420</v>
      </c>
      <c r="E40">
        <v>9</v>
      </c>
      <c r="F40">
        <v>550</v>
      </c>
      <c r="G40">
        <v>4950</v>
      </c>
      <c r="I40">
        <f t="shared" si="5"/>
        <v>5692.5</v>
      </c>
      <c r="J40" s="3">
        <f t="shared" si="6"/>
        <v>5692.5</v>
      </c>
      <c r="K40">
        <v>0.1</v>
      </c>
      <c r="L40">
        <f t="shared" si="8"/>
        <v>495</v>
      </c>
      <c r="M40" s="1">
        <f t="shared" si="9"/>
        <v>45443</v>
      </c>
      <c r="N40" s="1">
        <f t="shared" si="10"/>
        <v>45512</v>
      </c>
      <c r="O40" s="1">
        <f t="shared" si="11"/>
        <v>45429</v>
      </c>
      <c r="P40" t="str">
        <f t="shared" si="7"/>
        <v>No Discount</v>
      </c>
      <c r="Q40" t="str">
        <f t="shared" si="12"/>
        <v>Camera</v>
      </c>
    </row>
    <row r="41" spans="1:17" x14ac:dyDescent="0.25">
      <c r="A41">
        <v>110</v>
      </c>
      <c r="B41" t="s">
        <v>18</v>
      </c>
      <c r="C41" t="s">
        <v>10</v>
      </c>
      <c r="D41" s="1">
        <v>45423</v>
      </c>
      <c r="E41">
        <v>6</v>
      </c>
      <c r="F41">
        <v>750</v>
      </c>
      <c r="G41">
        <v>4500</v>
      </c>
      <c r="I41">
        <f t="shared" si="5"/>
        <v>5175</v>
      </c>
      <c r="J41" s="3">
        <f t="shared" si="6"/>
        <v>5175</v>
      </c>
      <c r="K41">
        <v>0.15</v>
      </c>
      <c r="L41">
        <f t="shared" si="8"/>
        <v>675</v>
      </c>
      <c r="M41" s="1">
        <f t="shared" si="9"/>
        <v>45443</v>
      </c>
      <c r="N41" s="1">
        <f t="shared" si="10"/>
        <v>45515</v>
      </c>
      <c r="O41" s="1">
        <f t="shared" si="11"/>
        <v>45433</v>
      </c>
      <c r="P41" t="str">
        <f t="shared" si="7"/>
        <v>No Discount</v>
      </c>
      <c r="Q41" t="str">
        <f t="shared" si="12"/>
        <v>Dishwasher</v>
      </c>
    </row>
    <row r="42" spans="1:17" x14ac:dyDescent="0.25">
      <c r="A42">
        <v>101</v>
      </c>
      <c r="B42" t="s">
        <v>7</v>
      </c>
      <c r="C42" t="s">
        <v>8</v>
      </c>
      <c r="D42" s="1">
        <v>45426</v>
      </c>
      <c r="E42">
        <v>10</v>
      </c>
      <c r="F42">
        <v>500</v>
      </c>
      <c r="G42">
        <v>5000</v>
      </c>
      <c r="I42">
        <f t="shared" si="5"/>
        <v>5750</v>
      </c>
      <c r="J42" s="3">
        <f t="shared" si="6"/>
        <v>5750</v>
      </c>
      <c r="K42">
        <v>0.1</v>
      </c>
      <c r="L42">
        <f t="shared" si="8"/>
        <v>500</v>
      </c>
      <c r="M42" s="1">
        <f t="shared" si="9"/>
        <v>45443</v>
      </c>
      <c r="N42" s="1">
        <f t="shared" si="10"/>
        <v>45518</v>
      </c>
      <c r="O42" s="1">
        <f t="shared" si="11"/>
        <v>45435</v>
      </c>
      <c r="P42" t="str">
        <f t="shared" si="7"/>
        <v>No Discount</v>
      </c>
      <c r="Q42" t="str">
        <f t="shared" si="12"/>
        <v>Laptop</v>
      </c>
    </row>
    <row r="43" spans="1:17" x14ac:dyDescent="0.25">
      <c r="A43">
        <v>102</v>
      </c>
      <c r="B43" t="s">
        <v>9</v>
      </c>
      <c r="C43" t="s">
        <v>10</v>
      </c>
      <c r="D43" s="1">
        <v>45429</v>
      </c>
      <c r="E43">
        <v>5</v>
      </c>
      <c r="F43">
        <v>800</v>
      </c>
      <c r="G43">
        <v>4000</v>
      </c>
      <c r="I43">
        <f t="shared" si="5"/>
        <v>4600</v>
      </c>
      <c r="J43" s="3">
        <f t="shared" si="6"/>
        <v>4600</v>
      </c>
      <c r="K43">
        <v>0.2</v>
      </c>
      <c r="L43">
        <f t="shared" si="8"/>
        <v>800</v>
      </c>
      <c r="M43" s="1">
        <f t="shared" si="9"/>
        <v>45443</v>
      </c>
      <c r="N43" s="1">
        <f t="shared" si="10"/>
        <v>45521</v>
      </c>
      <c r="O43" s="1">
        <f t="shared" si="11"/>
        <v>45440</v>
      </c>
      <c r="P43" t="str">
        <f t="shared" si="7"/>
        <v>No Discount</v>
      </c>
      <c r="Q43" t="str">
        <f t="shared" si="12"/>
        <v>Refrigerator</v>
      </c>
    </row>
    <row r="44" spans="1:17" x14ac:dyDescent="0.25">
      <c r="A44">
        <v>103</v>
      </c>
      <c r="B44" t="s">
        <v>11</v>
      </c>
      <c r="C44" t="s">
        <v>8</v>
      </c>
      <c r="D44" s="1">
        <v>45432</v>
      </c>
      <c r="E44">
        <v>8</v>
      </c>
      <c r="F44">
        <v>600</v>
      </c>
      <c r="G44">
        <v>4800</v>
      </c>
      <c r="I44">
        <f t="shared" si="5"/>
        <v>5520</v>
      </c>
      <c r="J44" s="3">
        <f t="shared" si="6"/>
        <v>5520</v>
      </c>
      <c r="K44">
        <v>0.15</v>
      </c>
      <c r="L44">
        <f t="shared" si="8"/>
        <v>720</v>
      </c>
      <c r="M44" s="1">
        <f t="shared" si="9"/>
        <v>45443</v>
      </c>
      <c r="N44" s="1">
        <f t="shared" si="10"/>
        <v>45524</v>
      </c>
      <c r="O44" s="1">
        <f t="shared" si="11"/>
        <v>45441</v>
      </c>
      <c r="P44" t="str">
        <f t="shared" si="7"/>
        <v>No Discount</v>
      </c>
      <c r="Q44" t="str">
        <f t="shared" si="12"/>
        <v>Smart TV</v>
      </c>
    </row>
    <row r="45" spans="1:17" x14ac:dyDescent="0.25">
      <c r="A45">
        <v>104</v>
      </c>
      <c r="B45" t="s">
        <v>12</v>
      </c>
      <c r="C45" t="s">
        <v>10</v>
      </c>
      <c r="D45" s="1">
        <v>45435</v>
      </c>
      <c r="E45">
        <v>3</v>
      </c>
      <c r="F45">
        <v>150</v>
      </c>
      <c r="G45">
        <v>450</v>
      </c>
      <c r="I45">
        <f t="shared" si="5"/>
        <v>517.5</v>
      </c>
      <c r="J45" s="3">
        <f t="shared" si="6"/>
        <v>517.5</v>
      </c>
      <c r="K45">
        <v>0.1</v>
      </c>
      <c r="L45">
        <f t="shared" si="8"/>
        <v>45</v>
      </c>
      <c r="M45" s="1">
        <f t="shared" si="9"/>
        <v>45443</v>
      </c>
      <c r="N45" s="1">
        <f t="shared" si="10"/>
        <v>45527</v>
      </c>
      <c r="O45" s="1">
        <f t="shared" si="11"/>
        <v>45446</v>
      </c>
      <c r="P45" t="str">
        <f t="shared" si="7"/>
        <v>No Discount</v>
      </c>
      <c r="Q45" t="str">
        <f t="shared" si="12"/>
        <v>Microwave</v>
      </c>
    </row>
    <row r="46" spans="1:17" x14ac:dyDescent="0.25">
      <c r="A46">
        <v>105</v>
      </c>
      <c r="B46" t="s">
        <v>13</v>
      </c>
      <c r="C46" t="s">
        <v>8</v>
      </c>
      <c r="D46" s="1">
        <v>45438</v>
      </c>
      <c r="E46">
        <v>20</v>
      </c>
      <c r="F46">
        <v>700</v>
      </c>
      <c r="G46">
        <v>14000</v>
      </c>
      <c r="I46">
        <f t="shared" si="5"/>
        <v>16099.999999999998</v>
      </c>
      <c r="J46" s="3">
        <f t="shared" si="6"/>
        <v>16100</v>
      </c>
      <c r="K46">
        <v>0.05</v>
      </c>
      <c r="L46">
        <f t="shared" si="8"/>
        <v>700</v>
      </c>
      <c r="M46" s="1">
        <f t="shared" si="9"/>
        <v>45443</v>
      </c>
      <c r="N46" s="1">
        <f t="shared" si="10"/>
        <v>45530</v>
      </c>
      <c r="O46" s="1">
        <f t="shared" si="11"/>
        <v>45447</v>
      </c>
      <c r="P46" t="str">
        <f t="shared" si="7"/>
        <v>No Discount</v>
      </c>
      <c r="Q46" t="str">
        <f t="shared" si="12"/>
        <v>Smartphone</v>
      </c>
    </row>
    <row r="47" spans="1:17" x14ac:dyDescent="0.25">
      <c r="A47">
        <v>106</v>
      </c>
      <c r="B47" t="s">
        <v>14</v>
      </c>
      <c r="C47" t="s">
        <v>10</v>
      </c>
      <c r="D47" s="1">
        <v>45441</v>
      </c>
      <c r="E47">
        <v>12</v>
      </c>
      <c r="F47">
        <v>100</v>
      </c>
      <c r="G47">
        <v>1200</v>
      </c>
      <c r="I47">
        <f t="shared" si="5"/>
        <v>1380</v>
      </c>
      <c r="J47" s="3">
        <f t="shared" si="6"/>
        <v>1380</v>
      </c>
      <c r="K47">
        <v>0.05</v>
      </c>
      <c r="L47">
        <f t="shared" si="8"/>
        <v>60</v>
      </c>
      <c r="M47" s="1">
        <f t="shared" si="9"/>
        <v>45443</v>
      </c>
      <c r="N47" s="1">
        <f t="shared" si="10"/>
        <v>45533</v>
      </c>
      <c r="O47" s="1">
        <f t="shared" si="11"/>
        <v>45450</v>
      </c>
      <c r="P47" t="str">
        <f t="shared" si="7"/>
        <v>No Discount</v>
      </c>
      <c r="Q47" t="str">
        <f t="shared" si="12"/>
        <v>Blender</v>
      </c>
    </row>
    <row r="48" spans="1:17" x14ac:dyDescent="0.25">
      <c r="A48">
        <v>107</v>
      </c>
      <c r="B48" t="s">
        <v>15</v>
      </c>
      <c r="C48" t="s">
        <v>8</v>
      </c>
      <c r="D48" s="1">
        <v>45444</v>
      </c>
      <c r="E48">
        <v>15</v>
      </c>
      <c r="F48">
        <v>400</v>
      </c>
      <c r="G48">
        <v>6000</v>
      </c>
      <c r="I48">
        <f t="shared" si="5"/>
        <v>6899.9999999999991</v>
      </c>
      <c r="J48" s="3">
        <f t="shared" si="6"/>
        <v>6900</v>
      </c>
      <c r="K48">
        <v>0.1</v>
      </c>
      <c r="L48">
        <f t="shared" si="8"/>
        <v>600</v>
      </c>
      <c r="M48" s="1">
        <f t="shared" si="9"/>
        <v>45473</v>
      </c>
      <c r="N48" s="1">
        <f t="shared" si="10"/>
        <v>45536</v>
      </c>
      <c r="O48" s="1">
        <f t="shared" si="11"/>
        <v>45454</v>
      </c>
      <c r="P48" t="str">
        <f t="shared" si="7"/>
        <v>No Discount</v>
      </c>
      <c r="Q48" t="str">
        <f t="shared" si="12"/>
        <v>Gaming Console</v>
      </c>
    </row>
    <row r="49" spans="1:17" x14ac:dyDescent="0.25">
      <c r="A49">
        <v>108</v>
      </c>
      <c r="B49" t="s">
        <v>16</v>
      </c>
      <c r="C49" t="s">
        <v>10</v>
      </c>
      <c r="D49" s="1">
        <v>45447</v>
      </c>
      <c r="E49">
        <v>7</v>
      </c>
      <c r="F49">
        <v>900</v>
      </c>
      <c r="G49">
        <v>6300</v>
      </c>
      <c r="I49">
        <f t="shared" si="5"/>
        <v>7244.9999999999991</v>
      </c>
      <c r="J49" s="3">
        <f t="shared" si="6"/>
        <v>7245</v>
      </c>
      <c r="K49">
        <v>0.17499999999999999</v>
      </c>
      <c r="L49">
        <f t="shared" si="8"/>
        <v>1102.5</v>
      </c>
      <c r="M49" s="1">
        <f t="shared" si="9"/>
        <v>45473</v>
      </c>
      <c r="N49" s="1">
        <f t="shared" si="10"/>
        <v>45539</v>
      </c>
      <c r="O49" s="1">
        <f t="shared" si="11"/>
        <v>45456</v>
      </c>
      <c r="P49" t="str">
        <f t="shared" si="7"/>
        <v>No Discount</v>
      </c>
      <c r="Q49" t="str">
        <f t="shared" si="12"/>
        <v>Washing Machine</v>
      </c>
    </row>
    <row r="50" spans="1:17" x14ac:dyDescent="0.25">
      <c r="A50">
        <v>109</v>
      </c>
      <c r="B50" t="s">
        <v>17</v>
      </c>
      <c r="C50" t="s">
        <v>8</v>
      </c>
      <c r="D50" s="1">
        <v>45450</v>
      </c>
      <c r="E50">
        <v>9</v>
      </c>
      <c r="F50">
        <v>550</v>
      </c>
      <c r="G50">
        <v>4950</v>
      </c>
      <c r="I50">
        <f t="shared" si="5"/>
        <v>5692.5</v>
      </c>
      <c r="J50" s="3">
        <f t="shared" si="6"/>
        <v>5692.5</v>
      </c>
      <c r="K50">
        <v>0.1</v>
      </c>
      <c r="L50">
        <f t="shared" si="8"/>
        <v>495</v>
      </c>
      <c r="M50" s="1">
        <f t="shared" si="9"/>
        <v>45473</v>
      </c>
      <c r="N50" s="1">
        <f t="shared" si="10"/>
        <v>45542</v>
      </c>
      <c r="O50" s="1">
        <f t="shared" si="11"/>
        <v>45461</v>
      </c>
      <c r="P50" t="str">
        <f t="shared" si="7"/>
        <v>No Discount</v>
      </c>
      <c r="Q50" t="str">
        <f t="shared" si="12"/>
        <v>Camera</v>
      </c>
    </row>
    <row r="51" spans="1:17" x14ac:dyDescent="0.25">
      <c r="A51">
        <v>110</v>
      </c>
      <c r="B51" t="s">
        <v>18</v>
      </c>
      <c r="C51" t="s">
        <v>10</v>
      </c>
      <c r="D51" s="1">
        <v>45453</v>
      </c>
      <c r="E51">
        <v>6</v>
      </c>
      <c r="F51">
        <v>750</v>
      </c>
      <c r="G51">
        <v>4500</v>
      </c>
      <c r="I51">
        <f t="shared" si="5"/>
        <v>5175</v>
      </c>
      <c r="J51" s="3">
        <f t="shared" si="6"/>
        <v>5175</v>
      </c>
      <c r="K51">
        <v>0.15</v>
      </c>
      <c r="L51">
        <f t="shared" si="8"/>
        <v>675</v>
      </c>
      <c r="M51" s="1">
        <f t="shared" si="9"/>
        <v>45473</v>
      </c>
      <c r="N51" s="1">
        <f t="shared" si="10"/>
        <v>45545</v>
      </c>
      <c r="O51" s="1">
        <f t="shared" si="11"/>
        <v>45462</v>
      </c>
      <c r="P51" t="str">
        <f t="shared" si="7"/>
        <v>No Discount</v>
      </c>
      <c r="Q51" t="str">
        <f t="shared" si="12"/>
        <v>Dishwasher</v>
      </c>
    </row>
    <row r="52" spans="1:17" x14ac:dyDescent="0.25">
      <c r="A52">
        <v>101</v>
      </c>
      <c r="B52" t="s">
        <v>7</v>
      </c>
      <c r="C52" t="s">
        <v>8</v>
      </c>
      <c r="D52" s="1">
        <v>45456</v>
      </c>
      <c r="E52">
        <v>10</v>
      </c>
      <c r="F52">
        <v>500</v>
      </c>
      <c r="G52">
        <v>5000</v>
      </c>
      <c r="I52">
        <f t="shared" si="5"/>
        <v>5750</v>
      </c>
      <c r="J52" s="3">
        <f t="shared" si="6"/>
        <v>5750</v>
      </c>
      <c r="K52">
        <v>0.1</v>
      </c>
      <c r="L52">
        <f t="shared" si="8"/>
        <v>500</v>
      </c>
      <c r="M52" s="1">
        <f t="shared" si="9"/>
        <v>45473</v>
      </c>
      <c r="N52" s="1">
        <f t="shared" si="10"/>
        <v>45548</v>
      </c>
      <c r="O52" s="1">
        <f t="shared" si="11"/>
        <v>45467</v>
      </c>
      <c r="P52" t="str">
        <f t="shared" si="7"/>
        <v>No Discount</v>
      </c>
      <c r="Q52" t="str">
        <f t="shared" si="12"/>
        <v>Laptop</v>
      </c>
    </row>
    <row r="53" spans="1:17" x14ac:dyDescent="0.25">
      <c r="A53">
        <v>102</v>
      </c>
      <c r="B53" t="s">
        <v>9</v>
      </c>
      <c r="C53" t="s">
        <v>10</v>
      </c>
      <c r="D53" s="1">
        <v>45459</v>
      </c>
      <c r="E53">
        <v>5</v>
      </c>
      <c r="F53">
        <v>800</v>
      </c>
      <c r="G53">
        <v>4000</v>
      </c>
      <c r="I53">
        <f t="shared" si="5"/>
        <v>4600</v>
      </c>
      <c r="J53" s="3">
        <f t="shared" si="6"/>
        <v>4600</v>
      </c>
      <c r="K53">
        <v>0.2</v>
      </c>
      <c r="L53">
        <f t="shared" si="8"/>
        <v>800</v>
      </c>
      <c r="M53" s="1">
        <f t="shared" si="9"/>
        <v>45473</v>
      </c>
      <c r="N53" s="1">
        <f t="shared" si="10"/>
        <v>45551</v>
      </c>
      <c r="O53" s="1">
        <f t="shared" si="11"/>
        <v>45468</v>
      </c>
      <c r="P53" t="str">
        <f t="shared" si="7"/>
        <v>No Discount</v>
      </c>
      <c r="Q53" t="str">
        <f t="shared" si="12"/>
        <v>Refrigerator</v>
      </c>
    </row>
    <row r="54" spans="1:17" x14ac:dyDescent="0.25">
      <c r="A54">
        <v>103</v>
      </c>
      <c r="B54" t="s">
        <v>11</v>
      </c>
      <c r="C54" t="s">
        <v>8</v>
      </c>
      <c r="D54" s="1">
        <v>45462</v>
      </c>
      <c r="E54">
        <v>8</v>
      </c>
      <c r="F54">
        <v>600</v>
      </c>
      <c r="G54">
        <v>4800</v>
      </c>
      <c r="I54">
        <f t="shared" si="5"/>
        <v>5520</v>
      </c>
      <c r="J54" s="3">
        <f t="shared" si="6"/>
        <v>5520</v>
      </c>
      <c r="K54">
        <v>0.15</v>
      </c>
      <c r="L54">
        <f t="shared" si="8"/>
        <v>720</v>
      </c>
      <c r="M54" s="1">
        <f t="shared" si="9"/>
        <v>45473</v>
      </c>
      <c r="N54" s="1">
        <f t="shared" si="10"/>
        <v>45554</v>
      </c>
      <c r="O54" s="1">
        <f t="shared" si="11"/>
        <v>45471</v>
      </c>
      <c r="P54" t="str">
        <f t="shared" si="7"/>
        <v>No Discount</v>
      </c>
      <c r="Q54" t="str">
        <f t="shared" si="12"/>
        <v>Smart TV</v>
      </c>
    </row>
    <row r="55" spans="1:17" x14ac:dyDescent="0.25">
      <c r="A55">
        <v>104</v>
      </c>
      <c r="B55" t="s">
        <v>12</v>
      </c>
      <c r="C55" t="s">
        <v>10</v>
      </c>
      <c r="D55" s="1">
        <v>45465</v>
      </c>
      <c r="E55">
        <v>3</v>
      </c>
      <c r="F55">
        <v>150</v>
      </c>
      <c r="G55">
        <v>450</v>
      </c>
      <c r="I55">
        <f t="shared" si="5"/>
        <v>517.5</v>
      </c>
      <c r="J55" s="3">
        <f t="shared" si="6"/>
        <v>517.5</v>
      </c>
      <c r="K55">
        <v>0.1</v>
      </c>
      <c r="L55">
        <f t="shared" si="8"/>
        <v>45</v>
      </c>
      <c r="M55" s="1">
        <f t="shared" si="9"/>
        <v>45473</v>
      </c>
      <c r="N55" s="1">
        <f t="shared" si="10"/>
        <v>45557</v>
      </c>
      <c r="O55" s="1">
        <f t="shared" si="11"/>
        <v>45475</v>
      </c>
      <c r="P55" t="str">
        <f t="shared" si="7"/>
        <v>No Discount</v>
      </c>
      <c r="Q55" t="str">
        <f t="shared" si="12"/>
        <v>Microwave</v>
      </c>
    </row>
    <row r="56" spans="1:17" x14ac:dyDescent="0.25">
      <c r="A56">
        <v>105</v>
      </c>
      <c r="B56" t="s">
        <v>13</v>
      </c>
      <c r="C56" t="s">
        <v>8</v>
      </c>
      <c r="D56" s="1">
        <v>45468</v>
      </c>
      <c r="E56">
        <v>20</v>
      </c>
      <c r="F56">
        <v>700</v>
      </c>
      <c r="G56">
        <v>14000</v>
      </c>
      <c r="I56">
        <f t="shared" si="5"/>
        <v>16099.999999999998</v>
      </c>
      <c r="J56" s="3">
        <f t="shared" si="6"/>
        <v>16100</v>
      </c>
      <c r="K56">
        <v>0.05</v>
      </c>
      <c r="L56">
        <f t="shared" si="8"/>
        <v>700</v>
      </c>
      <c r="M56" s="1">
        <f t="shared" si="9"/>
        <v>45473</v>
      </c>
      <c r="N56" s="1">
        <f t="shared" si="10"/>
        <v>45560</v>
      </c>
      <c r="O56" s="1">
        <f t="shared" si="11"/>
        <v>45477</v>
      </c>
      <c r="P56" t="str">
        <f t="shared" si="7"/>
        <v>No Discount</v>
      </c>
      <c r="Q56" t="str">
        <f t="shared" si="12"/>
        <v>Smartphone</v>
      </c>
    </row>
    <row r="57" spans="1:17" x14ac:dyDescent="0.25">
      <c r="A57">
        <v>106</v>
      </c>
      <c r="B57" t="s">
        <v>14</v>
      </c>
      <c r="C57" t="s">
        <v>10</v>
      </c>
      <c r="D57" s="1">
        <v>45471</v>
      </c>
      <c r="E57">
        <v>12</v>
      </c>
      <c r="F57">
        <v>100</v>
      </c>
      <c r="G57">
        <v>1200</v>
      </c>
      <c r="I57">
        <f t="shared" si="5"/>
        <v>1380</v>
      </c>
      <c r="J57" s="3">
        <f t="shared" si="6"/>
        <v>1380</v>
      </c>
      <c r="K57">
        <v>0.05</v>
      </c>
      <c r="L57">
        <f t="shared" si="8"/>
        <v>60</v>
      </c>
      <c r="M57" s="1">
        <f t="shared" si="9"/>
        <v>45473</v>
      </c>
      <c r="N57" s="1">
        <f t="shared" si="10"/>
        <v>45563</v>
      </c>
      <c r="O57" s="1">
        <f t="shared" si="11"/>
        <v>45482</v>
      </c>
      <c r="P57" t="str">
        <f t="shared" si="7"/>
        <v>No Discount</v>
      </c>
      <c r="Q57" t="str">
        <f t="shared" si="12"/>
        <v>Blender</v>
      </c>
    </row>
    <row r="58" spans="1:17" x14ac:dyDescent="0.25">
      <c r="A58">
        <v>107</v>
      </c>
      <c r="B58" t="s">
        <v>15</v>
      </c>
      <c r="C58" t="s">
        <v>8</v>
      </c>
      <c r="D58" s="1">
        <v>45474</v>
      </c>
      <c r="E58">
        <v>15</v>
      </c>
      <c r="F58">
        <v>400</v>
      </c>
      <c r="G58">
        <v>6000</v>
      </c>
      <c r="I58">
        <f t="shared" si="5"/>
        <v>6899.9999999999991</v>
      </c>
      <c r="J58" s="3">
        <f t="shared" si="6"/>
        <v>6900</v>
      </c>
      <c r="K58">
        <v>0.1</v>
      </c>
      <c r="L58">
        <f t="shared" si="8"/>
        <v>600</v>
      </c>
      <c r="M58" s="1">
        <f t="shared" si="9"/>
        <v>45504</v>
      </c>
      <c r="N58" s="1">
        <f t="shared" si="10"/>
        <v>45566</v>
      </c>
      <c r="O58" s="1">
        <f t="shared" si="11"/>
        <v>45483</v>
      </c>
      <c r="P58" t="str">
        <f t="shared" si="7"/>
        <v>No Discount</v>
      </c>
      <c r="Q58" t="str">
        <f t="shared" si="12"/>
        <v>Gaming Console</v>
      </c>
    </row>
    <row r="59" spans="1:17" x14ac:dyDescent="0.25">
      <c r="A59">
        <v>108</v>
      </c>
      <c r="B59" t="s">
        <v>16</v>
      </c>
      <c r="C59" t="s">
        <v>10</v>
      </c>
      <c r="D59" s="1">
        <v>45477</v>
      </c>
      <c r="E59">
        <v>7</v>
      </c>
      <c r="F59">
        <v>900</v>
      </c>
      <c r="G59">
        <v>6300</v>
      </c>
      <c r="I59">
        <f t="shared" si="5"/>
        <v>7244.9999999999991</v>
      </c>
      <c r="J59" s="3">
        <f t="shared" si="6"/>
        <v>7245</v>
      </c>
      <c r="K59">
        <v>0.17499999999999999</v>
      </c>
      <c r="L59">
        <f t="shared" si="8"/>
        <v>1102.5</v>
      </c>
      <c r="M59" s="1">
        <f t="shared" si="9"/>
        <v>45504</v>
      </c>
      <c r="N59" s="1">
        <f t="shared" si="10"/>
        <v>45569</v>
      </c>
      <c r="O59" s="1">
        <f t="shared" si="11"/>
        <v>45488</v>
      </c>
      <c r="P59" t="str">
        <f t="shared" si="7"/>
        <v>No Discount</v>
      </c>
      <c r="Q59" t="str">
        <f t="shared" si="12"/>
        <v>Washing Machine</v>
      </c>
    </row>
    <row r="60" spans="1:17" x14ac:dyDescent="0.25">
      <c r="A60">
        <v>109</v>
      </c>
      <c r="B60" t="s">
        <v>17</v>
      </c>
      <c r="C60" t="s">
        <v>8</v>
      </c>
      <c r="D60" s="1">
        <v>45480</v>
      </c>
      <c r="E60">
        <v>9</v>
      </c>
      <c r="F60">
        <v>550</v>
      </c>
      <c r="G60">
        <v>4950</v>
      </c>
      <c r="I60">
        <f t="shared" si="5"/>
        <v>5692.5</v>
      </c>
      <c r="J60" s="3">
        <f t="shared" si="6"/>
        <v>5692.5</v>
      </c>
      <c r="K60">
        <v>0.1</v>
      </c>
      <c r="L60">
        <f t="shared" si="8"/>
        <v>495</v>
      </c>
      <c r="M60" s="1">
        <f t="shared" si="9"/>
        <v>45504</v>
      </c>
      <c r="N60" s="1">
        <f t="shared" si="10"/>
        <v>45572</v>
      </c>
      <c r="O60" s="1">
        <f t="shared" si="11"/>
        <v>45489</v>
      </c>
      <c r="P60" t="str">
        <f t="shared" si="7"/>
        <v>No Discount</v>
      </c>
      <c r="Q60" t="str">
        <f t="shared" si="12"/>
        <v>Camera</v>
      </c>
    </row>
    <row r="61" spans="1:17" x14ac:dyDescent="0.25">
      <c r="A61">
        <v>110</v>
      </c>
      <c r="B61" t="s">
        <v>18</v>
      </c>
      <c r="C61" t="s">
        <v>10</v>
      </c>
      <c r="D61" s="1">
        <v>45483</v>
      </c>
      <c r="E61">
        <v>6</v>
      </c>
      <c r="F61">
        <v>750</v>
      </c>
      <c r="G61">
        <v>4500</v>
      </c>
      <c r="I61">
        <f t="shared" si="5"/>
        <v>5175</v>
      </c>
      <c r="J61" s="3">
        <f t="shared" si="6"/>
        <v>5175</v>
      </c>
      <c r="K61">
        <v>0.15</v>
      </c>
      <c r="L61">
        <f t="shared" si="8"/>
        <v>675</v>
      </c>
      <c r="M61" s="1">
        <f t="shared" si="9"/>
        <v>45504</v>
      </c>
      <c r="N61" s="1">
        <f t="shared" si="10"/>
        <v>45575</v>
      </c>
      <c r="O61" s="1">
        <f t="shared" si="11"/>
        <v>45492</v>
      </c>
      <c r="P61" t="str">
        <f t="shared" si="7"/>
        <v>No Discount</v>
      </c>
      <c r="Q61" t="str">
        <f t="shared" si="12"/>
        <v>Dishwasher</v>
      </c>
    </row>
    <row r="62" spans="1:17" x14ac:dyDescent="0.25">
      <c r="A62">
        <v>101</v>
      </c>
      <c r="B62" t="s">
        <v>7</v>
      </c>
      <c r="C62" t="s">
        <v>8</v>
      </c>
      <c r="D62" s="1">
        <v>45486</v>
      </c>
      <c r="E62">
        <v>10</v>
      </c>
      <c r="F62">
        <v>500</v>
      </c>
      <c r="G62">
        <v>5000</v>
      </c>
      <c r="I62">
        <f t="shared" si="5"/>
        <v>5750</v>
      </c>
      <c r="J62" s="3">
        <f t="shared" si="6"/>
        <v>5750</v>
      </c>
      <c r="K62">
        <v>0.1</v>
      </c>
      <c r="L62">
        <f t="shared" si="8"/>
        <v>500</v>
      </c>
      <c r="M62" s="1">
        <f t="shared" si="9"/>
        <v>45504</v>
      </c>
      <c r="N62" s="1">
        <f t="shared" si="10"/>
        <v>45578</v>
      </c>
      <c r="O62" s="1">
        <f t="shared" si="11"/>
        <v>45496</v>
      </c>
      <c r="P62" t="str">
        <f t="shared" si="7"/>
        <v>No Discount</v>
      </c>
      <c r="Q62" t="str">
        <f t="shared" si="12"/>
        <v>Laptop</v>
      </c>
    </row>
    <row r="63" spans="1:17" x14ac:dyDescent="0.25">
      <c r="A63">
        <v>102</v>
      </c>
      <c r="B63" t="s">
        <v>9</v>
      </c>
      <c r="C63" t="s">
        <v>10</v>
      </c>
      <c r="D63" s="1">
        <v>45489</v>
      </c>
      <c r="E63">
        <v>5</v>
      </c>
      <c r="F63">
        <v>800</v>
      </c>
      <c r="G63">
        <v>4000</v>
      </c>
      <c r="I63">
        <f t="shared" si="5"/>
        <v>4600</v>
      </c>
      <c r="J63" s="3">
        <f t="shared" si="6"/>
        <v>4600</v>
      </c>
      <c r="K63">
        <v>0.2</v>
      </c>
      <c r="L63">
        <f t="shared" si="8"/>
        <v>800</v>
      </c>
      <c r="M63" s="1">
        <f t="shared" si="9"/>
        <v>45504</v>
      </c>
      <c r="N63" s="1">
        <f t="shared" si="10"/>
        <v>45581</v>
      </c>
      <c r="O63" s="1">
        <f t="shared" si="11"/>
        <v>45498</v>
      </c>
      <c r="P63" t="str">
        <f t="shared" si="7"/>
        <v>No Discount</v>
      </c>
      <c r="Q63" t="str">
        <f t="shared" si="12"/>
        <v>Refrigerator</v>
      </c>
    </row>
    <row r="64" spans="1:17" x14ac:dyDescent="0.25">
      <c r="A64">
        <v>103</v>
      </c>
      <c r="B64" t="s">
        <v>11</v>
      </c>
      <c r="C64" t="s">
        <v>8</v>
      </c>
      <c r="D64" s="1">
        <v>45492</v>
      </c>
      <c r="E64">
        <v>8</v>
      </c>
      <c r="F64">
        <v>600</v>
      </c>
      <c r="G64">
        <v>4800</v>
      </c>
      <c r="I64">
        <f t="shared" si="5"/>
        <v>5520</v>
      </c>
      <c r="J64" s="3">
        <f t="shared" si="6"/>
        <v>5520</v>
      </c>
      <c r="K64">
        <v>0.15</v>
      </c>
      <c r="L64">
        <f t="shared" si="8"/>
        <v>720</v>
      </c>
      <c r="M64" s="1">
        <f t="shared" si="9"/>
        <v>45504</v>
      </c>
      <c r="N64" s="1">
        <f t="shared" si="10"/>
        <v>45584</v>
      </c>
      <c r="O64" s="1">
        <f t="shared" si="11"/>
        <v>45503</v>
      </c>
      <c r="P64" t="str">
        <f t="shared" si="7"/>
        <v>No Discount</v>
      </c>
      <c r="Q64" t="str">
        <f t="shared" si="12"/>
        <v>Smart TV</v>
      </c>
    </row>
    <row r="65" spans="1:17" x14ac:dyDescent="0.25">
      <c r="A65">
        <v>104</v>
      </c>
      <c r="B65" t="s">
        <v>12</v>
      </c>
      <c r="C65" t="s">
        <v>10</v>
      </c>
      <c r="D65" s="1">
        <v>45495</v>
      </c>
      <c r="E65">
        <v>3</v>
      </c>
      <c r="F65">
        <v>150</v>
      </c>
      <c r="G65">
        <v>450</v>
      </c>
      <c r="I65">
        <f t="shared" si="5"/>
        <v>517.5</v>
      </c>
      <c r="J65" s="3">
        <f t="shared" si="6"/>
        <v>517.5</v>
      </c>
      <c r="K65">
        <v>0.1</v>
      </c>
      <c r="L65">
        <f t="shared" si="8"/>
        <v>45</v>
      </c>
      <c r="M65" s="1">
        <f t="shared" si="9"/>
        <v>45504</v>
      </c>
      <c r="N65" s="1">
        <f t="shared" si="10"/>
        <v>45587</v>
      </c>
      <c r="O65" s="1">
        <f t="shared" si="11"/>
        <v>45504</v>
      </c>
      <c r="P65" t="str">
        <f t="shared" si="7"/>
        <v>No Discount</v>
      </c>
      <c r="Q65" t="str">
        <f t="shared" si="12"/>
        <v>Microwave</v>
      </c>
    </row>
    <row r="66" spans="1:17" x14ac:dyDescent="0.25">
      <c r="A66">
        <v>105</v>
      </c>
      <c r="B66" t="s">
        <v>13</v>
      </c>
      <c r="C66" t="s">
        <v>8</v>
      </c>
      <c r="D66" s="1">
        <v>45498</v>
      </c>
      <c r="E66">
        <v>20</v>
      </c>
      <c r="F66">
        <v>700</v>
      </c>
      <c r="G66">
        <v>14000</v>
      </c>
      <c r="I66">
        <f t="shared" si="5"/>
        <v>16099.999999999998</v>
      </c>
      <c r="J66" s="3">
        <f t="shared" si="6"/>
        <v>16100</v>
      </c>
      <c r="K66">
        <v>0.05</v>
      </c>
      <c r="L66">
        <f t="shared" ref="L66:L101" si="13">G66 * $K66</f>
        <v>700</v>
      </c>
      <c r="M66" s="1">
        <f t="shared" ref="M66:M101" si="14">EOMONTH(D66,0)</f>
        <v>45504</v>
      </c>
      <c r="N66" s="1">
        <f t="shared" ref="N66:N101" si="15">EDATE(D66,3)</f>
        <v>45590</v>
      </c>
      <c r="O66" s="1">
        <f t="shared" ref="O66:O101" si="16">WORKDAY(D66,7)</f>
        <v>45509</v>
      </c>
      <c r="P66" t="str">
        <f t="shared" si="7"/>
        <v>No Discount</v>
      </c>
      <c r="Q66" t="str">
        <f t="shared" ref="Q66:Q101" si="17">TRIM(B66)</f>
        <v>Smartphone</v>
      </c>
    </row>
    <row r="67" spans="1:17" x14ac:dyDescent="0.25">
      <c r="A67">
        <v>106</v>
      </c>
      <c r="B67" t="s">
        <v>14</v>
      </c>
      <c r="C67" t="s">
        <v>10</v>
      </c>
      <c r="D67" s="1">
        <v>45501</v>
      </c>
      <c r="E67">
        <v>12</v>
      </c>
      <c r="F67">
        <v>100</v>
      </c>
      <c r="G67">
        <v>1200</v>
      </c>
      <c r="I67">
        <f t="shared" ref="I67:I101" si="18">G67*(1+$G$106)</f>
        <v>1380</v>
      </c>
      <c r="J67" s="3">
        <f t="shared" ref="J67:J101" si="19">ROUND(I67,2)</f>
        <v>1380</v>
      </c>
      <c r="K67">
        <v>0.05</v>
      </c>
      <c r="L67">
        <f t="shared" si="13"/>
        <v>60</v>
      </c>
      <c r="M67" s="1">
        <f t="shared" si="14"/>
        <v>45504</v>
      </c>
      <c r="N67" s="1">
        <f t="shared" si="15"/>
        <v>45593</v>
      </c>
      <c r="O67" s="1">
        <f t="shared" si="16"/>
        <v>45510</v>
      </c>
      <c r="P67" t="str">
        <f t="shared" ref="P67:P101" si="20">IF(E67&gt;20,"Discount","No Discount")</f>
        <v>No Discount</v>
      </c>
      <c r="Q67" t="str">
        <f t="shared" si="17"/>
        <v>Blender</v>
      </c>
    </row>
    <row r="68" spans="1:17" x14ac:dyDescent="0.25">
      <c r="A68">
        <v>107</v>
      </c>
      <c r="B68" t="s">
        <v>15</v>
      </c>
      <c r="C68" t="s">
        <v>8</v>
      </c>
      <c r="D68" s="1">
        <v>45504</v>
      </c>
      <c r="E68">
        <v>15</v>
      </c>
      <c r="F68">
        <v>400</v>
      </c>
      <c r="G68">
        <v>6000</v>
      </c>
      <c r="I68">
        <f t="shared" si="18"/>
        <v>6899.9999999999991</v>
      </c>
      <c r="J68" s="3">
        <f t="shared" si="19"/>
        <v>6900</v>
      </c>
      <c r="K68">
        <v>0.1</v>
      </c>
      <c r="L68">
        <f t="shared" si="13"/>
        <v>600</v>
      </c>
      <c r="M68" s="1">
        <f t="shared" si="14"/>
        <v>45504</v>
      </c>
      <c r="N68" s="1">
        <f t="shared" si="15"/>
        <v>45596</v>
      </c>
      <c r="O68" s="1">
        <f t="shared" si="16"/>
        <v>45513</v>
      </c>
      <c r="P68" t="str">
        <f t="shared" si="20"/>
        <v>No Discount</v>
      </c>
      <c r="Q68" t="str">
        <f t="shared" si="17"/>
        <v>Gaming Console</v>
      </c>
    </row>
    <row r="69" spans="1:17" x14ac:dyDescent="0.25">
      <c r="A69">
        <v>108</v>
      </c>
      <c r="B69" t="s">
        <v>16</v>
      </c>
      <c r="C69" t="s">
        <v>10</v>
      </c>
      <c r="D69" s="1">
        <v>45507</v>
      </c>
      <c r="E69">
        <v>7</v>
      </c>
      <c r="F69">
        <v>900</v>
      </c>
      <c r="G69">
        <v>6300</v>
      </c>
      <c r="I69">
        <f t="shared" si="18"/>
        <v>7244.9999999999991</v>
      </c>
      <c r="J69" s="3">
        <f t="shared" si="19"/>
        <v>7245</v>
      </c>
      <c r="K69">
        <v>0.17499999999999999</v>
      </c>
      <c r="L69">
        <f t="shared" si="13"/>
        <v>1102.5</v>
      </c>
      <c r="M69" s="1">
        <f t="shared" si="14"/>
        <v>45535</v>
      </c>
      <c r="N69" s="1">
        <f t="shared" si="15"/>
        <v>45599</v>
      </c>
      <c r="O69" s="1">
        <f t="shared" si="16"/>
        <v>45517</v>
      </c>
      <c r="P69" t="str">
        <f t="shared" si="20"/>
        <v>No Discount</v>
      </c>
      <c r="Q69" t="str">
        <f t="shared" si="17"/>
        <v>Washing Machine</v>
      </c>
    </row>
    <row r="70" spans="1:17" x14ac:dyDescent="0.25">
      <c r="A70">
        <v>109</v>
      </c>
      <c r="B70" t="s">
        <v>17</v>
      </c>
      <c r="C70" t="s">
        <v>8</v>
      </c>
      <c r="D70" s="1">
        <v>45510</v>
      </c>
      <c r="E70">
        <v>9</v>
      </c>
      <c r="F70">
        <v>550</v>
      </c>
      <c r="G70">
        <v>4950</v>
      </c>
      <c r="I70">
        <f t="shared" si="18"/>
        <v>5692.5</v>
      </c>
      <c r="J70" s="3">
        <f t="shared" si="19"/>
        <v>5692.5</v>
      </c>
      <c r="K70">
        <v>0.1</v>
      </c>
      <c r="L70">
        <f t="shared" si="13"/>
        <v>495</v>
      </c>
      <c r="M70" s="1">
        <f t="shared" si="14"/>
        <v>45535</v>
      </c>
      <c r="N70" s="1">
        <f t="shared" si="15"/>
        <v>45602</v>
      </c>
      <c r="O70" s="1">
        <f t="shared" si="16"/>
        <v>45519</v>
      </c>
      <c r="P70" t="str">
        <f t="shared" si="20"/>
        <v>No Discount</v>
      </c>
      <c r="Q70" t="str">
        <f t="shared" si="17"/>
        <v>Camera</v>
      </c>
    </row>
    <row r="71" spans="1:17" x14ac:dyDescent="0.25">
      <c r="A71">
        <v>110</v>
      </c>
      <c r="B71" t="s">
        <v>18</v>
      </c>
      <c r="C71" t="s">
        <v>10</v>
      </c>
      <c r="D71" s="1">
        <v>45513</v>
      </c>
      <c r="E71">
        <v>6</v>
      </c>
      <c r="F71">
        <v>750</v>
      </c>
      <c r="G71">
        <v>4500</v>
      </c>
      <c r="I71">
        <f t="shared" si="18"/>
        <v>5175</v>
      </c>
      <c r="J71" s="3">
        <f t="shared" si="19"/>
        <v>5175</v>
      </c>
      <c r="K71">
        <v>0.15</v>
      </c>
      <c r="L71">
        <f t="shared" si="13"/>
        <v>675</v>
      </c>
      <c r="M71" s="1">
        <f t="shared" si="14"/>
        <v>45535</v>
      </c>
      <c r="N71" s="1">
        <f t="shared" si="15"/>
        <v>45605</v>
      </c>
      <c r="O71" s="1">
        <f t="shared" si="16"/>
        <v>45524</v>
      </c>
      <c r="P71" t="str">
        <f t="shared" si="20"/>
        <v>No Discount</v>
      </c>
      <c r="Q71" t="str">
        <f t="shared" si="17"/>
        <v>Dishwasher</v>
      </c>
    </row>
    <row r="72" spans="1:17" x14ac:dyDescent="0.25">
      <c r="A72">
        <v>101</v>
      </c>
      <c r="B72" t="s">
        <v>7</v>
      </c>
      <c r="C72" t="s">
        <v>8</v>
      </c>
      <c r="D72" s="1">
        <v>45516</v>
      </c>
      <c r="E72">
        <v>10</v>
      </c>
      <c r="F72">
        <v>500</v>
      </c>
      <c r="G72">
        <v>5000</v>
      </c>
      <c r="I72">
        <f t="shared" si="18"/>
        <v>5750</v>
      </c>
      <c r="J72" s="3">
        <f t="shared" si="19"/>
        <v>5750</v>
      </c>
      <c r="K72">
        <v>0.1</v>
      </c>
      <c r="L72">
        <f t="shared" si="13"/>
        <v>500</v>
      </c>
      <c r="M72" s="1">
        <f t="shared" si="14"/>
        <v>45535</v>
      </c>
      <c r="N72" s="1">
        <f t="shared" si="15"/>
        <v>45608</v>
      </c>
      <c r="O72" s="1">
        <f t="shared" si="16"/>
        <v>45525</v>
      </c>
      <c r="P72" t="str">
        <f t="shared" si="20"/>
        <v>No Discount</v>
      </c>
      <c r="Q72" t="str">
        <f t="shared" si="17"/>
        <v>Laptop</v>
      </c>
    </row>
    <row r="73" spans="1:17" x14ac:dyDescent="0.25">
      <c r="A73">
        <v>102</v>
      </c>
      <c r="B73" t="s">
        <v>9</v>
      </c>
      <c r="C73" t="s">
        <v>10</v>
      </c>
      <c r="D73" s="1">
        <v>45519</v>
      </c>
      <c r="E73">
        <v>5</v>
      </c>
      <c r="F73">
        <v>800</v>
      </c>
      <c r="G73">
        <v>4000</v>
      </c>
      <c r="I73">
        <f t="shared" si="18"/>
        <v>4600</v>
      </c>
      <c r="J73" s="3">
        <f t="shared" si="19"/>
        <v>4600</v>
      </c>
      <c r="K73">
        <v>0.2</v>
      </c>
      <c r="L73">
        <f t="shared" si="13"/>
        <v>800</v>
      </c>
      <c r="M73" s="1">
        <f t="shared" si="14"/>
        <v>45535</v>
      </c>
      <c r="N73" s="1">
        <f t="shared" si="15"/>
        <v>45611</v>
      </c>
      <c r="O73" s="1">
        <f t="shared" si="16"/>
        <v>45530</v>
      </c>
      <c r="P73" t="str">
        <f t="shared" si="20"/>
        <v>No Discount</v>
      </c>
      <c r="Q73" t="str">
        <f t="shared" si="17"/>
        <v>Refrigerator</v>
      </c>
    </row>
    <row r="74" spans="1:17" x14ac:dyDescent="0.25">
      <c r="A74">
        <v>103</v>
      </c>
      <c r="B74" t="s">
        <v>11</v>
      </c>
      <c r="C74" t="s">
        <v>8</v>
      </c>
      <c r="D74" s="1">
        <v>45522</v>
      </c>
      <c r="E74">
        <v>8</v>
      </c>
      <c r="F74">
        <v>600</v>
      </c>
      <c r="G74">
        <v>4800</v>
      </c>
      <c r="I74">
        <f t="shared" si="18"/>
        <v>5520</v>
      </c>
      <c r="J74" s="3">
        <f t="shared" si="19"/>
        <v>5520</v>
      </c>
      <c r="K74">
        <v>0.15</v>
      </c>
      <c r="L74">
        <f t="shared" si="13"/>
        <v>720</v>
      </c>
      <c r="M74" s="1">
        <f t="shared" si="14"/>
        <v>45535</v>
      </c>
      <c r="N74" s="1">
        <f t="shared" si="15"/>
        <v>45614</v>
      </c>
      <c r="O74" s="1">
        <f t="shared" si="16"/>
        <v>45531</v>
      </c>
      <c r="P74" t="str">
        <f t="shared" si="20"/>
        <v>No Discount</v>
      </c>
      <c r="Q74" t="str">
        <f t="shared" si="17"/>
        <v>Smart TV</v>
      </c>
    </row>
    <row r="75" spans="1:17" x14ac:dyDescent="0.25">
      <c r="A75">
        <v>104</v>
      </c>
      <c r="B75" t="s">
        <v>12</v>
      </c>
      <c r="C75" t="s">
        <v>10</v>
      </c>
      <c r="D75" s="1">
        <v>45525</v>
      </c>
      <c r="E75">
        <v>3</v>
      </c>
      <c r="F75">
        <v>150</v>
      </c>
      <c r="G75">
        <v>450</v>
      </c>
      <c r="I75">
        <f t="shared" si="18"/>
        <v>517.5</v>
      </c>
      <c r="J75" s="3">
        <f t="shared" si="19"/>
        <v>517.5</v>
      </c>
      <c r="K75">
        <v>0.1</v>
      </c>
      <c r="L75">
        <f t="shared" si="13"/>
        <v>45</v>
      </c>
      <c r="M75" s="1">
        <f t="shared" si="14"/>
        <v>45535</v>
      </c>
      <c r="N75" s="1">
        <f t="shared" si="15"/>
        <v>45617</v>
      </c>
      <c r="O75" s="1">
        <f t="shared" si="16"/>
        <v>45534</v>
      </c>
      <c r="P75" t="str">
        <f t="shared" si="20"/>
        <v>No Discount</v>
      </c>
      <c r="Q75" t="str">
        <f t="shared" si="17"/>
        <v>Microwave</v>
      </c>
    </row>
    <row r="76" spans="1:17" x14ac:dyDescent="0.25">
      <c r="A76">
        <v>105</v>
      </c>
      <c r="B76" t="s">
        <v>13</v>
      </c>
      <c r="C76" t="s">
        <v>8</v>
      </c>
      <c r="D76" s="1">
        <v>45528</v>
      </c>
      <c r="E76">
        <v>20</v>
      </c>
      <c r="F76">
        <v>700</v>
      </c>
      <c r="G76">
        <v>14000</v>
      </c>
      <c r="I76">
        <f t="shared" si="18"/>
        <v>16099.999999999998</v>
      </c>
      <c r="J76" s="3">
        <f t="shared" si="19"/>
        <v>16100</v>
      </c>
      <c r="K76">
        <v>0.05</v>
      </c>
      <c r="L76">
        <f t="shared" si="13"/>
        <v>700</v>
      </c>
      <c r="M76" s="1">
        <f t="shared" si="14"/>
        <v>45535</v>
      </c>
      <c r="N76" s="1">
        <f t="shared" si="15"/>
        <v>45620</v>
      </c>
      <c r="O76" s="1">
        <f t="shared" si="16"/>
        <v>45538</v>
      </c>
      <c r="P76" t="str">
        <f t="shared" si="20"/>
        <v>No Discount</v>
      </c>
      <c r="Q76" t="str">
        <f t="shared" si="17"/>
        <v>Smartphone</v>
      </c>
    </row>
    <row r="77" spans="1:17" x14ac:dyDescent="0.25">
      <c r="A77">
        <v>106</v>
      </c>
      <c r="B77" t="s">
        <v>14</v>
      </c>
      <c r="C77" t="s">
        <v>10</v>
      </c>
      <c r="D77" s="1">
        <v>45531</v>
      </c>
      <c r="E77">
        <v>12</v>
      </c>
      <c r="F77">
        <v>100</v>
      </c>
      <c r="G77">
        <v>1200</v>
      </c>
      <c r="I77">
        <f t="shared" si="18"/>
        <v>1380</v>
      </c>
      <c r="J77" s="3">
        <f t="shared" si="19"/>
        <v>1380</v>
      </c>
      <c r="K77">
        <v>0.05</v>
      </c>
      <c r="L77">
        <f t="shared" si="13"/>
        <v>60</v>
      </c>
      <c r="M77" s="1">
        <f t="shared" si="14"/>
        <v>45535</v>
      </c>
      <c r="N77" s="1">
        <f t="shared" si="15"/>
        <v>45623</v>
      </c>
      <c r="O77" s="1">
        <f t="shared" si="16"/>
        <v>45540</v>
      </c>
      <c r="P77" t="str">
        <f t="shared" si="20"/>
        <v>No Discount</v>
      </c>
      <c r="Q77" t="str">
        <f t="shared" si="17"/>
        <v>Blender</v>
      </c>
    </row>
    <row r="78" spans="1:17" x14ac:dyDescent="0.25">
      <c r="A78">
        <v>107</v>
      </c>
      <c r="B78" t="s">
        <v>15</v>
      </c>
      <c r="C78" t="s">
        <v>8</v>
      </c>
      <c r="D78" s="1">
        <v>45534</v>
      </c>
      <c r="E78">
        <v>15</v>
      </c>
      <c r="F78">
        <v>400</v>
      </c>
      <c r="G78">
        <v>6000</v>
      </c>
      <c r="I78">
        <f t="shared" si="18"/>
        <v>6899.9999999999991</v>
      </c>
      <c r="J78" s="3">
        <f t="shared" si="19"/>
        <v>6900</v>
      </c>
      <c r="K78">
        <v>0.1</v>
      </c>
      <c r="L78">
        <f t="shared" si="13"/>
        <v>600</v>
      </c>
      <c r="M78" s="1">
        <f t="shared" si="14"/>
        <v>45535</v>
      </c>
      <c r="N78" s="1">
        <f t="shared" si="15"/>
        <v>45626</v>
      </c>
      <c r="O78" s="1">
        <f t="shared" si="16"/>
        <v>45545</v>
      </c>
      <c r="P78" t="str">
        <f t="shared" si="20"/>
        <v>No Discount</v>
      </c>
      <c r="Q78" t="str">
        <f t="shared" si="17"/>
        <v>Gaming Console</v>
      </c>
    </row>
    <row r="79" spans="1:17" x14ac:dyDescent="0.25">
      <c r="A79">
        <v>108</v>
      </c>
      <c r="B79" t="s">
        <v>16</v>
      </c>
      <c r="C79" t="s">
        <v>10</v>
      </c>
      <c r="D79" s="1">
        <v>45537</v>
      </c>
      <c r="E79">
        <v>7</v>
      </c>
      <c r="F79">
        <v>900</v>
      </c>
      <c r="G79">
        <v>6300</v>
      </c>
      <c r="I79">
        <f t="shared" si="18"/>
        <v>7244.9999999999991</v>
      </c>
      <c r="J79" s="3">
        <f t="shared" si="19"/>
        <v>7245</v>
      </c>
      <c r="K79">
        <v>0.17499999999999999</v>
      </c>
      <c r="L79">
        <f t="shared" si="13"/>
        <v>1102.5</v>
      </c>
      <c r="M79" s="1">
        <f t="shared" si="14"/>
        <v>45565</v>
      </c>
      <c r="N79" s="1">
        <f t="shared" si="15"/>
        <v>45628</v>
      </c>
      <c r="O79" s="1">
        <f t="shared" si="16"/>
        <v>45546</v>
      </c>
      <c r="P79" t="str">
        <f t="shared" si="20"/>
        <v>No Discount</v>
      </c>
      <c r="Q79" t="str">
        <f t="shared" si="17"/>
        <v>Washing Machine</v>
      </c>
    </row>
    <row r="80" spans="1:17" x14ac:dyDescent="0.25">
      <c r="A80">
        <v>109</v>
      </c>
      <c r="B80" t="s">
        <v>17</v>
      </c>
      <c r="C80" t="s">
        <v>8</v>
      </c>
      <c r="D80" s="1">
        <v>45540</v>
      </c>
      <c r="E80">
        <v>9</v>
      </c>
      <c r="F80">
        <v>550</v>
      </c>
      <c r="G80">
        <v>4950</v>
      </c>
      <c r="I80">
        <f t="shared" si="18"/>
        <v>5692.5</v>
      </c>
      <c r="J80" s="3">
        <f t="shared" si="19"/>
        <v>5692.5</v>
      </c>
      <c r="K80">
        <v>0.1</v>
      </c>
      <c r="L80">
        <f t="shared" si="13"/>
        <v>495</v>
      </c>
      <c r="M80" s="1">
        <f t="shared" si="14"/>
        <v>45565</v>
      </c>
      <c r="N80" s="1">
        <f t="shared" si="15"/>
        <v>45631</v>
      </c>
      <c r="O80" s="1">
        <f t="shared" si="16"/>
        <v>45551</v>
      </c>
      <c r="P80" t="str">
        <f t="shared" si="20"/>
        <v>No Discount</v>
      </c>
      <c r="Q80" t="str">
        <f t="shared" si="17"/>
        <v>Camera</v>
      </c>
    </row>
    <row r="81" spans="1:20" x14ac:dyDescent="0.25">
      <c r="A81">
        <v>110</v>
      </c>
      <c r="B81" t="s">
        <v>18</v>
      </c>
      <c r="C81" t="s">
        <v>10</v>
      </c>
      <c r="D81" s="1">
        <v>45543</v>
      </c>
      <c r="E81">
        <v>6</v>
      </c>
      <c r="F81">
        <v>750</v>
      </c>
      <c r="G81">
        <v>4500</v>
      </c>
      <c r="I81">
        <f t="shared" si="18"/>
        <v>5175</v>
      </c>
      <c r="J81" s="3">
        <f t="shared" si="19"/>
        <v>5175</v>
      </c>
      <c r="K81">
        <v>0.15</v>
      </c>
      <c r="L81">
        <f t="shared" si="13"/>
        <v>675</v>
      </c>
      <c r="M81" s="1">
        <f t="shared" si="14"/>
        <v>45565</v>
      </c>
      <c r="N81" s="1">
        <f t="shared" si="15"/>
        <v>45634</v>
      </c>
      <c r="O81" s="1">
        <f t="shared" si="16"/>
        <v>45552</v>
      </c>
      <c r="P81" t="str">
        <f t="shared" si="20"/>
        <v>No Discount</v>
      </c>
      <c r="Q81" t="str">
        <f t="shared" si="17"/>
        <v>Dishwasher</v>
      </c>
    </row>
    <row r="82" spans="1:20" x14ac:dyDescent="0.25">
      <c r="A82">
        <v>101</v>
      </c>
      <c r="B82" t="s">
        <v>7</v>
      </c>
      <c r="C82" t="s">
        <v>8</v>
      </c>
      <c r="D82" s="1">
        <v>45546</v>
      </c>
      <c r="E82">
        <v>10</v>
      </c>
      <c r="F82">
        <v>500</v>
      </c>
      <c r="G82">
        <v>5000</v>
      </c>
      <c r="I82">
        <f t="shared" si="18"/>
        <v>5750</v>
      </c>
      <c r="J82" s="3">
        <f t="shared" si="19"/>
        <v>5750</v>
      </c>
      <c r="K82">
        <v>0.1</v>
      </c>
      <c r="L82">
        <f t="shared" si="13"/>
        <v>500</v>
      </c>
      <c r="M82" s="1">
        <f t="shared" si="14"/>
        <v>45565</v>
      </c>
      <c r="N82" s="1">
        <f t="shared" si="15"/>
        <v>45637</v>
      </c>
      <c r="O82" s="1">
        <f t="shared" si="16"/>
        <v>45555</v>
      </c>
      <c r="P82" t="str">
        <f t="shared" si="20"/>
        <v>No Discount</v>
      </c>
      <c r="Q82" t="str">
        <f t="shared" si="17"/>
        <v>Laptop</v>
      </c>
    </row>
    <row r="83" spans="1:20" x14ac:dyDescent="0.25">
      <c r="A83">
        <v>102</v>
      </c>
      <c r="B83" t="s">
        <v>9</v>
      </c>
      <c r="C83" t="s">
        <v>10</v>
      </c>
      <c r="D83" s="1">
        <v>45549</v>
      </c>
      <c r="E83">
        <v>5</v>
      </c>
      <c r="F83">
        <v>800</v>
      </c>
      <c r="G83">
        <v>4000</v>
      </c>
      <c r="I83">
        <f t="shared" si="18"/>
        <v>4600</v>
      </c>
      <c r="J83" s="3">
        <f t="shared" si="19"/>
        <v>4600</v>
      </c>
      <c r="K83">
        <v>0.2</v>
      </c>
      <c r="L83">
        <f t="shared" si="13"/>
        <v>800</v>
      </c>
      <c r="M83" s="1">
        <f t="shared" si="14"/>
        <v>45565</v>
      </c>
      <c r="N83" s="1">
        <f t="shared" si="15"/>
        <v>45640</v>
      </c>
      <c r="O83" s="1">
        <f t="shared" si="16"/>
        <v>45559</v>
      </c>
      <c r="P83" t="str">
        <f t="shared" si="20"/>
        <v>No Discount</v>
      </c>
      <c r="Q83" t="str">
        <f t="shared" si="17"/>
        <v>Refrigerator</v>
      </c>
    </row>
    <row r="84" spans="1:20" x14ac:dyDescent="0.25">
      <c r="A84">
        <v>103</v>
      </c>
      <c r="B84" t="s">
        <v>11</v>
      </c>
      <c r="C84" t="s">
        <v>8</v>
      </c>
      <c r="D84" s="1">
        <v>45552</v>
      </c>
      <c r="E84">
        <v>8</v>
      </c>
      <c r="F84">
        <v>600</v>
      </c>
      <c r="G84">
        <v>4800</v>
      </c>
      <c r="I84">
        <f t="shared" si="18"/>
        <v>5520</v>
      </c>
      <c r="J84" s="3">
        <f t="shared" si="19"/>
        <v>5520</v>
      </c>
      <c r="K84">
        <v>0.15</v>
      </c>
      <c r="L84">
        <f t="shared" si="13"/>
        <v>720</v>
      </c>
      <c r="M84" s="1">
        <f t="shared" si="14"/>
        <v>45565</v>
      </c>
      <c r="N84" s="1">
        <f t="shared" si="15"/>
        <v>45643</v>
      </c>
      <c r="O84" s="1">
        <f t="shared" si="16"/>
        <v>45561</v>
      </c>
      <c r="P84" t="str">
        <f t="shared" si="20"/>
        <v>No Discount</v>
      </c>
      <c r="Q84" t="str">
        <f t="shared" si="17"/>
        <v>Smart TV</v>
      </c>
      <c r="S84" s="2"/>
      <c r="T84" s="2"/>
    </row>
    <row r="85" spans="1:20" x14ac:dyDescent="0.25">
      <c r="A85">
        <v>104</v>
      </c>
      <c r="B85" t="s">
        <v>12</v>
      </c>
      <c r="C85" t="s">
        <v>10</v>
      </c>
      <c r="D85" s="1">
        <v>45555</v>
      </c>
      <c r="E85">
        <v>3</v>
      </c>
      <c r="F85">
        <v>150</v>
      </c>
      <c r="G85">
        <v>450</v>
      </c>
      <c r="I85">
        <f t="shared" si="18"/>
        <v>517.5</v>
      </c>
      <c r="J85" s="3">
        <f t="shared" si="19"/>
        <v>517.5</v>
      </c>
      <c r="K85">
        <v>0.1</v>
      </c>
      <c r="L85">
        <f t="shared" si="13"/>
        <v>45</v>
      </c>
      <c r="M85" s="1">
        <f t="shared" si="14"/>
        <v>45565</v>
      </c>
      <c r="N85" s="1">
        <f t="shared" si="15"/>
        <v>45646</v>
      </c>
      <c r="O85" s="1">
        <f t="shared" si="16"/>
        <v>45566</v>
      </c>
      <c r="P85" t="str">
        <f t="shared" si="20"/>
        <v>No Discount</v>
      </c>
      <c r="Q85" t="str">
        <f t="shared" si="17"/>
        <v>Microwave</v>
      </c>
    </row>
    <row r="86" spans="1:20" x14ac:dyDescent="0.25">
      <c r="A86">
        <v>105</v>
      </c>
      <c r="B86" t="s">
        <v>13</v>
      </c>
      <c r="C86" t="s">
        <v>8</v>
      </c>
      <c r="D86" s="1">
        <v>45558</v>
      </c>
      <c r="E86">
        <v>20</v>
      </c>
      <c r="F86">
        <v>700</v>
      </c>
      <c r="G86">
        <v>14000</v>
      </c>
      <c r="I86">
        <f t="shared" si="18"/>
        <v>16099.999999999998</v>
      </c>
      <c r="J86" s="3">
        <f t="shared" si="19"/>
        <v>16100</v>
      </c>
      <c r="K86">
        <v>0.05</v>
      </c>
      <c r="L86">
        <f t="shared" si="13"/>
        <v>700</v>
      </c>
      <c r="M86" s="1">
        <f t="shared" si="14"/>
        <v>45565</v>
      </c>
      <c r="N86" s="1">
        <f t="shared" si="15"/>
        <v>45649</v>
      </c>
      <c r="O86" s="1">
        <f t="shared" si="16"/>
        <v>45567</v>
      </c>
      <c r="P86" t="str">
        <f t="shared" si="20"/>
        <v>No Discount</v>
      </c>
      <c r="Q86" t="str">
        <f t="shared" si="17"/>
        <v>Smartphone</v>
      </c>
    </row>
    <row r="87" spans="1:20" x14ac:dyDescent="0.25">
      <c r="A87">
        <v>106</v>
      </c>
      <c r="B87" t="s">
        <v>14</v>
      </c>
      <c r="C87" t="s">
        <v>10</v>
      </c>
      <c r="D87" s="1">
        <v>45561</v>
      </c>
      <c r="E87">
        <v>12</v>
      </c>
      <c r="F87">
        <v>100</v>
      </c>
      <c r="G87">
        <v>1200</v>
      </c>
      <c r="I87">
        <f t="shared" si="18"/>
        <v>1380</v>
      </c>
      <c r="J87" s="3">
        <f t="shared" si="19"/>
        <v>1380</v>
      </c>
      <c r="K87">
        <v>0.05</v>
      </c>
      <c r="L87">
        <f t="shared" si="13"/>
        <v>60</v>
      </c>
      <c r="M87" s="1">
        <f t="shared" si="14"/>
        <v>45565</v>
      </c>
      <c r="N87" s="1">
        <f t="shared" si="15"/>
        <v>45652</v>
      </c>
      <c r="O87" s="1">
        <f t="shared" si="16"/>
        <v>45572</v>
      </c>
      <c r="P87" t="str">
        <f t="shared" si="20"/>
        <v>No Discount</v>
      </c>
      <c r="Q87" t="str">
        <f t="shared" si="17"/>
        <v>Blender</v>
      </c>
    </row>
    <row r="88" spans="1:20" x14ac:dyDescent="0.25">
      <c r="A88">
        <v>107</v>
      </c>
      <c r="B88" t="s">
        <v>15</v>
      </c>
      <c r="C88" t="s">
        <v>8</v>
      </c>
      <c r="D88" s="1">
        <v>45564</v>
      </c>
      <c r="E88">
        <v>15</v>
      </c>
      <c r="F88">
        <v>400</v>
      </c>
      <c r="G88">
        <v>6000</v>
      </c>
      <c r="I88">
        <f t="shared" si="18"/>
        <v>6899.9999999999991</v>
      </c>
      <c r="J88" s="3">
        <f t="shared" si="19"/>
        <v>6900</v>
      </c>
      <c r="K88">
        <v>0.1</v>
      </c>
      <c r="L88">
        <f t="shared" si="13"/>
        <v>600</v>
      </c>
      <c r="M88" s="1">
        <f t="shared" si="14"/>
        <v>45565</v>
      </c>
      <c r="N88" s="1">
        <f t="shared" si="15"/>
        <v>45655</v>
      </c>
      <c r="O88" s="1">
        <f t="shared" si="16"/>
        <v>45573</v>
      </c>
      <c r="P88" t="str">
        <f t="shared" si="20"/>
        <v>No Discount</v>
      </c>
      <c r="Q88" t="str">
        <f t="shared" si="17"/>
        <v>Gaming Console</v>
      </c>
    </row>
    <row r="89" spans="1:20" x14ac:dyDescent="0.25">
      <c r="A89">
        <v>108</v>
      </c>
      <c r="B89" t="s">
        <v>16</v>
      </c>
      <c r="C89" t="s">
        <v>10</v>
      </c>
      <c r="D89" s="1">
        <v>45567</v>
      </c>
      <c r="E89">
        <v>7</v>
      </c>
      <c r="F89">
        <v>900</v>
      </c>
      <c r="G89">
        <v>6300</v>
      </c>
      <c r="I89">
        <f t="shared" si="18"/>
        <v>7244.9999999999991</v>
      </c>
      <c r="J89" s="3">
        <f t="shared" si="19"/>
        <v>7245</v>
      </c>
      <c r="K89">
        <v>0.17499999999999999</v>
      </c>
      <c r="L89">
        <f t="shared" si="13"/>
        <v>1102.5</v>
      </c>
      <c r="M89" s="1">
        <f t="shared" si="14"/>
        <v>45596</v>
      </c>
      <c r="N89" s="1">
        <f t="shared" si="15"/>
        <v>45659</v>
      </c>
      <c r="O89" s="1">
        <f t="shared" si="16"/>
        <v>45576</v>
      </c>
      <c r="P89" t="str">
        <f t="shared" si="20"/>
        <v>No Discount</v>
      </c>
      <c r="Q89" t="str">
        <f t="shared" si="17"/>
        <v>Washing Machine</v>
      </c>
    </row>
    <row r="90" spans="1:20" x14ac:dyDescent="0.25">
      <c r="A90">
        <v>109</v>
      </c>
      <c r="B90" t="s">
        <v>17</v>
      </c>
      <c r="C90" t="s">
        <v>8</v>
      </c>
      <c r="D90" s="1">
        <v>45570</v>
      </c>
      <c r="E90">
        <v>9</v>
      </c>
      <c r="F90">
        <v>550</v>
      </c>
      <c r="G90">
        <v>4950</v>
      </c>
      <c r="I90">
        <f t="shared" si="18"/>
        <v>5692.5</v>
      </c>
      <c r="J90" s="3">
        <f t="shared" si="19"/>
        <v>5692.5</v>
      </c>
      <c r="K90">
        <v>0.1</v>
      </c>
      <c r="L90">
        <f t="shared" si="13"/>
        <v>495</v>
      </c>
      <c r="M90" s="1">
        <f t="shared" si="14"/>
        <v>45596</v>
      </c>
      <c r="N90" s="1">
        <f t="shared" si="15"/>
        <v>45662</v>
      </c>
      <c r="O90" s="1">
        <f t="shared" si="16"/>
        <v>45580</v>
      </c>
      <c r="P90" t="str">
        <f t="shared" si="20"/>
        <v>No Discount</v>
      </c>
      <c r="Q90" t="str">
        <f t="shared" si="17"/>
        <v>Camera</v>
      </c>
    </row>
    <row r="91" spans="1:20" x14ac:dyDescent="0.25">
      <c r="A91">
        <v>110</v>
      </c>
      <c r="B91" t="s">
        <v>18</v>
      </c>
      <c r="C91" t="s">
        <v>10</v>
      </c>
      <c r="D91" s="1">
        <v>45573</v>
      </c>
      <c r="E91">
        <v>6</v>
      </c>
      <c r="F91">
        <v>750</v>
      </c>
      <c r="G91">
        <v>4500</v>
      </c>
      <c r="I91">
        <f t="shared" si="18"/>
        <v>5175</v>
      </c>
      <c r="J91" s="3">
        <f t="shared" si="19"/>
        <v>5175</v>
      </c>
      <c r="K91">
        <v>0.15</v>
      </c>
      <c r="L91">
        <f t="shared" si="13"/>
        <v>675</v>
      </c>
      <c r="M91" s="1">
        <f t="shared" si="14"/>
        <v>45596</v>
      </c>
      <c r="N91" s="1">
        <f t="shared" si="15"/>
        <v>45665</v>
      </c>
      <c r="O91" s="1">
        <f t="shared" si="16"/>
        <v>45582</v>
      </c>
      <c r="P91" t="str">
        <f t="shared" si="20"/>
        <v>No Discount</v>
      </c>
      <c r="Q91" t="str">
        <f t="shared" si="17"/>
        <v>Dishwasher</v>
      </c>
    </row>
    <row r="92" spans="1:20" x14ac:dyDescent="0.25">
      <c r="A92">
        <v>101</v>
      </c>
      <c r="B92" t="s">
        <v>7</v>
      </c>
      <c r="C92" t="s">
        <v>8</v>
      </c>
      <c r="D92" s="1">
        <v>45576</v>
      </c>
      <c r="E92">
        <v>10</v>
      </c>
      <c r="F92">
        <v>500</v>
      </c>
      <c r="G92">
        <v>5000</v>
      </c>
      <c r="I92">
        <f t="shared" si="18"/>
        <v>5750</v>
      </c>
      <c r="J92" s="3">
        <f t="shared" si="19"/>
        <v>5750</v>
      </c>
      <c r="K92">
        <v>0.1</v>
      </c>
      <c r="L92">
        <f t="shared" si="13"/>
        <v>500</v>
      </c>
      <c r="M92" s="1">
        <f t="shared" si="14"/>
        <v>45596</v>
      </c>
      <c r="N92" s="1">
        <f t="shared" si="15"/>
        <v>45668</v>
      </c>
      <c r="O92" s="1">
        <f t="shared" si="16"/>
        <v>45587</v>
      </c>
      <c r="P92" t="str">
        <f t="shared" si="20"/>
        <v>No Discount</v>
      </c>
      <c r="Q92" t="str">
        <f t="shared" si="17"/>
        <v>Laptop</v>
      </c>
    </row>
    <row r="93" spans="1:20" x14ac:dyDescent="0.25">
      <c r="A93">
        <v>102</v>
      </c>
      <c r="B93" t="s">
        <v>9</v>
      </c>
      <c r="C93" t="s">
        <v>10</v>
      </c>
      <c r="D93" s="1">
        <v>45579</v>
      </c>
      <c r="E93">
        <v>5</v>
      </c>
      <c r="F93">
        <v>800</v>
      </c>
      <c r="G93">
        <v>4000</v>
      </c>
      <c r="I93">
        <f t="shared" si="18"/>
        <v>4600</v>
      </c>
      <c r="J93" s="3">
        <f t="shared" si="19"/>
        <v>4600</v>
      </c>
      <c r="K93">
        <v>0.2</v>
      </c>
      <c r="L93">
        <f t="shared" si="13"/>
        <v>800</v>
      </c>
      <c r="M93" s="1">
        <f t="shared" si="14"/>
        <v>45596</v>
      </c>
      <c r="N93" s="1">
        <f t="shared" si="15"/>
        <v>45671</v>
      </c>
      <c r="O93" s="1">
        <f t="shared" si="16"/>
        <v>45588</v>
      </c>
      <c r="P93" t="str">
        <f t="shared" si="20"/>
        <v>No Discount</v>
      </c>
      <c r="Q93" t="str">
        <f t="shared" si="17"/>
        <v>Refrigerator</v>
      </c>
    </row>
    <row r="94" spans="1:20" x14ac:dyDescent="0.25">
      <c r="A94">
        <v>103</v>
      </c>
      <c r="B94" t="s">
        <v>11</v>
      </c>
      <c r="C94" t="s">
        <v>8</v>
      </c>
      <c r="D94" s="1">
        <v>45582</v>
      </c>
      <c r="E94">
        <v>8</v>
      </c>
      <c r="F94">
        <v>600</v>
      </c>
      <c r="G94">
        <v>4800</v>
      </c>
      <c r="I94">
        <f t="shared" si="18"/>
        <v>5520</v>
      </c>
      <c r="J94" s="3">
        <f t="shared" si="19"/>
        <v>5520</v>
      </c>
      <c r="K94">
        <v>0.15</v>
      </c>
      <c r="L94">
        <f t="shared" si="13"/>
        <v>720</v>
      </c>
      <c r="M94" s="1">
        <f t="shared" si="14"/>
        <v>45596</v>
      </c>
      <c r="N94" s="1">
        <f t="shared" si="15"/>
        <v>45674</v>
      </c>
      <c r="O94" s="1">
        <f t="shared" si="16"/>
        <v>45593</v>
      </c>
      <c r="P94" t="str">
        <f t="shared" si="20"/>
        <v>No Discount</v>
      </c>
      <c r="Q94" t="str">
        <f t="shared" si="17"/>
        <v>Smart TV</v>
      </c>
    </row>
    <row r="95" spans="1:20" x14ac:dyDescent="0.25">
      <c r="A95">
        <v>104</v>
      </c>
      <c r="B95" t="s">
        <v>12</v>
      </c>
      <c r="C95" t="s">
        <v>10</v>
      </c>
      <c r="D95" s="1">
        <v>45585</v>
      </c>
      <c r="E95">
        <v>3</v>
      </c>
      <c r="F95">
        <v>150</v>
      </c>
      <c r="G95">
        <v>450</v>
      </c>
      <c r="I95">
        <f t="shared" si="18"/>
        <v>517.5</v>
      </c>
      <c r="J95" s="3">
        <f t="shared" si="19"/>
        <v>517.5</v>
      </c>
      <c r="K95">
        <v>0.1</v>
      </c>
      <c r="L95">
        <f t="shared" si="13"/>
        <v>45</v>
      </c>
      <c r="M95" s="1">
        <f t="shared" si="14"/>
        <v>45596</v>
      </c>
      <c r="N95" s="1">
        <f t="shared" si="15"/>
        <v>45677</v>
      </c>
      <c r="O95" s="1">
        <f t="shared" si="16"/>
        <v>45594</v>
      </c>
      <c r="P95" t="str">
        <f t="shared" si="20"/>
        <v>No Discount</v>
      </c>
      <c r="Q95" t="str">
        <f t="shared" si="17"/>
        <v>Microwave</v>
      </c>
    </row>
    <row r="96" spans="1:20" x14ac:dyDescent="0.25">
      <c r="A96">
        <v>105</v>
      </c>
      <c r="B96" t="s">
        <v>13</v>
      </c>
      <c r="C96" t="s">
        <v>8</v>
      </c>
      <c r="D96" s="1">
        <v>45588</v>
      </c>
      <c r="E96">
        <v>20</v>
      </c>
      <c r="F96">
        <v>700</v>
      </c>
      <c r="G96">
        <v>14000</v>
      </c>
      <c r="I96">
        <f t="shared" si="18"/>
        <v>16099.999999999998</v>
      </c>
      <c r="J96" s="3">
        <f t="shared" si="19"/>
        <v>16100</v>
      </c>
      <c r="K96">
        <v>0.05</v>
      </c>
      <c r="L96">
        <f t="shared" si="13"/>
        <v>700</v>
      </c>
      <c r="M96" s="1">
        <f t="shared" si="14"/>
        <v>45596</v>
      </c>
      <c r="N96" s="1">
        <f t="shared" si="15"/>
        <v>45680</v>
      </c>
      <c r="O96" s="1">
        <f t="shared" si="16"/>
        <v>45597</v>
      </c>
      <c r="P96" t="str">
        <f t="shared" si="20"/>
        <v>No Discount</v>
      </c>
      <c r="Q96" t="str">
        <f t="shared" si="17"/>
        <v>Smartphone</v>
      </c>
    </row>
    <row r="97" spans="1:17" x14ac:dyDescent="0.25">
      <c r="A97">
        <v>106</v>
      </c>
      <c r="B97" t="s">
        <v>14</v>
      </c>
      <c r="C97" t="s">
        <v>10</v>
      </c>
      <c r="D97" s="1">
        <v>45591</v>
      </c>
      <c r="E97">
        <v>12</v>
      </c>
      <c r="F97">
        <v>100</v>
      </c>
      <c r="G97">
        <v>1200</v>
      </c>
      <c r="I97">
        <f t="shared" si="18"/>
        <v>1380</v>
      </c>
      <c r="J97" s="3">
        <f t="shared" si="19"/>
        <v>1380</v>
      </c>
      <c r="K97">
        <v>0.05</v>
      </c>
      <c r="L97">
        <f t="shared" si="13"/>
        <v>60</v>
      </c>
      <c r="M97" s="1">
        <f t="shared" si="14"/>
        <v>45596</v>
      </c>
      <c r="N97" s="1">
        <f t="shared" si="15"/>
        <v>45683</v>
      </c>
      <c r="O97" s="1">
        <f t="shared" si="16"/>
        <v>45601</v>
      </c>
      <c r="P97" t="str">
        <f t="shared" si="20"/>
        <v>No Discount</v>
      </c>
      <c r="Q97" t="str">
        <f t="shared" si="17"/>
        <v>Blender</v>
      </c>
    </row>
    <row r="98" spans="1:17" x14ac:dyDescent="0.25">
      <c r="A98">
        <v>107</v>
      </c>
      <c r="B98" t="s">
        <v>15</v>
      </c>
      <c r="C98" t="s">
        <v>8</v>
      </c>
      <c r="D98" s="1">
        <v>45594</v>
      </c>
      <c r="E98">
        <v>15</v>
      </c>
      <c r="F98">
        <v>400</v>
      </c>
      <c r="G98">
        <v>6000</v>
      </c>
      <c r="I98">
        <f t="shared" si="18"/>
        <v>6899.9999999999991</v>
      </c>
      <c r="J98" s="3">
        <f t="shared" si="19"/>
        <v>6900</v>
      </c>
      <c r="K98">
        <v>0.1</v>
      </c>
      <c r="L98">
        <f t="shared" si="13"/>
        <v>600</v>
      </c>
      <c r="M98" s="1">
        <f t="shared" si="14"/>
        <v>45596</v>
      </c>
      <c r="N98" s="1">
        <f t="shared" si="15"/>
        <v>45686</v>
      </c>
      <c r="O98" s="1">
        <f t="shared" si="16"/>
        <v>45603</v>
      </c>
      <c r="P98" t="str">
        <f t="shared" si="20"/>
        <v>No Discount</v>
      </c>
      <c r="Q98" t="str">
        <f t="shared" si="17"/>
        <v>Gaming Console</v>
      </c>
    </row>
    <row r="99" spans="1:17" x14ac:dyDescent="0.25">
      <c r="A99">
        <v>108</v>
      </c>
      <c r="B99" t="s">
        <v>16</v>
      </c>
      <c r="C99" t="s">
        <v>10</v>
      </c>
      <c r="D99" s="1">
        <v>45597</v>
      </c>
      <c r="E99">
        <v>7</v>
      </c>
      <c r="F99">
        <v>900</v>
      </c>
      <c r="G99">
        <v>6300</v>
      </c>
      <c r="I99">
        <f t="shared" si="18"/>
        <v>7244.9999999999991</v>
      </c>
      <c r="J99" s="3">
        <f t="shared" si="19"/>
        <v>7245</v>
      </c>
      <c r="K99">
        <v>0.17499999999999999</v>
      </c>
      <c r="L99">
        <f t="shared" si="13"/>
        <v>1102.5</v>
      </c>
      <c r="M99" s="1">
        <f t="shared" si="14"/>
        <v>45626</v>
      </c>
      <c r="N99" s="1">
        <f t="shared" si="15"/>
        <v>45689</v>
      </c>
      <c r="O99" s="1">
        <f t="shared" si="16"/>
        <v>45608</v>
      </c>
      <c r="P99" t="str">
        <f t="shared" si="20"/>
        <v>No Discount</v>
      </c>
      <c r="Q99" t="str">
        <f t="shared" si="17"/>
        <v>Washing Machine</v>
      </c>
    </row>
    <row r="100" spans="1:17" x14ac:dyDescent="0.25">
      <c r="A100">
        <v>109</v>
      </c>
      <c r="B100" t="s">
        <v>17</v>
      </c>
      <c r="C100" t="s">
        <v>8</v>
      </c>
      <c r="D100" s="1">
        <v>45600</v>
      </c>
      <c r="E100">
        <v>9</v>
      </c>
      <c r="F100">
        <v>550</v>
      </c>
      <c r="G100">
        <v>4950</v>
      </c>
      <c r="I100">
        <f t="shared" si="18"/>
        <v>5692.5</v>
      </c>
      <c r="J100" s="3">
        <f t="shared" si="19"/>
        <v>5692.5</v>
      </c>
      <c r="K100">
        <v>0.1</v>
      </c>
      <c r="L100">
        <f t="shared" si="13"/>
        <v>495</v>
      </c>
      <c r="M100" s="1">
        <f t="shared" si="14"/>
        <v>45626</v>
      </c>
      <c r="N100" s="1">
        <f t="shared" si="15"/>
        <v>45692</v>
      </c>
      <c r="O100" s="1">
        <f t="shared" si="16"/>
        <v>45609</v>
      </c>
      <c r="P100" t="str">
        <f t="shared" si="20"/>
        <v>No Discount</v>
      </c>
      <c r="Q100" t="str">
        <f t="shared" si="17"/>
        <v>Camera</v>
      </c>
    </row>
    <row r="101" spans="1:17" x14ac:dyDescent="0.25">
      <c r="A101">
        <v>110</v>
      </c>
      <c r="B101" t="s">
        <v>18</v>
      </c>
      <c r="C101" t="s">
        <v>10</v>
      </c>
      <c r="D101" s="1">
        <v>45603</v>
      </c>
      <c r="E101">
        <v>6</v>
      </c>
      <c r="F101">
        <v>750</v>
      </c>
      <c r="G101">
        <v>4500</v>
      </c>
      <c r="I101">
        <f t="shared" si="18"/>
        <v>5175</v>
      </c>
      <c r="J101" s="3">
        <f t="shared" si="19"/>
        <v>5175</v>
      </c>
      <c r="K101">
        <v>0.15</v>
      </c>
      <c r="L101">
        <f t="shared" si="13"/>
        <v>675</v>
      </c>
      <c r="M101" s="1">
        <f t="shared" si="14"/>
        <v>45626</v>
      </c>
      <c r="N101" s="1">
        <f t="shared" si="15"/>
        <v>45695</v>
      </c>
      <c r="O101" s="1">
        <f t="shared" si="16"/>
        <v>45614</v>
      </c>
      <c r="P101" t="str">
        <f t="shared" si="20"/>
        <v>No Discount</v>
      </c>
      <c r="Q101" t="str">
        <f t="shared" si="17"/>
        <v>Dishwasher</v>
      </c>
    </row>
    <row r="102" spans="1:17" x14ac:dyDescent="0.25">
      <c r="D102" s="1"/>
      <c r="J102" s="3"/>
      <c r="M102" s="1"/>
      <c r="N102" s="1"/>
      <c r="O102" s="1"/>
    </row>
    <row r="103" spans="1:17" x14ac:dyDescent="0.25">
      <c r="E103" s="1"/>
      <c r="F103" s="1"/>
      <c r="G103" s="1"/>
      <c r="H103" s="1"/>
      <c r="I103" s="1"/>
    </row>
    <row r="104" spans="1:17" x14ac:dyDescent="0.25">
      <c r="J104" s="2" t="s">
        <v>41</v>
      </c>
    </row>
    <row r="105" spans="1:17" x14ac:dyDescent="0.25">
      <c r="F105" s="2" t="s">
        <v>19</v>
      </c>
      <c r="G105">
        <f>SUM(G2:G101)</f>
        <v>512000</v>
      </c>
      <c r="J105" s="2" t="s">
        <v>28</v>
      </c>
      <c r="K105" s="2" t="s">
        <v>29</v>
      </c>
      <c r="L105" s="2" t="s">
        <v>30</v>
      </c>
    </row>
    <row r="106" spans="1:17" x14ac:dyDescent="0.25">
      <c r="F106" s="2" t="s">
        <v>21</v>
      </c>
      <c r="G106">
        <v>0.15</v>
      </c>
      <c r="J106" t="s">
        <v>8</v>
      </c>
      <c r="K106">
        <f>SUMIFS(G2:G101,C2:C101,J106)</f>
        <v>347500</v>
      </c>
      <c r="L106">
        <f>AVERAGEIFS(G2:G101,C2:C101,J106)</f>
        <v>6950</v>
      </c>
    </row>
    <row r="107" spans="1:17" x14ac:dyDescent="0.25">
      <c r="F107" s="2" t="s">
        <v>23</v>
      </c>
      <c r="G107">
        <f>_xlfn.AGGREGATE(5,0,G2:G101)</f>
        <v>450</v>
      </c>
      <c r="J107" t="s">
        <v>10</v>
      </c>
      <c r="K107">
        <f>SUMIFS(G2:G101,C2:C101,J107)</f>
        <v>164500</v>
      </c>
      <c r="L107">
        <f>AVERAGEIFS(G2:G101,C2:C101,J107)</f>
        <v>3290</v>
      </c>
    </row>
    <row r="108" spans="1:17" x14ac:dyDescent="0.25">
      <c r="F108" s="2" t="s">
        <v>33</v>
      </c>
      <c r="G108">
        <f>SUM(G2:G101)</f>
        <v>512000</v>
      </c>
    </row>
    <row r="109" spans="1:17" x14ac:dyDescent="0.25">
      <c r="F109" s="2" t="s">
        <v>34</v>
      </c>
      <c r="G109">
        <f>MAX(G2:G101)</f>
        <v>14000</v>
      </c>
    </row>
    <row r="110" spans="1:17" x14ac:dyDescent="0.25">
      <c r="F110" s="2" t="s">
        <v>35</v>
      </c>
      <c r="G110">
        <f>MIN(G2:G101)</f>
        <v>450</v>
      </c>
      <c r="J110" s="2" t="s">
        <v>42</v>
      </c>
    </row>
    <row r="111" spans="1:17" x14ac:dyDescent="0.25">
      <c r="F111" s="2" t="s">
        <v>36</v>
      </c>
      <c r="G111">
        <f>AVERAGE(G2:G101)</f>
        <v>5120</v>
      </c>
      <c r="J111" s="2" t="s">
        <v>0</v>
      </c>
      <c r="K111" s="2" t="s">
        <v>1</v>
      </c>
      <c r="L111" s="2" t="s">
        <v>2</v>
      </c>
    </row>
    <row r="112" spans="1:17" x14ac:dyDescent="0.25">
      <c r="J112">
        <v>101</v>
      </c>
      <c r="K112" t="s">
        <v>7</v>
      </c>
      <c r="L112" t="str">
        <f>VLOOKUP(J112,A2:C101,3,FALSE)</f>
        <v>Electronics</v>
      </c>
    </row>
    <row r="113" spans="10:12" x14ac:dyDescent="0.25">
      <c r="J113">
        <v>102</v>
      </c>
      <c r="K113" t="s">
        <v>9</v>
      </c>
      <c r="L113" t="str">
        <f t="shared" ref="L113:L121" si="21">VLOOKUP(J113,A3:D103,3,FALSE)</f>
        <v>Home Appliances</v>
      </c>
    </row>
    <row r="114" spans="10:12" x14ac:dyDescent="0.25">
      <c r="J114">
        <v>103</v>
      </c>
      <c r="K114" t="s">
        <v>11</v>
      </c>
      <c r="L114" t="str">
        <f t="shared" si="21"/>
        <v>Electronics</v>
      </c>
    </row>
    <row r="115" spans="10:12" x14ac:dyDescent="0.25">
      <c r="J115">
        <v>104</v>
      </c>
      <c r="K115" t="s">
        <v>12</v>
      </c>
      <c r="L115" t="str">
        <f t="shared" si="21"/>
        <v>Home Appliances</v>
      </c>
    </row>
    <row r="116" spans="10:12" x14ac:dyDescent="0.25">
      <c r="J116">
        <v>105</v>
      </c>
      <c r="K116" t="s">
        <v>13</v>
      </c>
      <c r="L116" t="str">
        <f t="shared" si="21"/>
        <v>Electronics</v>
      </c>
    </row>
    <row r="117" spans="10:12" x14ac:dyDescent="0.25">
      <c r="J117">
        <v>106</v>
      </c>
      <c r="K117" t="s">
        <v>14</v>
      </c>
      <c r="L117" t="str">
        <f t="shared" si="21"/>
        <v>Home Appliances</v>
      </c>
    </row>
    <row r="118" spans="10:12" x14ac:dyDescent="0.25">
      <c r="J118">
        <v>107</v>
      </c>
      <c r="K118" t="s">
        <v>15</v>
      </c>
      <c r="L118" t="str">
        <f t="shared" si="21"/>
        <v>Electronics</v>
      </c>
    </row>
    <row r="119" spans="10:12" x14ac:dyDescent="0.25">
      <c r="J119">
        <v>108</v>
      </c>
      <c r="K119" t="s">
        <v>16</v>
      </c>
      <c r="L119" t="str">
        <f t="shared" si="21"/>
        <v>Home Appliances</v>
      </c>
    </row>
    <row r="120" spans="10:12" x14ac:dyDescent="0.25">
      <c r="J120">
        <v>109</v>
      </c>
      <c r="K120" t="s">
        <v>17</v>
      </c>
      <c r="L120" t="str">
        <f t="shared" si="21"/>
        <v>Electronics</v>
      </c>
    </row>
    <row r="121" spans="10:12" x14ac:dyDescent="0.25">
      <c r="J121">
        <v>110</v>
      </c>
      <c r="K121" t="s">
        <v>18</v>
      </c>
      <c r="L121" t="str">
        <f t="shared" si="21"/>
        <v>Home Appliances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excel_exercise_dataset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Atiz</dc:creator>
  <cp:lastModifiedBy>joy murengi</cp:lastModifiedBy>
  <dcterms:created xsi:type="dcterms:W3CDTF">2024-10-13T15:12:17Z</dcterms:created>
  <dcterms:modified xsi:type="dcterms:W3CDTF">2025-10-15T08:57:01Z</dcterms:modified>
</cp:coreProperties>
</file>