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yalea\Documents\UBCO\Thesis\ddPCR\"/>
    </mc:Choice>
  </mc:AlternateContent>
  <xr:revisionPtr revIDLastSave="0" documentId="13_ncr:1_{047E39CB-4042-4843-93BA-AE7F88786C45}" xr6:coauthVersionLast="47" xr6:coauthVersionMax="47" xr10:uidLastSave="{00000000-0000-0000-0000-000000000000}"/>
  <bookViews>
    <workbookView xWindow="1980" yWindow="2916" windowWidth="15576" windowHeight="10008" xr2:uid="{D7F02C7B-7A4D-446C-8F49-C7BD2614303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" i="1" l="1"/>
  <c r="J10" i="1"/>
  <c r="J7" i="1"/>
  <c r="I10" i="1"/>
  <c r="M10" i="1" s="1"/>
  <c r="I8" i="1"/>
  <c r="M8" i="1" s="1"/>
  <c r="I9" i="1"/>
  <c r="M9" i="1" s="1"/>
  <c r="I7" i="1"/>
  <c r="M7" i="1" s="1"/>
  <c r="J4" i="1"/>
  <c r="J3" i="1"/>
  <c r="J2" i="1"/>
  <c r="I5" i="1"/>
  <c r="M5" i="1" s="1"/>
  <c r="I4" i="1"/>
  <c r="M4" i="1" s="1"/>
  <c r="I3" i="1"/>
  <c r="M3" i="1" s="1"/>
  <c r="I2" i="1"/>
  <c r="M2" i="1" s="1"/>
  <c r="D39" i="1"/>
  <c r="F39" i="1" s="1"/>
  <c r="D51" i="1"/>
  <c r="F51" i="1" s="1"/>
  <c r="D53" i="1"/>
  <c r="F53" i="1" s="1"/>
  <c r="D44" i="1"/>
  <c r="F44" i="1" s="1"/>
  <c r="D41" i="1"/>
  <c r="F41" i="1" s="1"/>
  <c r="D4" i="1"/>
  <c r="E4" i="1" s="1"/>
  <c r="D8" i="1"/>
  <c r="F8" i="1" s="1"/>
  <c r="D14" i="1"/>
  <c r="F14" i="1" s="1"/>
  <c r="D15" i="1"/>
  <c r="F15" i="1" s="1"/>
  <c r="D16" i="1"/>
  <c r="F16" i="1" s="1"/>
  <c r="D18" i="1"/>
  <c r="F18" i="1" s="1"/>
  <c r="D30" i="1"/>
  <c r="F30" i="1" s="1"/>
  <c r="D33" i="1"/>
  <c r="F33" i="1" s="1"/>
  <c r="D34" i="1"/>
  <c r="F34" i="1" s="1"/>
  <c r="D36" i="1"/>
  <c r="F36" i="1" s="1"/>
  <c r="D48" i="1"/>
  <c r="F48" i="1" s="1"/>
  <c r="D62" i="1"/>
  <c r="F62" i="1" s="1"/>
  <c r="C6" i="1"/>
  <c r="D6" i="1" s="1"/>
  <c r="F6" i="1" s="1"/>
  <c r="C7" i="1"/>
  <c r="D7" i="1" s="1"/>
  <c r="F7" i="1" s="1"/>
  <c r="C8" i="1"/>
  <c r="C9" i="1"/>
  <c r="D9" i="1" s="1"/>
  <c r="F9" i="1" s="1"/>
  <c r="C10" i="1"/>
  <c r="D10" i="1" s="1"/>
  <c r="F10" i="1" s="1"/>
  <c r="C11" i="1"/>
  <c r="D11" i="1" s="1"/>
  <c r="F11" i="1" s="1"/>
  <c r="C12" i="1"/>
  <c r="D12" i="1" s="1"/>
  <c r="F12" i="1" s="1"/>
  <c r="C13" i="1"/>
  <c r="D13" i="1" s="1"/>
  <c r="F13" i="1" s="1"/>
  <c r="C14" i="1"/>
  <c r="C15" i="1"/>
  <c r="C16" i="1"/>
  <c r="C17" i="1"/>
  <c r="D17" i="1" s="1"/>
  <c r="F17" i="1" s="1"/>
  <c r="C18" i="1"/>
  <c r="C19" i="1"/>
  <c r="F19" i="1" s="1"/>
  <c r="C20" i="1"/>
  <c r="D20" i="1" s="1"/>
  <c r="F20" i="1" s="1"/>
  <c r="C21" i="1"/>
  <c r="D21" i="1" s="1"/>
  <c r="F21" i="1" s="1"/>
  <c r="C22" i="1"/>
  <c r="D22" i="1" s="1"/>
  <c r="F22" i="1" s="1"/>
  <c r="C23" i="1"/>
  <c r="D23" i="1" s="1"/>
  <c r="F23" i="1" s="1"/>
  <c r="C24" i="1"/>
  <c r="D24" i="1" s="1"/>
  <c r="F24" i="1" s="1"/>
  <c r="C25" i="1"/>
  <c r="D25" i="1" s="1"/>
  <c r="F25" i="1" s="1"/>
  <c r="C26" i="1"/>
  <c r="D26" i="1" s="1"/>
  <c r="F26" i="1" s="1"/>
  <c r="C27" i="1"/>
  <c r="D27" i="1" s="1"/>
  <c r="F27" i="1" s="1"/>
  <c r="C28" i="1"/>
  <c r="D28" i="1" s="1"/>
  <c r="F28" i="1" s="1"/>
  <c r="C29" i="1"/>
  <c r="D29" i="1" s="1"/>
  <c r="F29" i="1" s="1"/>
  <c r="C30" i="1"/>
  <c r="C31" i="1"/>
  <c r="D31" i="1" s="1"/>
  <c r="F31" i="1" s="1"/>
  <c r="C32" i="1"/>
  <c r="D32" i="1" s="1"/>
  <c r="F32" i="1" s="1"/>
  <c r="C33" i="1"/>
  <c r="C34" i="1"/>
  <c r="C35" i="1"/>
  <c r="D35" i="1" s="1"/>
  <c r="F35" i="1" s="1"/>
  <c r="C36" i="1"/>
  <c r="C37" i="1"/>
  <c r="D37" i="1" s="1"/>
  <c r="F37" i="1" s="1"/>
  <c r="C38" i="1"/>
  <c r="D38" i="1" s="1"/>
  <c r="F38" i="1" s="1"/>
  <c r="C39" i="1"/>
  <c r="C40" i="1"/>
  <c r="D40" i="1" s="1"/>
  <c r="F40" i="1" s="1"/>
  <c r="C41" i="1"/>
  <c r="C42" i="1"/>
  <c r="D42" i="1" s="1"/>
  <c r="F42" i="1" s="1"/>
  <c r="C43" i="1"/>
  <c r="D43" i="1" s="1"/>
  <c r="F43" i="1" s="1"/>
  <c r="C44" i="1"/>
  <c r="C45" i="1"/>
  <c r="D45" i="1" s="1"/>
  <c r="F45" i="1" s="1"/>
  <c r="C46" i="1"/>
  <c r="D46" i="1" s="1"/>
  <c r="F46" i="1" s="1"/>
  <c r="C47" i="1"/>
  <c r="D47" i="1" s="1"/>
  <c r="F47" i="1" s="1"/>
  <c r="C48" i="1"/>
  <c r="C49" i="1"/>
  <c r="D49" i="1" s="1"/>
  <c r="E49" i="1" s="1"/>
  <c r="C50" i="1"/>
  <c r="D50" i="1" s="1"/>
  <c r="F50" i="1" s="1"/>
  <c r="C51" i="1"/>
  <c r="C52" i="1"/>
  <c r="C53" i="1"/>
  <c r="C54" i="1"/>
  <c r="D54" i="1" s="1"/>
  <c r="F54" i="1" s="1"/>
  <c r="C55" i="1"/>
  <c r="D55" i="1" s="1"/>
  <c r="F55" i="1" s="1"/>
  <c r="C56" i="1"/>
  <c r="D56" i="1" s="1"/>
  <c r="F56" i="1" s="1"/>
  <c r="C57" i="1"/>
  <c r="D57" i="1" s="1"/>
  <c r="F57" i="1" s="1"/>
  <c r="C58" i="1"/>
  <c r="D58" i="1" s="1"/>
  <c r="F58" i="1" s="1"/>
  <c r="C59" i="1"/>
  <c r="D59" i="1" s="1"/>
  <c r="F59" i="1" s="1"/>
  <c r="C60" i="1"/>
  <c r="D60" i="1" s="1"/>
  <c r="F60" i="1" s="1"/>
  <c r="C61" i="1"/>
  <c r="D61" i="1" s="1"/>
  <c r="F61" i="1" s="1"/>
  <c r="C62" i="1"/>
  <c r="C63" i="1"/>
  <c r="D63" i="1" s="1"/>
  <c r="F63" i="1" s="1"/>
  <c r="C64" i="1"/>
  <c r="D64" i="1" s="1"/>
  <c r="F64" i="1" s="1"/>
  <c r="C65" i="1"/>
  <c r="D65" i="1" s="1"/>
  <c r="F65" i="1" s="1"/>
  <c r="C66" i="1"/>
  <c r="D66" i="1" s="1"/>
  <c r="F66" i="1" s="1"/>
  <c r="C67" i="1"/>
  <c r="D67" i="1" s="1"/>
  <c r="F67" i="1" s="1"/>
  <c r="C68" i="1"/>
  <c r="C69" i="1"/>
  <c r="D69" i="1" s="1"/>
  <c r="F69" i="1" s="1"/>
  <c r="C70" i="1"/>
  <c r="D70" i="1" s="1"/>
  <c r="F70" i="1" s="1"/>
  <c r="C71" i="1"/>
  <c r="D71" i="1" s="1"/>
  <c r="F71" i="1" s="1"/>
  <c r="C72" i="1"/>
  <c r="D72" i="1" s="1"/>
  <c r="F72" i="1" s="1"/>
  <c r="C73" i="1"/>
  <c r="D73" i="1" s="1"/>
  <c r="F73" i="1" s="1"/>
  <c r="C5" i="1"/>
  <c r="D5" i="1" s="1"/>
  <c r="F5" i="1" s="1"/>
  <c r="C4" i="1"/>
  <c r="C3" i="1"/>
  <c r="D3" i="1" s="1"/>
  <c r="F3" i="1" s="1"/>
  <c r="C2" i="1"/>
  <c r="D2" i="1" s="1"/>
  <c r="F2" i="1" s="1"/>
  <c r="J8" i="1" l="1"/>
  <c r="J9" i="1"/>
  <c r="E70" i="1"/>
  <c r="F4" i="1"/>
  <c r="E67" i="1"/>
  <c r="E66" i="1"/>
  <c r="F49" i="1"/>
  <c r="D52" i="1"/>
  <c r="F52" i="1" s="1"/>
  <c r="D68" i="1"/>
  <c r="F68" i="1" s="1"/>
  <c r="E2" i="1"/>
  <c r="E11" i="1"/>
  <c r="E57" i="1"/>
  <c r="E25" i="1"/>
  <c r="E9" i="1"/>
  <c r="E69" i="1"/>
  <c r="E3" i="1"/>
  <c r="E26" i="1"/>
  <c r="E56" i="1"/>
  <c r="E24" i="1"/>
  <c r="E12" i="1"/>
  <c r="E8" i="1"/>
  <c r="E73" i="1"/>
  <c r="E72" i="1"/>
  <c r="E71" i="1"/>
  <c r="E64" i="1"/>
  <c r="E65" i="1"/>
  <c r="E58" i="1"/>
  <c r="E63" i="1"/>
  <c r="E36" i="1"/>
  <c r="E16" i="1"/>
  <c r="E14" i="1"/>
  <c r="E15" i="1"/>
  <c r="E13" i="1"/>
  <c r="E10" i="1"/>
  <c r="E55" i="1"/>
  <c r="E39" i="1"/>
  <c r="E23" i="1"/>
  <c r="E7" i="1"/>
  <c r="E54" i="1"/>
  <c r="E38" i="1"/>
  <c r="E22" i="1"/>
  <c r="E6" i="1"/>
  <c r="E53" i="1"/>
  <c r="E37" i="1"/>
  <c r="E21" i="1"/>
  <c r="E5" i="1"/>
  <c r="E51" i="1"/>
  <c r="E35" i="1"/>
  <c r="E19" i="1"/>
  <c r="E50" i="1"/>
  <c r="E34" i="1"/>
  <c r="E18" i="1"/>
  <c r="E33" i="1"/>
  <c r="E17" i="1"/>
  <c r="E20" i="1"/>
  <c r="E48" i="1"/>
  <c r="E32" i="1"/>
  <c r="E47" i="1"/>
  <c r="E31" i="1"/>
  <c r="E62" i="1"/>
  <c r="E46" i="1"/>
  <c r="E30" i="1"/>
  <c r="E61" i="1"/>
  <c r="E45" i="1"/>
  <c r="E29" i="1"/>
  <c r="E60" i="1"/>
  <c r="E44" i="1"/>
  <c r="E28" i="1"/>
  <c r="E59" i="1"/>
  <c r="E43" i="1"/>
  <c r="E27" i="1"/>
  <c r="E42" i="1"/>
  <c r="E41" i="1"/>
  <c r="E40" i="1"/>
  <c r="E68" i="1" l="1"/>
  <c r="E52" i="1"/>
</calcChain>
</file>

<file path=xl/sharedStrings.xml><?xml version="1.0" encoding="utf-8"?>
<sst xmlns="http://schemas.openxmlformats.org/spreadsheetml/2006/main" count="94" uniqueCount="94">
  <si>
    <t>Fe 70A</t>
  </si>
  <si>
    <t>Fe 70B</t>
  </si>
  <si>
    <t>Fe 70C</t>
  </si>
  <si>
    <t>Fe71A</t>
  </si>
  <si>
    <t>Fe71 B</t>
  </si>
  <si>
    <t>Fe 71C</t>
  </si>
  <si>
    <t>Fe 72A</t>
  </si>
  <si>
    <t>Fe 72B</t>
  </si>
  <si>
    <t>Fe 72C</t>
  </si>
  <si>
    <t>Fe 73A</t>
  </si>
  <si>
    <t>Fe 73B</t>
  </si>
  <si>
    <t>Fe 73C</t>
  </si>
  <si>
    <t>Fe 74A</t>
  </si>
  <si>
    <t>Fe 74B</t>
  </si>
  <si>
    <t>Fe 74C</t>
  </si>
  <si>
    <t>Fe 75A</t>
  </si>
  <si>
    <t>Fe 75B</t>
  </si>
  <si>
    <t>Fe 75C</t>
  </si>
  <si>
    <t>Br 70A</t>
  </si>
  <si>
    <t>Br 70B</t>
  </si>
  <si>
    <t xml:space="preserve">Br 70C </t>
  </si>
  <si>
    <t>Br 71A</t>
  </si>
  <si>
    <t>Br 71B</t>
  </si>
  <si>
    <t>Br 71C</t>
  </si>
  <si>
    <t>Br 72A</t>
  </si>
  <si>
    <t>Br 72B</t>
  </si>
  <si>
    <t>Br 72C</t>
  </si>
  <si>
    <t>Br 73A</t>
  </si>
  <si>
    <t>Br 73B</t>
  </si>
  <si>
    <t>Br 73C</t>
  </si>
  <si>
    <t>Br 74A</t>
  </si>
  <si>
    <t>Br 74B</t>
  </si>
  <si>
    <t>Br 74C</t>
  </si>
  <si>
    <t>Br 75A</t>
  </si>
  <si>
    <t>Br 75B</t>
  </si>
  <si>
    <t>Br 75C</t>
  </si>
  <si>
    <t xml:space="preserve">Ga 70A </t>
  </si>
  <si>
    <t>Ga 70B</t>
  </si>
  <si>
    <t>Ga 70C</t>
  </si>
  <si>
    <t>Ga 71A</t>
  </si>
  <si>
    <t>Ga 71B</t>
  </si>
  <si>
    <t>Ga 71C</t>
  </si>
  <si>
    <t>Ga 72A</t>
  </si>
  <si>
    <t>Ga 72B</t>
  </si>
  <si>
    <t>Ga 72C</t>
  </si>
  <si>
    <t>Ga 73A</t>
  </si>
  <si>
    <t>Ga 73B</t>
  </si>
  <si>
    <t>Ga 73C</t>
  </si>
  <si>
    <t>Ga 74A</t>
  </si>
  <si>
    <t>Ga 74B</t>
  </si>
  <si>
    <t>Ga 74C</t>
  </si>
  <si>
    <t>Ga 75A</t>
  </si>
  <si>
    <t>Ga 75B</t>
  </si>
  <si>
    <t>Ga 75C</t>
  </si>
  <si>
    <t>Ta 70A</t>
  </si>
  <si>
    <t>Ta 70B</t>
  </si>
  <si>
    <t>Ta 70C</t>
  </si>
  <si>
    <t>Ta 71A</t>
  </si>
  <si>
    <t>Ta 71B</t>
  </si>
  <si>
    <t>Ta 71C</t>
  </si>
  <si>
    <t>Ta 72A</t>
  </si>
  <si>
    <t>Ta 72B</t>
  </si>
  <si>
    <t>Ta 72C</t>
  </si>
  <si>
    <t>Ta 73A</t>
  </si>
  <si>
    <t>Ta 73B</t>
  </si>
  <si>
    <t>Ta 73C</t>
  </si>
  <si>
    <t>Ta 74A</t>
  </si>
  <si>
    <t>Ta 74B</t>
  </si>
  <si>
    <t>Ta 74C</t>
  </si>
  <si>
    <t>Ta 75A</t>
  </si>
  <si>
    <t>Ta 75B</t>
  </si>
  <si>
    <t>Ta 75C</t>
  </si>
  <si>
    <t>DNA (rounded)</t>
  </si>
  <si>
    <t>H20 (rounded)</t>
  </si>
  <si>
    <t>M24 Fe</t>
  </si>
  <si>
    <t>M24 Br</t>
  </si>
  <si>
    <t>M24 Ga</t>
  </si>
  <si>
    <t>M24 Ta</t>
  </si>
  <si>
    <t>DNA</t>
  </si>
  <si>
    <t>M25Fe</t>
  </si>
  <si>
    <t>M25Ga</t>
  </si>
  <si>
    <t>M25Br</t>
  </si>
  <si>
    <t>M25Ta</t>
  </si>
  <si>
    <t>C1V1 = C2V2</t>
  </si>
  <si>
    <t>C1V1 = (20ng/ul)(20uL)</t>
  </si>
  <si>
    <t>Dilution factor = original concentration (avg)/final concentration (20ng/uL)</t>
  </si>
  <si>
    <t>Mesocosm_id</t>
  </si>
  <si>
    <t>mesocosm_avg_concentration</t>
  </si>
  <si>
    <t>H20_Added</t>
  </si>
  <si>
    <t>Dilution_factor</t>
  </si>
  <si>
    <t>Conc_ng_per_uL</t>
  </si>
  <si>
    <t>DNA_added_uL</t>
  </si>
  <si>
    <t>Final_conc_ng_per_uL</t>
  </si>
  <si>
    <t>Sample_ID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</si>
</sst>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4BAE4-8754-4F5A-9214-263D4B24494A}">
  <dimension ref="A1:O73"/>
  <sheetViews>
    <sheetView tabSelected="1" workbookViewId="0">
      <selection activeCell="J16" sqref="J16"/>
    </sheetView>
  </sheetViews>
  <sheetFormatPr defaultRowHeight="14.4" x14ac:dyDescent="0.3"/>
  <sheetData>
    <row r="1" spans="1:15" x14ac:dyDescent="0.3">
      <c r="A1" s="1" t="s">
        <v>93</v>
      </c>
      <c r="B1" s="1" t="s">
        <v>90</v>
      </c>
      <c r="C1" s="1" t="s">
        <v>91</v>
      </c>
      <c r="D1" s="1" t="s">
        <v>72</v>
      </c>
      <c r="E1" s="1" t="s">
        <v>73</v>
      </c>
      <c r="F1" s="1" t="s">
        <v>92</v>
      </c>
      <c r="G1" s="1"/>
      <c r="H1" s="1" t="s">
        <v>86</v>
      </c>
      <c r="I1" s="1" t="s">
        <v>87</v>
      </c>
      <c r="K1" s="1" t="s">
        <v>78</v>
      </c>
      <c r="L1" s="1" t="s">
        <v>88</v>
      </c>
      <c r="M1" s="1" t="s">
        <v>89</v>
      </c>
      <c r="O1" s="1" t="s">
        <v>85</v>
      </c>
    </row>
    <row r="2" spans="1:15" x14ac:dyDescent="0.3">
      <c r="A2" t="s">
        <v>0</v>
      </c>
      <c r="B2" s="2">
        <v>46.7</v>
      </c>
      <c r="C2">
        <f>400/B2</f>
        <v>8.5653104925053523</v>
      </c>
      <c r="D2">
        <f>ROUND(C2,0)</f>
        <v>9</v>
      </c>
      <c r="E2">
        <f>20-D2</f>
        <v>11</v>
      </c>
      <c r="F2">
        <f>(B2*D2)/20</f>
        <v>21.015000000000001</v>
      </c>
      <c r="H2" t="s">
        <v>74</v>
      </c>
      <c r="I2" s="2">
        <f>AVERAGE(B2:B10)</f>
        <v>73.466666666666654</v>
      </c>
      <c r="J2">
        <f>400/I2</f>
        <v>5.4446460980036306</v>
      </c>
      <c r="K2">
        <v>5.5</v>
      </c>
      <c r="L2">
        <v>14.5</v>
      </c>
      <c r="M2">
        <f>I2/20</f>
        <v>3.6733333333333329</v>
      </c>
    </row>
    <row r="3" spans="1:15" x14ac:dyDescent="0.3">
      <c r="A3" t="s">
        <v>1</v>
      </c>
      <c r="B3" s="2">
        <v>69.5</v>
      </c>
      <c r="C3">
        <f>400/B3</f>
        <v>5.7553956834532372</v>
      </c>
      <c r="D3">
        <f>ROUND(C3,0)</f>
        <v>6</v>
      </c>
      <c r="E3">
        <f>20-D3</f>
        <v>14</v>
      </c>
      <c r="F3">
        <f t="shared" ref="F3:F66" si="0">(B3*D3)/20</f>
        <v>20.85</v>
      </c>
      <c r="H3" t="s">
        <v>76</v>
      </c>
      <c r="I3" s="2">
        <f>AVERAGE(B38:B46)</f>
        <v>319.16666666666663</v>
      </c>
      <c r="J3">
        <f>400/I3</f>
        <v>1.2532637075718016</v>
      </c>
      <c r="K3">
        <v>1.2</v>
      </c>
      <c r="L3">
        <v>18.8</v>
      </c>
      <c r="M3">
        <f>I3/20</f>
        <v>15.958333333333332</v>
      </c>
    </row>
    <row r="4" spans="1:15" x14ac:dyDescent="0.3">
      <c r="A4" t="s">
        <v>2</v>
      </c>
      <c r="B4" s="2">
        <v>91.8</v>
      </c>
      <c r="C4">
        <f>400/B4</f>
        <v>4.3572984749455337</v>
      </c>
      <c r="D4">
        <f t="shared" ref="D4:D67" si="1">ROUND(C4,0)</f>
        <v>4</v>
      </c>
      <c r="E4">
        <f t="shared" ref="E4:E67" si="2">20-D4</f>
        <v>16</v>
      </c>
      <c r="F4">
        <f t="shared" si="0"/>
        <v>18.36</v>
      </c>
      <c r="H4" t="s">
        <v>75</v>
      </c>
      <c r="I4" s="2">
        <f>AVERAGE(B20:B28)</f>
        <v>50.255555555555553</v>
      </c>
      <c r="J4">
        <f>400/I4</f>
        <v>7.9593190360380284</v>
      </c>
      <c r="K4">
        <v>8</v>
      </c>
      <c r="L4">
        <v>12</v>
      </c>
      <c r="M4">
        <f>I4/20</f>
        <v>2.5127777777777776</v>
      </c>
    </row>
    <row r="5" spans="1:15" x14ac:dyDescent="0.3">
      <c r="A5" t="s">
        <v>3</v>
      </c>
      <c r="B5" s="2">
        <v>60.3</v>
      </c>
      <c r="C5">
        <f>400/B5</f>
        <v>6.6334991708126037</v>
      </c>
      <c r="D5">
        <f t="shared" si="1"/>
        <v>7</v>
      </c>
      <c r="E5">
        <f t="shared" si="2"/>
        <v>13</v>
      </c>
      <c r="F5">
        <f t="shared" si="0"/>
        <v>21.104999999999997</v>
      </c>
      <c r="H5" t="s">
        <v>77</v>
      </c>
      <c r="I5" s="2">
        <f>AVERAGE(B56:B64)</f>
        <v>89.48888888888888</v>
      </c>
      <c r="J5">
        <f>400/I5</f>
        <v>4.4698286565681657</v>
      </c>
      <c r="K5">
        <v>4.5</v>
      </c>
      <c r="L5">
        <v>15.5</v>
      </c>
      <c r="M5">
        <f>I5/20</f>
        <v>4.474444444444444</v>
      </c>
    </row>
    <row r="6" spans="1:15" x14ac:dyDescent="0.3">
      <c r="A6" t="s">
        <v>4</v>
      </c>
      <c r="B6" s="2">
        <v>105.5</v>
      </c>
      <c r="C6">
        <f t="shared" ref="C6:C69" si="3">400/B6</f>
        <v>3.7914691943127963</v>
      </c>
      <c r="D6">
        <f t="shared" si="1"/>
        <v>4</v>
      </c>
      <c r="E6">
        <f t="shared" si="2"/>
        <v>16</v>
      </c>
      <c r="F6">
        <f t="shared" si="0"/>
        <v>21.1</v>
      </c>
      <c r="H6" t="s">
        <v>83</v>
      </c>
      <c r="I6" t="s">
        <v>84</v>
      </c>
    </row>
    <row r="7" spans="1:15" x14ac:dyDescent="0.3">
      <c r="A7" t="s">
        <v>5</v>
      </c>
      <c r="B7" s="2">
        <v>66.7</v>
      </c>
      <c r="C7">
        <f t="shared" si="3"/>
        <v>5.9970014992503744</v>
      </c>
      <c r="D7">
        <f t="shared" si="1"/>
        <v>6</v>
      </c>
      <c r="E7">
        <f t="shared" si="2"/>
        <v>14</v>
      </c>
      <c r="F7">
        <f t="shared" si="0"/>
        <v>20.010000000000002</v>
      </c>
      <c r="H7" t="s">
        <v>79</v>
      </c>
      <c r="I7" s="2">
        <f>AVERAGE(B11:B19)</f>
        <v>80.577777777777783</v>
      </c>
      <c r="J7">
        <f>400/I7</f>
        <v>4.9641478212906778</v>
      </c>
      <c r="K7">
        <v>5</v>
      </c>
      <c r="L7">
        <v>15</v>
      </c>
      <c r="M7">
        <f>I7/20</f>
        <v>4.028888888888889</v>
      </c>
    </row>
    <row r="8" spans="1:15" x14ac:dyDescent="0.3">
      <c r="A8" t="s">
        <v>6</v>
      </c>
      <c r="B8" s="2">
        <v>95</v>
      </c>
      <c r="C8">
        <f t="shared" si="3"/>
        <v>4.2105263157894735</v>
      </c>
      <c r="D8">
        <f t="shared" si="1"/>
        <v>4</v>
      </c>
      <c r="E8">
        <f t="shared" si="2"/>
        <v>16</v>
      </c>
      <c r="F8">
        <f t="shared" si="0"/>
        <v>19</v>
      </c>
      <c r="H8" t="s">
        <v>80</v>
      </c>
      <c r="I8" s="2">
        <f>AVERAGE(B47:B55)</f>
        <v>333.38888888888891</v>
      </c>
      <c r="J8">
        <f>400/I8</f>
        <v>1.1998000333277785</v>
      </c>
      <c r="K8">
        <v>1.2</v>
      </c>
      <c r="L8">
        <v>18.8</v>
      </c>
      <c r="M8">
        <f>I8/20</f>
        <v>16.669444444444444</v>
      </c>
    </row>
    <row r="9" spans="1:15" x14ac:dyDescent="0.3">
      <c r="A9" t="s">
        <v>7</v>
      </c>
      <c r="B9" s="2">
        <v>31.3</v>
      </c>
      <c r="C9">
        <f t="shared" si="3"/>
        <v>12.779552715654951</v>
      </c>
      <c r="D9">
        <f t="shared" si="1"/>
        <v>13</v>
      </c>
      <c r="E9">
        <f t="shared" si="2"/>
        <v>7</v>
      </c>
      <c r="F9">
        <f t="shared" si="0"/>
        <v>20.345000000000002</v>
      </c>
      <c r="H9" t="s">
        <v>81</v>
      </c>
      <c r="I9" s="2">
        <f>AVERAGE(B29:B37)</f>
        <v>65.733333333333334</v>
      </c>
      <c r="J9">
        <f>400/I9</f>
        <v>6.0851926977687629</v>
      </c>
      <c r="K9">
        <v>6.1</v>
      </c>
      <c r="L9">
        <v>13.9</v>
      </c>
      <c r="M9">
        <f>I9/20</f>
        <v>3.2866666666666666</v>
      </c>
    </row>
    <row r="10" spans="1:15" x14ac:dyDescent="0.3">
      <c r="A10" t="s">
        <v>8</v>
      </c>
      <c r="B10" s="2">
        <v>94.4</v>
      </c>
      <c r="C10">
        <f t="shared" si="3"/>
        <v>4.2372881355932197</v>
      </c>
      <c r="D10">
        <f t="shared" si="1"/>
        <v>4</v>
      </c>
      <c r="E10">
        <f t="shared" si="2"/>
        <v>16</v>
      </c>
      <c r="F10">
        <f t="shared" si="0"/>
        <v>18.880000000000003</v>
      </c>
      <c r="H10" t="s">
        <v>82</v>
      </c>
      <c r="I10" s="2">
        <f>AVERAGE(B65:B73)</f>
        <v>93.222222222222229</v>
      </c>
      <c r="J10">
        <f>400/I10</f>
        <v>4.2908224076281281</v>
      </c>
      <c r="K10">
        <v>4.3</v>
      </c>
      <c r="L10">
        <v>15.7</v>
      </c>
      <c r="M10">
        <f>I10/20</f>
        <v>4.6611111111111114</v>
      </c>
    </row>
    <row r="11" spans="1:15" x14ac:dyDescent="0.3">
      <c r="A11" t="s">
        <v>9</v>
      </c>
      <c r="B11" s="2">
        <v>44.1</v>
      </c>
      <c r="C11">
        <f t="shared" si="3"/>
        <v>9.0702947845804989</v>
      </c>
      <c r="D11">
        <f t="shared" si="1"/>
        <v>9</v>
      </c>
      <c r="E11">
        <f t="shared" si="2"/>
        <v>11</v>
      </c>
      <c r="F11">
        <f t="shared" si="0"/>
        <v>19.845000000000002</v>
      </c>
    </row>
    <row r="12" spans="1:15" x14ac:dyDescent="0.3">
      <c r="A12" t="s">
        <v>10</v>
      </c>
      <c r="B12" s="2">
        <v>53.7</v>
      </c>
      <c r="C12">
        <f t="shared" si="3"/>
        <v>7.4487895716945989</v>
      </c>
      <c r="D12">
        <f t="shared" si="1"/>
        <v>7</v>
      </c>
      <c r="E12">
        <f t="shared" si="2"/>
        <v>13</v>
      </c>
      <c r="F12">
        <f t="shared" si="0"/>
        <v>18.795000000000002</v>
      </c>
    </row>
    <row r="13" spans="1:15" x14ac:dyDescent="0.3">
      <c r="A13" t="s">
        <v>11</v>
      </c>
      <c r="B13" s="2">
        <v>102</v>
      </c>
      <c r="C13">
        <f t="shared" si="3"/>
        <v>3.9215686274509802</v>
      </c>
      <c r="D13">
        <f t="shared" si="1"/>
        <v>4</v>
      </c>
      <c r="E13">
        <f t="shared" si="2"/>
        <v>16</v>
      </c>
      <c r="F13">
        <f t="shared" si="0"/>
        <v>20.399999999999999</v>
      </c>
    </row>
    <row r="14" spans="1:15" x14ac:dyDescent="0.3">
      <c r="A14" t="s">
        <v>12</v>
      </c>
      <c r="B14" s="2">
        <v>50.1</v>
      </c>
      <c r="C14">
        <f t="shared" si="3"/>
        <v>7.9840319361277441</v>
      </c>
      <c r="D14">
        <f t="shared" si="1"/>
        <v>8</v>
      </c>
      <c r="E14">
        <f t="shared" si="2"/>
        <v>12</v>
      </c>
      <c r="F14">
        <f t="shared" si="0"/>
        <v>20.04</v>
      </c>
    </row>
    <row r="15" spans="1:15" x14ac:dyDescent="0.3">
      <c r="A15" t="s">
        <v>13</v>
      </c>
      <c r="B15" s="2">
        <v>112.1</v>
      </c>
      <c r="C15">
        <f t="shared" si="3"/>
        <v>3.568242640499554</v>
      </c>
      <c r="D15">
        <f t="shared" si="1"/>
        <v>4</v>
      </c>
      <c r="E15">
        <f t="shared" si="2"/>
        <v>16</v>
      </c>
      <c r="F15">
        <f t="shared" si="0"/>
        <v>22.419999999999998</v>
      </c>
    </row>
    <row r="16" spans="1:15" x14ac:dyDescent="0.3">
      <c r="A16" t="s">
        <v>14</v>
      </c>
      <c r="B16" s="2">
        <v>47.7</v>
      </c>
      <c r="C16">
        <f t="shared" si="3"/>
        <v>8.3857442348008373</v>
      </c>
      <c r="D16">
        <f t="shared" si="1"/>
        <v>8</v>
      </c>
      <c r="E16">
        <f t="shared" si="2"/>
        <v>12</v>
      </c>
      <c r="F16">
        <f t="shared" si="0"/>
        <v>19.080000000000002</v>
      </c>
    </row>
    <row r="17" spans="1:6" x14ac:dyDescent="0.3">
      <c r="A17" t="s">
        <v>15</v>
      </c>
      <c r="B17" s="2">
        <v>87.9</v>
      </c>
      <c r="C17">
        <f t="shared" si="3"/>
        <v>4.5506257110352673</v>
      </c>
      <c r="D17">
        <f t="shared" si="1"/>
        <v>5</v>
      </c>
      <c r="E17">
        <f t="shared" si="2"/>
        <v>15</v>
      </c>
      <c r="F17">
        <f t="shared" si="0"/>
        <v>21.975000000000001</v>
      </c>
    </row>
    <row r="18" spans="1:6" x14ac:dyDescent="0.3">
      <c r="A18" t="s">
        <v>16</v>
      </c>
      <c r="B18" s="2">
        <v>77.2</v>
      </c>
      <c r="C18">
        <f t="shared" si="3"/>
        <v>5.1813471502590671</v>
      </c>
      <c r="D18">
        <f t="shared" si="1"/>
        <v>5</v>
      </c>
      <c r="E18">
        <f t="shared" si="2"/>
        <v>15</v>
      </c>
      <c r="F18">
        <f t="shared" si="0"/>
        <v>19.3</v>
      </c>
    </row>
    <row r="19" spans="1:6" x14ac:dyDescent="0.3">
      <c r="A19" t="s">
        <v>17</v>
      </c>
      <c r="B19" s="2">
        <v>150.4</v>
      </c>
      <c r="C19">
        <f t="shared" si="3"/>
        <v>2.6595744680851063</v>
      </c>
      <c r="D19">
        <v>3</v>
      </c>
      <c r="E19">
        <f t="shared" si="2"/>
        <v>17</v>
      </c>
      <c r="F19">
        <f t="shared" si="0"/>
        <v>22.560000000000002</v>
      </c>
    </row>
    <row r="20" spans="1:6" x14ac:dyDescent="0.3">
      <c r="A20" t="s">
        <v>18</v>
      </c>
      <c r="B20" s="2">
        <v>36</v>
      </c>
      <c r="C20">
        <f t="shared" si="3"/>
        <v>11.111111111111111</v>
      </c>
      <c r="D20">
        <f t="shared" si="1"/>
        <v>11</v>
      </c>
      <c r="E20">
        <f t="shared" si="2"/>
        <v>9</v>
      </c>
      <c r="F20">
        <f t="shared" si="0"/>
        <v>19.8</v>
      </c>
    </row>
    <row r="21" spans="1:6" x14ac:dyDescent="0.3">
      <c r="A21" t="s">
        <v>19</v>
      </c>
      <c r="B21" s="2">
        <v>60.8</v>
      </c>
      <c r="C21">
        <f t="shared" si="3"/>
        <v>6.5789473684210531</v>
      </c>
      <c r="D21">
        <f t="shared" si="1"/>
        <v>7</v>
      </c>
      <c r="E21">
        <f t="shared" si="2"/>
        <v>13</v>
      </c>
      <c r="F21">
        <f t="shared" si="0"/>
        <v>21.279999999999998</v>
      </c>
    </row>
    <row r="22" spans="1:6" x14ac:dyDescent="0.3">
      <c r="A22" t="s">
        <v>20</v>
      </c>
      <c r="B22" s="2">
        <v>64.099999999999994</v>
      </c>
      <c r="C22">
        <f t="shared" si="3"/>
        <v>6.2402496099844003</v>
      </c>
      <c r="D22">
        <f t="shared" si="1"/>
        <v>6</v>
      </c>
      <c r="E22">
        <f t="shared" si="2"/>
        <v>14</v>
      </c>
      <c r="F22">
        <f t="shared" si="0"/>
        <v>19.229999999999997</v>
      </c>
    </row>
    <row r="23" spans="1:6" x14ac:dyDescent="0.3">
      <c r="A23" t="s">
        <v>21</v>
      </c>
      <c r="B23" s="2">
        <v>26.4</v>
      </c>
      <c r="C23">
        <f t="shared" si="3"/>
        <v>15.151515151515152</v>
      </c>
      <c r="D23">
        <f t="shared" si="1"/>
        <v>15</v>
      </c>
      <c r="E23">
        <f t="shared" si="2"/>
        <v>5</v>
      </c>
      <c r="F23">
        <f t="shared" si="0"/>
        <v>19.8</v>
      </c>
    </row>
    <row r="24" spans="1:6" x14ac:dyDescent="0.3">
      <c r="A24" t="s">
        <v>22</v>
      </c>
      <c r="B24" s="2">
        <v>19.8</v>
      </c>
      <c r="C24">
        <f t="shared" si="3"/>
        <v>20.202020202020201</v>
      </c>
      <c r="D24">
        <f t="shared" si="1"/>
        <v>20</v>
      </c>
      <c r="E24">
        <f t="shared" si="2"/>
        <v>0</v>
      </c>
      <c r="F24">
        <f t="shared" si="0"/>
        <v>19.8</v>
      </c>
    </row>
    <row r="25" spans="1:6" x14ac:dyDescent="0.3">
      <c r="A25" t="s">
        <v>23</v>
      </c>
      <c r="B25" s="2">
        <v>38.799999999999997</v>
      </c>
      <c r="C25">
        <f t="shared" si="3"/>
        <v>10.309278350515465</v>
      </c>
      <c r="D25">
        <f t="shared" si="1"/>
        <v>10</v>
      </c>
      <c r="E25">
        <f t="shared" si="2"/>
        <v>10</v>
      </c>
      <c r="F25">
        <f t="shared" si="0"/>
        <v>19.399999999999999</v>
      </c>
    </row>
    <row r="26" spans="1:6" x14ac:dyDescent="0.3">
      <c r="A26" t="s">
        <v>24</v>
      </c>
      <c r="B26" s="2">
        <v>50.7</v>
      </c>
      <c r="C26">
        <f t="shared" si="3"/>
        <v>7.8895463510848121</v>
      </c>
      <c r="D26">
        <f t="shared" si="1"/>
        <v>8</v>
      </c>
      <c r="E26">
        <f t="shared" si="2"/>
        <v>12</v>
      </c>
      <c r="F26">
        <f t="shared" si="0"/>
        <v>20.28</v>
      </c>
    </row>
    <row r="27" spans="1:6" x14ac:dyDescent="0.3">
      <c r="A27" t="s">
        <v>25</v>
      </c>
      <c r="B27" s="2">
        <v>78</v>
      </c>
      <c r="C27">
        <f t="shared" si="3"/>
        <v>5.1282051282051286</v>
      </c>
      <c r="D27">
        <f t="shared" si="1"/>
        <v>5</v>
      </c>
      <c r="E27">
        <f t="shared" si="2"/>
        <v>15</v>
      </c>
      <c r="F27">
        <f>(B27*D27)/20</f>
        <v>19.5</v>
      </c>
    </row>
    <row r="28" spans="1:6" x14ac:dyDescent="0.3">
      <c r="A28" t="s">
        <v>26</v>
      </c>
      <c r="B28" s="2">
        <v>77.7</v>
      </c>
      <c r="C28">
        <f t="shared" si="3"/>
        <v>5.1480051480051481</v>
      </c>
      <c r="D28">
        <f t="shared" si="1"/>
        <v>5</v>
      </c>
      <c r="E28">
        <f t="shared" si="2"/>
        <v>15</v>
      </c>
      <c r="F28">
        <f t="shared" si="0"/>
        <v>19.425000000000001</v>
      </c>
    </row>
    <row r="29" spans="1:6" x14ac:dyDescent="0.3">
      <c r="A29" t="s">
        <v>27</v>
      </c>
      <c r="B29" s="2">
        <v>87.4</v>
      </c>
      <c r="C29">
        <f t="shared" si="3"/>
        <v>4.5766590389016013</v>
      </c>
      <c r="D29">
        <f t="shared" si="1"/>
        <v>5</v>
      </c>
      <c r="E29">
        <f t="shared" si="2"/>
        <v>15</v>
      </c>
      <c r="F29">
        <f t="shared" si="0"/>
        <v>21.85</v>
      </c>
    </row>
    <row r="30" spans="1:6" x14ac:dyDescent="0.3">
      <c r="A30" t="s">
        <v>28</v>
      </c>
      <c r="B30" s="2">
        <v>79.5</v>
      </c>
      <c r="C30">
        <f t="shared" si="3"/>
        <v>5.0314465408805029</v>
      </c>
      <c r="D30">
        <f t="shared" si="1"/>
        <v>5</v>
      </c>
      <c r="E30">
        <f t="shared" si="2"/>
        <v>15</v>
      </c>
      <c r="F30">
        <f t="shared" si="0"/>
        <v>19.875</v>
      </c>
    </row>
    <row r="31" spans="1:6" x14ac:dyDescent="0.3">
      <c r="A31" t="s">
        <v>29</v>
      </c>
      <c r="B31" s="2">
        <v>41.9</v>
      </c>
      <c r="C31">
        <f t="shared" si="3"/>
        <v>9.5465393794749414</v>
      </c>
      <c r="D31">
        <f t="shared" si="1"/>
        <v>10</v>
      </c>
      <c r="E31">
        <f t="shared" si="2"/>
        <v>10</v>
      </c>
      <c r="F31">
        <f t="shared" si="0"/>
        <v>20.95</v>
      </c>
    </row>
    <row r="32" spans="1:6" x14ac:dyDescent="0.3">
      <c r="A32" t="s">
        <v>30</v>
      </c>
      <c r="B32" s="2">
        <v>64.599999999999994</v>
      </c>
      <c r="C32">
        <f t="shared" si="3"/>
        <v>6.1919504643962853</v>
      </c>
      <c r="D32">
        <f t="shared" si="1"/>
        <v>6</v>
      </c>
      <c r="E32">
        <f t="shared" si="2"/>
        <v>14</v>
      </c>
      <c r="F32">
        <f t="shared" si="0"/>
        <v>19.38</v>
      </c>
    </row>
    <row r="33" spans="1:6" x14ac:dyDescent="0.3">
      <c r="A33" t="s">
        <v>31</v>
      </c>
      <c r="B33" s="2">
        <v>76.599999999999994</v>
      </c>
      <c r="C33">
        <f t="shared" si="3"/>
        <v>5.2219321148825069</v>
      </c>
      <c r="D33">
        <f t="shared" si="1"/>
        <v>5</v>
      </c>
      <c r="E33">
        <f t="shared" si="2"/>
        <v>15</v>
      </c>
      <c r="F33">
        <f t="shared" si="0"/>
        <v>19.149999999999999</v>
      </c>
    </row>
    <row r="34" spans="1:6" x14ac:dyDescent="0.3">
      <c r="A34" t="s">
        <v>32</v>
      </c>
      <c r="B34" s="2">
        <v>48.1</v>
      </c>
      <c r="C34">
        <f t="shared" si="3"/>
        <v>8.3160083160083165</v>
      </c>
      <c r="D34">
        <f t="shared" si="1"/>
        <v>8</v>
      </c>
      <c r="E34">
        <f t="shared" si="2"/>
        <v>12</v>
      </c>
      <c r="F34">
        <f t="shared" si="0"/>
        <v>19.240000000000002</v>
      </c>
    </row>
    <row r="35" spans="1:6" x14ac:dyDescent="0.3">
      <c r="A35" t="s">
        <v>33</v>
      </c>
      <c r="B35" s="2">
        <v>85.5</v>
      </c>
      <c r="C35">
        <f t="shared" si="3"/>
        <v>4.6783625730994149</v>
      </c>
      <c r="D35">
        <f t="shared" si="1"/>
        <v>5</v>
      </c>
      <c r="E35">
        <f t="shared" si="2"/>
        <v>15</v>
      </c>
      <c r="F35">
        <f t="shared" si="0"/>
        <v>21.375</v>
      </c>
    </row>
    <row r="36" spans="1:6" x14ac:dyDescent="0.3">
      <c r="A36" t="s">
        <v>34</v>
      </c>
      <c r="B36" s="2">
        <v>56.6</v>
      </c>
      <c r="C36">
        <f t="shared" si="3"/>
        <v>7.0671378091872787</v>
      </c>
      <c r="D36">
        <f t="shared" si="1"/>
        <v>7</v>
      </c>
      <c r="E36">
        <f t="shared" si="2"/>
        <v>13</v>
      </c>
      <c r="F36">
        <f t="shared" si="0"/>
        <v>19.809999999999999</v>
      </c>
    </row>
    <row r="37" spans="1:6" x14ac:dyDescent="0.3">
      <c r="A37" t="s">
        <v>35</v>
      </c>
      <c r="B37" s="2">
        <v>51.4</v>
      </c>
      <c r="C37">
        <f t="shared" si="3"/>
        <v>7.782101167315175</v>
      </c>
      <c r="D37">
        <f t="shared" si="1"/>
        <v>8</v>
      </c>
      <c r="E37">
        <f t="shared" si="2"/>
        <v>12</v>
      </c>
      <c r="F37">
        <f t="shared" si="0"/>
        <v>20.56</v>
      </c>
    </row>
    <row r="38" spans="1:6" x14ac:dyDescent="0.3">
      <c r="A38" t="s">
        <v>36</v>
      </c>
      <c r="B38" s="2">
        <v>167.6</v>
      </c>
      <c r="C38">
        <f t="shared" si="3"/>
        <v>2.3866348448687353</v>
      </c>
      <c r="D38">
        <f t="shared" si="1"/>
        <v>2</v>
      </c>
      <c r="E38">
        <f t="shared" si="2"/>
        <v>18</v>
      </c>
      <c r="F38">
        <f t="shared" si="0"/>
        <v>16.759999999999998</v>
      </c>
    </row>
    <row r="39" spans="1:6" x14ac:dyDescent="0.3">
      <c r="A39" t="s">
        <v>37</v>
      </c>
      <c r="B39" s="2">
        <v>254.7</v>
      </c>
      <c r="C39">
        <f t="shared" si="3"/>
        <v>1.5704750687082842</v>
      </c>
      <c r="D39">
        <f>1.5</f>
        <v>1.5</v>
      </c>
      <c r="E39">
        <f t="shared" si="2"/>
        <v>18.5</v>
      </c>
      <c r="F39">
        <f t="shared" si="0"/>
        <v>19.102499999999999</v>
      </c>
    </row>
    <row r="40" spans="1:6" x14ac:dyDescent="0.3">
      <c r="A40" t="s">
        <v>38</v>
      </c>
      <c r="B40" s="2">
        <v>347.2</v>
      </c>
      <c r="C40">
        <f t="shared" si="3"/>
        <v>1.1520737327188941</v>
      </c>
      <c r="D40">
        <f t="shared" si="1"/>
        <v>1</v>
      </c>
      <c r="E40">
        <f t="shared" si="2"/>
        <v>19</v>
      </c>
      <c r="F40">
        <f t="shared" si="0"/>
        <v>17.36</v>
      </c>
    </row>
    <row r="41" spans="1:6" x14ac:dyDescent="0.3">
      <c r="A41" t="s">
        <v>39</v>
      </c>
      <c r="B41" s="2">
        <v>286.5</v>
      </c>
      <c r="C41">
        <f t="shared" si="3"/>
        <v>1.3961605584642234</v>
      </c>
      <c r="D41">
        <f>1.5</f>
        <v>1.5</v>
      </c>
      <c r="E41">
        <f t="shared" si="2"/>
        <v>18.5</v>
      </c>
      <c r="F41">
        <f t="shared" si="0"/>
        <v>21.487500000000001</v>
      </c>
    </row>
    <row r="42" spans="1:6" x14ac:dyDescent="0.3">
      <c r="A42" t="s">
        <v>40</v>
      </c>
      <c r="B42" s="2">
        <v>361.4</v>
      </c>
      <c r="C42">
        <f t="shared" si="3"/>
        <v>1.1068068622025458</v>
      </c>
      <c r="D42">
        <f t="shared" si="1"/>
        <v>1</v>
      </c>
      <c r="E42">
        <f t="shared" si="2"/>
        <v>19</v>
      </c>
      <c r="F42">
        <f t="shared" si="0"/>
        <v>18.07</v>
      </c>
    </row>
    <row r="43" spans="1:6" x14ac:dyDescent="0.3">
      <c r="A43" t="s">
        <v>41</v>
      </c>
      <c r="B43" s="2">
        <v>411.5</v>
      </c>
      <c r="C43">
        <f t="shared" si="3"/>
        <v>0.97205346294046169</v>
      </c>
      <c r="D43">
        <f t="shared" si="1"/>
        <v>1</v>
      </c>
      <c r="E43">
        <f t="shared" si="2"/>
        <v>19</v>
      </c>
      <c r="F43">
        <f t="shared" si="0"/>
        <v>20.574999999999999</v>
      </c>
    </row>
    <row r="44" spans="1:6" x14ac:dyDescent="0.3">
      <c r="A44" t="s">
        <v>42</v>
      </c>
      <c r="B44" s="2">
        <v>295.7</v>
      </c>
      <c r="C44">
        <f t="shared" si="3"/>
        <v>1.3527223537368955</v>
      </c>
      <c r="D44">
        <f>1.5</f>
        <v>1.5</v>
      </c>
      <c r="E44">
        <f t="shared" si="2"/>
        <v>18.5</v>
      </c>
      <c r="F44">
        <f t="shared" si="0"/>
        <v>22.177499999999998</v>
      </c>
    </row>
    <row r="45" spans="1:6" x14ac:dyDescent="0.3">
      <c r="A45" t="s">
        <v>43</v>
      </c>
      <c r="B45" s="2">
        <v>351.2</v>
      </c>
      <c r="C45">
        <f t="shared" si="3"/>
        <v>1.1389521640091116</v>
      </c>
      <c r="D45">
        <f t="shared" si="1"/>
        <v>1</v>
      </c>
      <c r="E45">
        <f t="shared" si="2"/>
        <v>19</v>
      </c>
      <c r="F45">
        <f>(B45*D45)/20</f>
        <v>17.559999999999999</v>
      </c>
    </row>
    <row r="46" spans="1:6" x14ac:dyDescent="0.3">
      <c r="A46" t="s">
        <v>44</v>
      </c>
      <c r="B46" s="2">
        <v>396.7</v>
      </c>
      <c r="C46">
        <f t="shared" si="3"/>
        <v>1.008318628686665</v>
      </c>
      <c r="D46">
        <f t="shared" si="1"/>
        <v>1</v>
      </c>
      <c r="E46">
        <f t="shared" si="2"/>
        <v>19</v>
      </c>
      <c r="F46">
        <f t="shared" si="0"/>
        <v>19.835000000000001</v>
      </c>
    </row>
    <row r="47" spans="1:6" x14ac:dyDescent="0.3">
      <c r="A47" t="s">
        <v>45</v>
      </c>
      <c r="B47" s="2">
        <v>439.3</v>
      </c>
      <c r="C47">
        <f t="shared" si="3"/>
        <v>0.91053949465058048</v>
      </c>
      <c r="D47">
        <f t="shared" si="1"/>
        <v>1</v>
      </c>
      <c r="E47">
        <f t="shared" si="2"/>
        <v>19</v>
      </c>
      <c r="F47">
        <f t="shared" si="0"/>
        <v>21.965</v>
      </c>
    </row>
    <row r="48" spans="1:6" x14ac:dyDescent="0.3">
      <c r="A48" t="s">
        <v>46</v>
      </c>
      <c r="B48" s="2">
        <v>364.2</v>
      </c>
      <c r="C48">
        <f t="shared" si="3"/>
        <v>1.0982976386600769</v>
      </c>
      <c r="D48">
        <f t="shared" si="1"/>
        <v>1</v>
      </c>
      <c r="E48">
        <f t="shared" si="2"/>
        <v>19</v>
      </c>
      <c r="F48">
        <f t="shared" si="0"/>
        <v>18.21</v>
      </c>
    </row>
    <row r="49" spans="1:6" x14ac:dyDescent="0.3">
      <c r="A49" t="s">
        <v>47</v>
      </c>
      <c r="B49" s="2">
        <v>492.8</v>
      </c>
      <c r="C49">
        <f t="shared" si="3"/>
        <v>0.81168831168831168</v>
      </c>
      <c r="D49">
        <f t="shared" si="1"/>
        <v>1</v>
      </c>
      <c r="E49">
        <f t="shared" si="2"/>
        <v>19</v>
      </c>
      <c r="F49">
        <f t="shared" si="0"/>
        <v>24.64</v>
      </c>
    </row>
    <row r="50" spans="1:6" x14ac:dyDescent="0.3">
      <c r="A50" t="s">
        <v>48</v>
      </c>
      <c r="B50" s="2">
        <v>169.5</v>
      </c>
      <c r="C50">
        <f t="shared" si="3"/>
        <v>2.359882005899705</v>
      </c>
      <c r="D50">
        <f t="shared" si="1"/>
        <v>2</v>
      </c>
      <c r="E50">
        <f t="shared" si="2"/>
        <v>18</v>
      </c>
      <c r="F50">
        <f t="shared" si="0"/>
        <v>16.95</v>
      </c>
    </row>
    <row r="51" spans="1:6" x14ac:dyDescent="0.3">
      <c r="A51" t="s">
        <v>49</v>
      </c>
      <c r="B51" s="2">
        <v>234.6</v>
      </c>
      <c r="C51">
        <f t="shared" si="3"/>
        <v>1.7050298380221653</v>
      </c>
      <c r="D51">
        <f>1.5</f>
        <v>1.5</v>
      </c>
      <c r="E51">
        <f t="shared" si="2"/>
        <v>18.5</v>
      </c>
      <c r="F51">
        <f t="shared" si="0"/>
        <v>17.594999999999999</v>
      </c>
    </row>
    <row r="52" spans="1:6" x14ac:dyDescent="0.3">
      <c r="A52" t="s">
        <v>50</v>
      </c>
      <c r="B52" s="2">
        <v>329</v>
      </c>
      <c r="C52">
        <f t="shared" si="3"/>
        <v>1.21580547112462</v>
      </c>
      <c r="D52">
        <f t="shared" si="1"/>
        <v>1</v>
      </c>
      <c r="E52">
        <f t="shared" si="2"/>
        <v>19</v>
      </c>
      <c r="F52">
        <f t="shared" si="0"/>
        <v>16.45</v>
      </c>
    </row>
    <row r="53" spans="1:6" x14ac:dyDescent="0.3">
      <c r="A53" t="s">
        <v>51</v>
      </c>
      <c r="B53" s="2">
        <v>265.7</v>
      </c>
      <c r="C53">
        <f t="shared" si="3"/>
        <v>1.5054572826496049</v>
      </c>
      <c r="D53">
        <f>1.5</f>
        <v>1.5</v>
      </c>
      <c r="E53">
        <f t="shared" si="2"/>
        <v>18.5</v>
      </c>
      <c r="F53">
        <f t="shared" si="0"/>
        <v>19.927499999999998</v>
      </c>
    </row>
    <row r="54" spans="1:6" x14ac:dyDescent="0.3">
      <c r="A54" t="s">
        <v>52</v>
      </c>
      <c r="B54" s="2">
        <v>361</v>
      </c>
      <c r="C54">
        <f t="shared" si="3"/>
        <v>1.10803324099723</v>
      </c>
      <c r="D54">
        <f t="shared" si="1"/>
        <v>1</v>
      </c>
      <c r="E54">
        <f t="shared" si="2"/>
        <v>19</v>
      </c>
      <c r="F54">
        <f t="shared" si="0"/>
        <v>18.05</v>
      </c>
    </row>
    <row r="55" spans="1:6" x14ac:dyDescent="0.3">
      <c r="A55" t="s">
        <v>53</v>
      </c>
      <c r="B55" s="2">
        <v>344.4</v>
      </c>
      <c r="C55">
        <f t="shared" si="3"/>
        <v>1.1614401858304297</v>
      </c>
      <c r="D55">
        <f t="shared" si="1"/>
        <v>1</v>
      </c>
      <c r="E55">
        <f t="shared" si="2"/>
        <v>19</v>
      </c>
      <c r="F55">
        <f t="shared" si="0"/>
        <v>17.22</v>
      </c>
    </row>
    <row r="56" spans="1:6" x14ac:dyDescent="0.3">
      <c r="A56" t="s">
        <v>54</v>
      </c>
      <c r="B56" s="2">
        <v>58.8</v>
      </c>
      <c r="C56">
        <f t="shared" si="3"/>
        <v>6.8027210884353746</v>
      </c>
      <c r="D56">
        <f t="shared" si="1"/>
        <v>7</v>
      </c>
      <c r="E56">
        <f t="shared" si="2"/>
        <v>13</v>
      </c>
      <c r="F56">
        <f t="shared" si="0"/>
        <v>20.58</v>
      </c>
    </row>
    <row r="57" spans="1:6" x14ac:dyDescent="0.3">
      <c r="A57" t="s">
        <v>55</v>
      </c>
      <c r="B57" s="2">
        <v>75.400000000000006</v>
      </c>
      <c r="C57">
        <f t="shared" si="3"/>
        <v>5.3050397877984077</v>
      </c>
      <c r="D57">
        <f t="shared" si="1"/>
        <v>5</v>
      </c>
      <c r="E57">
        <f t="shared" si="2"/>
        <v>15</v>
      </c>
      <c r="F57">
        <f t="shared" si="0"/>
        <v>18.850000000000001</v>
      </c>
    </row>
    <row r="58" spans="1:6" x14ac:dyDescent="0.3">
      <c r="A58" t="s">
        <v>56</v>
      </c>
      <c r="B58" s="2">
        <v>80.599999999999994</v>
      </c>
      <c r="C58">
        <f t="shared" si="3"/>
        <v>4.9627791563275441</v>
      </c>
      <c r="D58">
        <f t="shared" si="1"/>
        <v>5</v>
      </c>
      <c r="E58">
        <f t="shared" si="2"/>
        <v>15</v>
      </c>
      <c r="F58">
        <f t="shared" si="0"/>
        <v>20.149999999999999</v>
      </c>
    </row>
    <row r="59" spans="1:6" x14ac:dyDescent="0.3">
      <c r="A59" t="s">
        <v>57</v>
      </c>
      <c r="B59" s="2">
        <v>64.5</v>
      </c>
      <c r="C59">
        <f t="shared" si="3"/>
        <v>6.2015503875968996</v>
      </c>
      <c r="D59">
        <f t="shared" si="1"/>
        <v>6</v>
      </c>
      <c r="E59">
        <f t="shared" si="2"/>
        <v>14</v>
      </c>
      <c r="F59">
        <f>(B59*D59)/20</f>
        <v>19.350000000000001</v>
      </c>
    </row>
    <row r="60" spans="1:6" x14ac:dyDescent="0.3">
      <c r="A60" t="s">
        <v>58</v>
      </c>
      <c r="B60" s="2">
        <v>88.8</v>
      </c>
      <c r="C60">
        <f t="shared" si="3"/>
        <v>4.5045045045045047</v>
      </c>
      <c r="D60">
        <f t="shared" si="1"/>
        <v>5</v>
      </c>
      <c r="E60">
        <f t="shared" si="2"/>
        <v>15</v>
      </c>
      <c r="F60">
        <f t="shared" si="0"/>
        <v>22.2</v>
      </c>
    </row>
    <row r="61" spans="1:6" x14ac:dyDescent="0.3">
      <c r="A61" t="s">
        <v>59</v>
      </c>
      <c r="B61" s="2">
        <v>113.3</v>
      </c>
      <c r="C61">
        <f t="shared" si="3"/>
        <v>3.5304501323918802</v>
      </c>
      <c r="D61">
        <f t="shared" si="1"/>
        <v>4</v>
      </c>
      <c r="E61">
        <f t="shared" si="2"/>
        <v>16</v>
      </c>
      <c r="F61">
        <f t="shared" si="0"/>
        <v>22.66</v>
      </c>
    </row>
    <row r="62" spans="1:6" x14ac:dyDescent="0.3">
      <c r="A62" t="s">
        <v>60</v>
      </c>
      <c r="B62" s="2">
        <v>123.9</v>
      </c>
      <c r="C62">
        <f t="shared" si="3"/>
        <v>3.228410008071025</v>
      </c>
      <c r="D62">
        <f t="shared" si="1"/>
        <v>3</v>
      </c>
      <c r="E62">
        <f t="shared" si="2"/>
        <v>17</v>
      </c>
      <c r="F62">
        <f t="shared" si="0"/>
        <v>18.585000000000001</v>
      </c>
    </row>
    <row r="63" spans="1:6" x14ac:dyDescent="0.3">
      <c r="A63" t="s">
        <v>61</v>
      </c>
      <c r="B63" s="2">
        <v>91.6</v>
      </c>
      <c r="C63">
        <f t="shared" si="3"/>
        <v>4.3668122270742362</v>
      </c>
      <c r="D63">
        <f t="shared" si="1"/>
        <v>4</v>
      </c>
      <c r="E63">
        <f t="shared" si="2"/>
        <v>16</v>
      </c>
      <c r="F63">
        <f t="shared" si="0"/>
        <v>18.32</v>
      </c>
    </row>
    <row r="64" spans="1:6" x14ac:dyDescent="0.3">
      <c r="A64" t="s">
        <v>62</v>
      </c>
      <c r="B64" s="2">
        <v>108.5</v>
      </c>
      <c r="C64">
        <f t="shared" si="3"/>
        <v>3.6866359447004609</v>
      </c>
      <c r="D64">
        <f t="shared" si="1"/>
        <v>4</v>
      </c>
      <c r="E64">
        <f t="shared" si="2"/>
        <v>16</v>
      </c>
      <c r="F64">
        <f t="shared" si="0"/>
        <v>21.7</v>
      </c>
    </row>
    <row r="65" spans="1:6" x14ac:dyDescent="0.3">
      <c r="A65" t="s">
        <v>63</v>
      </c>
      <c r="B65" s="2">
        <v>179</v>
      </c>
      <c r="C65">
        <f t="shared" si="3"/>
        <v>2.2346368715083798</v>
      </c>
      <c r="D65">
        <f t="shared" si="1"/>
        <v>2</v>
      </c>
      <c r="E65">
        <f t="shared" si="2"/>
        <v>18</v>
      </c>
      <c r="F65">
        <f t="shared" si="0"/>
        <v>17.899999999999999</v>
      </c>
    </row>
    <row r="66" spans="1:6" x14ac:dyDescent="0.3">
      <c r="A66" t="s">
        <v>64</v>
      </c>
      <c r="B66" s="2">
        <v>123.8</v>
      </c>
      <c r="C66">
        <f t="shared" si="3"/>
        <v>3.2310177705977385</v>
      </c>
      <c r="D66">
        <f t="shared" si="1"/>
        <v>3</v>
      </c>
      <c r="E66">
        <f t="shared" si="2"/>
        <v>17</v>
      </c>
      <c r="F66">
        <f t="shared" si="0"/>
        <v>18.57</v>
      </c>
    </row>
    <row r="67" spans="1:6" x14ac:dyDescent="0.3">
      <c r="A67" t="s">
        <v>65</v>
      </c>
      <c r="B67" s="2">
        <v>144.80000000000001</v>
      </c>
      <c r="C67">
        <f t="shared" si="3"/>
        <v>2.7624309392265189</v>
      </c>
      <c r="D67">
        <f t="shared" si="1"/>
        <v>3</v>
      </c>
      <c r="E67">
        <f t="shared" si="2"/>
        <v>17</v>
      </c>
      <c r="F67">
        <f t="shared" ref="F67:F73" si="4">(B67*D67)/20</f>
        <v>21.720000000000002</v>
      </c>
    </row>
    <row r="68" spans="1:6" x14ac:dyDescent="0.3">
      <c r="A68" t="s">
        <v>66</v>
      </c>
      <c r="B68" s="2">
        <v>74.599999999999994</v>
      </c>
      <c r="C68">
        <f t="shared" si="3"/>
        <v>5.3619302949061662</v>
      </c>
      <c r="D68">
        <f t="shared" ref="D68:D73" si="5">ROUND(C68,0)</f>
        <v>5</v>
      </c>
      <c r="E68">
        <f t="shared" ref="E68:E72" si="6">20-D68</f>
        <v>15</v>
      </c>
      <c r="F68">
        <f t="shared" si="4"/>
        <v>18.649999999999999</v>
      </c>
    </row>
    <row r="69" spans="1:6" x14ac:dyDescent="0.3">
      <c r="A69" t="s">
        <v>67</v>
      </c>
      <c r="B69" s="2">
        <v>35.9</v>
      </c>
      <c r="C69">
        <f t="shared" si="3"/>
        <v>11.142061281337048</v>
      </c>
      <c r="D69">
        <f t="shared" si="5"/>
        <v>11</v>
      </c>
      <c r="E69">
        <f t="shared" si="6"/>
        <v>9</v>
      </c>
      <c r="F69">
        <f t="shared" si="4"/>
        <v>19.744999999999997</v>
      </c>
    </row>
    <row r="70" spans="1:6" x14ac:dyDescent="0.3">
      <c r="A70" t="s">
        <v>68</v>
      </c>
      <c r="B70" s="2">
        <v>44.9</v>
      </c>
      <c r="C70">
        <f t="shared" ref="C70:C73" si="7">400/B70</f>
        <v>8.908685968819599</v>
      </c>
      <c r="D70">
        <f t="shared" si="5"/>
        <v>9</v>
      </c>
      <c r="E70">
        <f t="shared" si="6"/>
        <v>11</v>
      </c>
      <c r="F70">
        <f t="shared" si="4"/>
        <v>20.204999999999998</v>
      </c>
    </row>
    <row r="71" spans="1:6" x14ac:dyDescent="0.3">
      <c r="A71" t="s">
        <v>69</v>
      </c>
      <c r="B71" s="2">
        <v>69.7</v>
      </c>
      <c r="C71">
        <f t="shared" si="7"/>
        <v>5.7388809182209464</v>
      </c>
      <c r="D71">
        <f t="shared" si="5"/>
        <v>6</v>
      </c>
      <c r="E71">
        <f t="shared" si="6"/>
        <v>14</v>
      </c>
      <c r="F71">
        <f t="shared" si="4"/>
        <v>20.910000000000004</v>
      </c>
    </row>
    <row r="72" spans="1:6" x14ac:dyDescent="0.3">
      <c r="A72" t="s">
        <v>70</v>
      </c>
      <c r="B72" s="2">
        <v>74.5</v>
      </c>
      <c r="C72">
        <f t="shared" si="7"/>
        <v>5.3691275167785237</v>
      </c>
      <c r="D72">
        <f t="shared" si="5"/>
        <v>5</v>
      </c>
      <c r="E72">
        <f t="shared" si="6"/>
        <v>15</v>
      </c>
      <c r="F72">
        <f t="shared" si="4"/>
        <v>18.625</v>
      </c>
    </row>
    <row r="73" spans="1:6" x14ac:dyDescent="0.3">
      <c r="A73" t="s">
        <v>71</v>
      </c>
      <c r="B73" s="2">
        <v>91.8</v>
      </c>
      <c r="C73">
        <f t="shared" si="7"/>
        <v>4.3572984749455337</v>
      </c>
      <c r="D73">
        <f t="shared" si="5"/>
        <v>4</v>
      </c>
      <c r="E73">
        <f>20-D73</f>
        <v>16</v>
      </c>
      <c r="F73">
        <f t="shared" si="4"/>
        <v>18.36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joyalea@student.ubc.ca</dc:creator>
  <cp:lastModifiedBy>joyalea@student.ubc.ca</cp:lastModifiedBy>
  <dcterms:created xsi:type="dcterms:W3CDTF">2024-12-02T17:09:54Z</dcterms:created>
  <dcterms:modified xsi:type="dcterms:W3CDTF">2025-08-04T21:31:05Z</dcterms:modified>
</cp:coreProperties>
</file>